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1" activeTab="3"/>
  </bookViews>
  <sheets>
    <sheet name="cantidad inicial pollos" sheetId="2" r:id="rId1"/>
    <sheet name="cantidad pollos muertos" sheetId="3" r:id="rId2"/>
    <sheet name="Estadisticas Descriptivas" sheetId="14" r:id="rId3"/>
    <sheet name="porcentaje de mortalidad" sheetId="1" r:id="rId4"/>
    <sheet name="Intervalos de credibilidad" sheetId="5" r:id="rId5"/>
    <sheet name="Intervalos finales " sheetId="12" r:id="rId6"/>
    <sheet name="Grupos Porcentaje" sheetId="15"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 i="5" l="1"/>
  <c r="V4" i="5"/>
  <c r="U5" i="5"/>
  <c r="V5" i="5"/>
  <c r="U6" i="5"/>
  <c r="V6" i="5"/>
  <c r="U7" i="5"/>
  <c r="V7" i="5"/>
  <c r="U8" i="5"/>
  <c r="V8" i="5"/>
  <c r="U9" i="5"/>
  <c r="V9" i="5"/>
  <c r="U10" i="5"/>
  <c r="V10" i="5"/>
  <c r="U11" i="5"/>
  <c r="V11" i="5"/>
  <c r="U12" i="5"/>
  <c r="V12" i="5"/>
  <c r="U13" i="5"/>
  <c r="V13" i="5"/>
  <c r="U14" i="5"/>
  <c r="V14" i="5"/>
  <c r="U15" i="5"/>
  <c r="V15" i="5"/>
  <c r="U16" i="5"/>
  <c r="V16" i="5"/>
  <c r="U17" i="5"/>
  <c r="V17" i="5"/>
  <c r="U18" i="5"/>
  <c r="V18" i="5"/>
  <c r="U19" i="5"/>
  <c r="V19" i="5"/>
  <c r="U20" i="5"/>
  <c r="V20" i="5"/>
  <c r="U21" i="5"/>
  <c r="V21" i="5"/>
  <c r="U22" i="5"/>
  <c r="V22" i="5"/>
  <c r="U23" i="5"/>
  <c r="V23" i="5"/>
  <c r="U24" i="5"/>
  <c r="V24" i="5"/>
  <c r="U25" i="5"/>
  <c r="V25" i="5"/>
  <c r="U26" i="5"/>
  <c r="V26" i="5"/>
  <c r="U27" i="5"/>
  <c r="V27" i="5"/>
  <c r="U28" i="5"/>
  <c r="V28" i="5"/>
  <c r="U29" i="5"/>
  <c r="V29" i="5"/>
  <c r="U30" i="5"/>
  <c r="V30" i="5"/>
  <c r="U31" i="5"/>
  <c r="V31" i="5"/>
  <c r="U32" i="5"/>
  <c r="V32" i="5"/>
  <c r="U33" i="5"/>
  <c r="V33" i="5"/>
  <c r="U34" i="5"/>
  <c r="V34" i="5"/>
  <c r="U35" i="5"/>
  <c r="V35" i="5"/>
  <c r="U36" i="5"/>
  <c r="V36" i="5"/>
  <c r="U37" i="5"/>
  <c r="V37" i="5"/>
  <c r="U38" i="5"/>
  <c r="V38" i="5"/>
  <c r="U39" i="5"/>
  <c r="V39" i="5"/>
  <c r="U40" i="5"/>
  <c r="V40" i="5"/>
  <c r="U41" i="5"/>
  <c r="V41" i="5"/>
  <c r="U42" i="5"/>
  <c r="V42" i="5"/>
  <c r="U43" i="5"/>
  <c r="V43" i="5"/>
  <c r="U44" i="5"/>
  <c r="V44" i="5"/>
  <c r="U45" i="5"/>
  <c r="V45" i="5"/>
  <c r="U46" i="5"/>
  <c r="V46" i="5"/>
  <c r="U47" i="5"/>
  <c r="V47" i="5"/>
  <c r="U48" i="5"/>
  <c r="V48" i="5"/>
  <c r="U49" i="5"/>
  <c r="V49" i="5"/>
  <c r="U50" i="5"/>
  <c r="V50" i="5"/>
  <c r="V3" i="5"/>
  <c r="U3" i="5"/>
  <c r="S3" i="5"/>
  <c r="S4" i="5"/>
  <c r="T4" i="5"/>
  <c r="S5" i="5"/>
  <c r="T5" i="5"/>
  <c r="S6" i="5"/>
  <c r="T6" i="5"/>
  <c r="S7" i="5"/>
  <c r="T7" i="5"/>
  <c r="S8" i="5"/>
  <c r="T8" i="5"/>
  <c r="S9" i="5"/>
  <c r="T9" i="5"/>
  <c r="S10" i="5"/>
  <c r="T10" i="5"/>
  <c r="S11" i="5"/>
  <c r="T11" i="5"/>
  <c r="S12" i="5"/>
  <c r="T12" i="5"/>
  <c r="S13" i="5"/>
  <c r="T13" i="5"/>
  <c r="S14" i="5"/>
  <c r="T14" i="5"/>
  <c r="S15" i="5"/>
  <c r="T15" i="5"/>
  <c r="S16" i="5"/>
  <c r="T16" i="5"/>
  <c r="S17" i="5"/>
  <c r="T17" i="5"/>
  <c r="S18" i="5"/>
  <c r="T18" i="5"/>
  <c r="S19" i="5"/>
  <c r="T19" i="5"/>
  <c r="S20" i="5"/>
  <c r="T20" i="5"/>
  <c r="S21" i="5"/>
  <c r="T21" i="5"/>
  <c r="S22" i="5"/>
  <c r="T22" i="5"/>
  <c r="S23" i="5"/>
  <c r="T23" i="5"/>
  <c r="S24" i="5"/>
  <c r="T24" i="5"/>
  <c r="S25" i="5"/>
  <c r="T25" i="5"/>
  <c r="S26" i="5"/>
  <c r="T26" i="5"/>
  <c r="S27" i="5"/>
  <c r="T27" i="5"/>
  <c r="S28" i="5"/>
  <c r="T28" i="5"/>
  <c r="S29" i="5"/>
  <c r="T29" i="5"/>
  <c r="S30" i="5"/>
  <c r="T30" i="5"/>
  <c r="S31" i="5"/>
  <c r="T31" i="5"/>
  <c r="S32" i="5"/>
  <c r="T32" i="5"/>
  <c r="S33" i="5"/>
  <c r="T33" i="5"/>
  <c r="S34" i="5"/>
  <c r="T34" i="5"/>
  <c r="S35" i="5"/>
  <c r="T35" i="5"/>
  <c r="S36" i="5"/>
  <c r="T36" i="5"/>
  <c r="S37" i="5"/>
  <c r="T37" i="5"/>
  <c r="S38" i="5"/>
  <c r="T38" i="5"/>
  <c r="S39" i="5"/>
  <c r="T39" i="5"/>
  <c r="S40" i="5"/>
  <c r="T40" i="5"/>
  <c r="S41" i="5"/>
  <c r="T41" i="5"/>
  <c r="S42" i="5"/>
  <c r="T42" i="5"/>
  <c r="S43" i="5"/>
  <c r="T43" i="5"/>
  <c r="S44" i="5"/>
  <c r="T44" i="5"/>
  <c r="S45" i="5"/>
  <c r="T45" i="5"/>
  <c r="S46" i="5"/>
  <c r="T46" i="5"/>
  <c r="S47" i="5"/>
  <c r="T47" i="5"/>
  <c r="S48" i="5"/>
  <c r="T48" i="5"/>
  <c r="S49" i="5"/>
  <c r="T49" i="5"/>
  <c r="S50" i="5"/>
  <c r="T50" i="5"/>
  <c r="T3" i="5"/>
  <c r="K15" i="14"/>
  <c r="K16" i="14"/>
  <c r="K17" i="14"/>
  <c r="K18" i="14"/>
  <c r="K19" i="14"/>
  <c r="K20" i="14"/>
  <c r="J15" i="14"/>
  <c r="J16" i="14"/>
  <c r="J17" i="14"/>
  <c r="J18" i="14"/>
  <c r="J19" i="14"/>
  <c r="J20" i="14"/>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3"/>
  <c r="K51" i="3"/>
  <c r="L51" i="3"/>
  <c r="L50" i="3"/>
  <c r="D51" i="3" l="1"/>
  <c r="E51" i="3"/>
  <c r="F51" i="3"/>
  <c r="G51" i="3"/>
  <c r="H51" i="3"/>
  <c r="I51" i="3"/>
  <c r="J51" i="3"/>
  <c r="M51" i="3"/>
  <c r="N51" i="3"/>
  <c r="O51" i="3"/>
  <c r="P51" i="3"/>
  <c r="Q51" i="3"/>
  <c r="R51" i="3"/>
  <c r="S51" i="3"/>
  <c r="T51" i="3"/>
  <c r="U51" i="3"/>
  <c r="V51" i="3"/>
  <c r="W51" i="3"/>
  <c r="X51" i="3"/>
  <c r="C51" i="3"/>
  <c r="Z24" i="3"/>
  <c r="Z25" i="3"/>
  <c r="Z26" i="3"/>
  <c r="Z27" i="3"/>
  <c r="Z28" i="3"/>
  <c r="Z29" i="3"/>
  <c r="Z30" i="3"/>
  <c r="Z31" i="3"/>
  <c r="Z32" i="3"/>
  <c r="Z33" i="3"/>
  <c r="Z34" i="3"/>
  <c r="Z35" i="3"/>
  <c r="Z36" i="3"/>
  <c r="Z37" i="3"/>
  <c r="Z38" i="3"/>
  <c r="Z39" i="3"/>
  <c r="Z40" i="3"/>
  <c r="Z41" i="3"/>
  <c r="Z42" i="3"/>
  <c r="Z43" i="3"/>
  <c r="Z44" i="3"/>
  <c r="Z45" i="3"/>
  <c r="Z46" i="3"/>
  <c r="Z47" i="3"/>
  <c r="Z48" i="3"/>
  <c r="Z49" i="3"/>
  <c r="Z2" i="3"/>
  <c r="Z3" i="3"/>
  <c r="Z4" i="3"/>
  <c r="Z5" i="3"/>
  <c r="Z6" i="3"/>
  <c r="Z7" i="3"/>
  <c r="Z8" i="3"/>
  <c r="Z9" i="3"/>
  <c r="Z10" i="3"/>
  <c r="Z11" i="3"/>
  <c r="Z12" i="3"/>
  <c r="Z13" i="3"/>
  <c r="Z14" i="3"/>
  <c r="Z15" i="3"/>
  <c r="Z16" i="3"/>
  <c r="Z17" i="3"/>
  <c r="Z18" i="3"/>
  <c r="Z19" i="3"/>
  <c r="Z20" i="3"/>
  <c r="Z21" i="3"/>
  <c r="Z22" i="3"/>
  <c r="D51" i="2"/>
  <c r="E51" i="2"/>
  <c r="F51" i="2"/>
  <c r="G51" i="2"/>
  <c r="H51" i="2"/>
  <c r="I51" i="2"/>
  <c r="J51" i="2"/>
  <c r="K51" i="2"/>
  <c r="L51" i="2"/>
  <c r="M51" i="2"/>
  <c r="N51" i="2"/>
  <c r="O51" i="2"/>
  <c r="P51" i="2"/>
  <c r="Q51" i="2"/>
  <c r="R51" i="2"/>
  <c r="S51" i="2"/>
  <c r="T51" i="2"/>
  <c r="U51" i="2"/>
  <c r="V51" i="2"/>
  <c r="W51" i="2"/>
  <c r="X51" i="2"/>
  <c r="C51" i="2"/>
  <c r="Z24" i="2"/>
  <c r="Z25" i="2"/>
  <c r="Z26" i="2"/>
  <c r="Z27" i="2"/>
  <c r="Z28" i="2"/>
  <c r="Z29" i="2"/>
  <c r="Z30" i="2"/>
  <c r="Z31" i="2"/>
  <c r="Z32" i="2"/>
  <c r="Z33" i="2"/>
  <c r="Z34" i="2"/>
  <c r="Z35" i="2"/>
  <c r="Z36" i="2"/>
  <c r="Z37" i="2"/>
  <c r="Z38" i="2"/>
  <c r="Z39" i="2"/>
  <c r="Z40" i="2"/>
  <c r="Z41" i="2"/>
  <c r="Z42" i="2"/>
  <c r="Z43" i="2"/>
  <c r="Z44" i="2"/>
  <c r="Z45" i="2"/>
  <c r="Z46" i="2"/>
  <c r="Z47" i="2"/>
  <c r="Z48" i="2"/>
  <c r="Z49" i="2"/>
  <c r="Z2" i="2"/>
  <c r="Z3" i="2"/>
  <c r="Z4" i="2"/>
  <c r="Z5" i="2"/>
  <c r="Z6" i="2"/>
  <c r="Z7" i="2"/>
  <c r="Z8" i="2"/>
  <c r="Z9" i="2"/>
  <c r="Z10" i="2"/>
  <c r="Z11" i="2"/>
  <c r="Z12" i="2"/>
  <c r="Z13" i="2"/>
  <c r="Z14" i="2"/>
  <c r="Z15" i="2"/>
  <c r="Z16" i="2"/>
  <c r="Z17" i="2"/>
  <c r="Z18" i="2"/>
  <c r="Z19" i="2"/>
  <c r="Z20" i="2"/>
  <c r="Z21" i="2"/>
  <c r="Z22" i="2"/>
  <c r="Z23" i="3" l="1"/>
  <c r="Z23" i="2"/>
  <c r="C15" i="14" l="1"/>
  <c r="D15" i="14"/>
  <c r="E15" i="14"/>
  <c r="F15" i="14"/>
  <c r="G15" i="14"/>
  <c r="H15" i="14"/>
  <c r="I15" i="14"/>
  <c r="L15" i="14"/>
  <c r="M15" i="14"/>
  <c r="N15" i="14"/>
  <c r="O15" i="14"/>
  <c r="P15" i="14"/>
  <c r="Q15" i="14"/>
  <c r="R15" i="14"/>
  <c r="S15" i="14"/>
  <c r="T15" i="14"/>
  <c r="U15" i="14"/>
  <c r="V15" i="14"/>
  <c r="W15" i="14"/>
  <c r="C16" i="14"/>
  <c r="D16" i="14"/>
  <c r="E16" i="14"/>
  <c r="F16" i="14"/>
  <c r="G16" i="14"/>
  <c r="H16" i="14"/>
  <c r="I16" i="14"/>
  <c r="L16" i="14"/>
  <c r="M16" i="14"/>
  <c r="N16" i="14"/>
  <c r="O16" i="14"/>
  <c r="P16" i="14"/>
  <c r="Q16" i="14"/>
  <c r="R16" i="14"/>
  <c r="S16" i="14"/>
  <c r="T16" i="14"/>
  <c r="U16" i="14"/>
  <c r="V16" i="14"/>
  <c r="W16" i="14"/>
  <c r="C17" i="14"/>
  <c r="D17" i="14"/>
  <c r="E17" i="14"/>
  <c r="F17" i="14"/>
  <c r="G17" i="14"/>
  <c r="H17" i="14"/>
  <c r="I17" i="14"/>
  <c r="L17" i="14"/>
  <c r="M17" i="14"/>
  <c r="N17" i="14"/>
  <c r="O17" i="14"/>
  <c r="P17" i="14"/>
  <c r="Q17" i="14"/>
  <c r="R17" i="14"/>
  <c r="S17" i="14"/>
  <c r="T17" i="14"/>
  <c r="U17" i="14"/>
  <c r="V17" i="14"/>
  <c r="W17" i="14"/>
  <c r="C18" i="14"/>
  <c r="D18" i="14"/>
  <c r="E18" i="14"/>
  <c r="F18" i="14"/>
  <c r="G18" i="14"/>
  <c r="H18" i="14"/>
  <c r="I18" i="14"/>
  <c r="L18" i="14"/>
  <c r="M18" i="14"/>
  <c r="N18" i="14"/>
  <c r="O18" i="14"/>
  <c r="P18" i="14"/>
  <c r="Q18" i="14"/>
  <c r="R18" i="14"/>
  <c r="S18" i="14"/>
  <c r="T18" i="14"/>
  <c r="U18" i="14"/>
  <c r="V18" i="14"/>
  <c r="W18" i="14"/>
  <c r="C19" i="14"/>
  <c r="D19" i="14"/>
  <c r="E19" i="14"/>
  <c r="F19" i="14"/>
  <c r="G19" i="14"/>
  <c r="H19" i="14"/>
  <c r="I19" i="14"/>
  <c r="L19" i="14"/>
  <c r="M19" i="14"/>
  <c r="N19" i="14"/>
  <c r="O19" i="14"/>
  <c r="P19" i="14"/>
  <c r="Q19" i="14"/>
  <c r="R19" i="14"/>
  <c r="S19" i="14"/>
  <c r="T19" i="14"/>
  <c r="U19" i="14"/>
  <c r="V19" i="14"/>
  <c r="W19" i="14"/>
  <c r="C20" i="14"/>
  <c r="D20" i="14"/>
  <c r="E20" i="14"/>
  <c r="F20" i="14"/>
  <c r="G20" i="14"/>
  <c r="H20" i="14"/>
  <c r="I20" i="14"/>
  <c r="L20" i="14"/>
  <c r="M20" i="14"/>
  <c r="N20" i="14"/>
  <c r="O20" i="14"/>
  <c r="P20" i="14"/>
  <c r="Q20" i="14"/>
  <c r="R20" i="14"/>
  <c r="S20" i="14"/>
  <c r="T20" i="14"/>
  <c r="U20" i="14"/>
  <c r="V20" i="14"/>
  <c r="W20" i="14"/>
  <c r="B20" i="14"/>
  <c r="B19" i="14"/>
  <c r="B18" i="14"/>
  <c r="B17" i="14"/>
  <c r="B16" i="14"/>
  <c r="B15" i="14"/>
  <c r="C4" i="14"/>
  <c r="D4" i="14"/>
  <c r="E4" i="14"/>
  <c r="F4" i="14"/>
  <c r="G4" i="14"/>
  <c r="H4" i="14"/>
  <c r="I4" i="14"/>
  <c r="J4" i="14"/>
  <c r="K4" i="14"/>
  <c r="L4" i="14"/>
  <c r="M4" i="14"/>
  <c r="N4" i="14"/>
  <c r="O4" i="14"/>
  <c r="P4" i="14"/>
  <c r="Q4" i="14"/>
  <c r="R4" i="14"/>
  <c r="S4" i="14"/>
  <c r="T4" i="14"/>
  <c r="U4" i="14"/>
  <c r="V4" i="14"/>
  <c r="W4" i="14"/>
  <c r="C5" i="14"/>
  <c r="D5" i="14"/>
  <c r="E5" i="14"/>
  <c r="F5" i="14"/>
  <c r="G5" i="14"/>
  <c r="H5" i="14"/>
  <c r="I5" i="14"/>
  <c r="J5" i="14"/>
  <c r="K5" i="14"/>
  <c r="L5" i="14"/>
  <c r="M5" i="14"/>
  <c r="N5" i="14"/>
  <c r="O5" i="14"/>
  <c r="P5" i="14"/>
  <c r="Q5" i="14"/>
  <c r="R5" i="14"/>
  <c r="S5" i="14"/>
  <c r="T5" i="14"/>
  <c r="U5" i="14"/>
  <c r="V5" i="14"/>
  <c r="W5" i="14"/>
  <c r="C6" i="14"/>
  <c r="D6" i="14"/>
  <c r="E6" i="14"/>
  <c r="F6" i="14"/>
  <c r="G6" i="14"/>
  <c r="H6" i="14"/>
  <c r="I6" i="14"/>
  <c r="J6" i="14"/>
  <c r="K6" i="14"/>
  <c r="L6" i="14"/>
  <c r="M6" i="14"/>
  <c r="N6" i="14"/>
  <c r="O6" i="14"/>
  <c r="P6" i="14"/>
  <c r="Q6" i="14"/>
  <c r="R6" i="14"/>
  <c r="S6" i="14"/>
  <c r="T6" i="14"/>
  <c r="U6" i="14"/>
  <c r="V6" i="14"/>
  <c r="W6" i="14"/>
  <c r="C7" i="14"/>
  <c r="D7" i="14"/>
  <c r="E7" i="14"/>
  <c r="F7" i="14"/>
  <c r="G7" i="14"/>
  <c r="H7" i="14"/>
  <c r="I7" i="14"/>
  <c r="J7" i="14"/>
  <c r="K7" i="14"/>
  <c r="L7" i="14"/>
  <c r="M7" i="14"/>
  <c r="N7" i="14"/>
  <c r="O7" i="14"/>
  <c r="P7" i="14"/>
  <c r="Q7" i="14"/>
  <c r="R7" i="14"/>
  <c r="S7" i="14"/>
  <c r="T7" i="14"/>
  <c r="U7" i="14"/>
  <c r="V7" i="14"/>
  <c r="W7" i="14"/>
  <c r="C8" i="14"/>
  <c r="D8" i="14"/>
  <c r="E8" i="14"/>
  <c r="F8" i="14"/>
  <c r="G8" i="14"/>
  <c r="H8" i="14"/>
  <c r="I8" i="14"/>
  <c r="J8" i="14"/>
  <c r="K8" i="14"/>
  <c r="L8" i="14"/>
  <c r="M8" i="14"/>
  <c r="N8" i="14"/>
  <c r="O8" i="14"/>
  <c r="P8" i="14"/>
  <c r="Q8" i="14"/>
  <c r="R8" i="14"/>
  <c r="S8" i="14"/>
  <c r="T8" i="14"/>
  <c r="U8" i="14"/>
  <c r="V8" i="14"/>
  <c r="W8" i="14"/>
  <c r="C9" i="14"/>
  <c r="D9" i="14"/>
  <c r="E9" i="14"/>
  <c r="F9" i="14"/>
  <c r="G9" i="14"/>
  <c r="H9" i="14"/>
  <c r="I9" i="14"/>
  <c r="J9" i="14"/>
  <c r="K9" i="14"/>
  <c r="L9" i="14"/>
  <c r="M9" i="14"/>
  <c r="N9" i="14"/>
  <c r="O9" i="14"/>
  <c r="P9" i="14"/>
  <c r="Q9" i="14"/>
  <c r="R9" i="14"/>
  <c r="S9" i="14"/>
  <c r="T9" i="14"/>
  <c r="U9" i="14"/>
  <c r="V9" i="14"/>
  <c r="W9" i="14"/>
  <c r="B9" i="14"/>
  <c r="B8" i="14"/>
  <c r="B7" i="14" l="1"/>
  <c r="B6" i="14"/>
  <c r="B5" i="14"/>
  <c r="B4" i="14"/>
  <c r="D50" i="3" l="1"/>
  <c r="E50" i="3"/>
  <c r="F50" i="3"/>
  <c r="G50" i="3"/>
  <c r="H50" i="3"/>
  <c r="I50" i="3"/>
  <c r="J50" i="3"/>
  <c r="M50" i="3"/>
  <c r="N50" i="3"/>
  <c r="O50" i="3"/>
  <c r="P50" i="3"/>
  <c r="Q50" i="3"/>
  <c r="R50" i="3"/>
  <c r="S50" i="3"/>
  <c r="T50" i="3"/>
  <c r="U50" i="3"/>
  <c r="V50" i="3"/>
  <c r="W50" i="3"/>
  <c r="X50" i="3"/>
  <c r="C50" i="3"/>
  <c r="D50" i="2"/>
  <c r="E50" i="2"/>
  <c r="F50" i="2"/>
  <c r="G50" i="2"/>
  <c r="H50" i="2"/>
  <c r="I50" i="2"/>
  <c r="J50" i="2"/>
  <c r="K50" i="2"/>
  <c r="L50" i="2"/>
  <c r="M50" i="2"/>
  <c r="N50" i="2"/>
  <c r="O50" i="2"/>
  <c r="P50" i="2"/>
  <c r="Q50" i="2"/>
  <c r="R50" i="2"/>
  <c r="S50" i="2"/>
  <c r="T50" i="2"/>
  <c r="U50" i="2"/>
  <c r="V50" i="2"/>
  <c r="W50" i="2"/>
  <c r="X50" i="2"/>
  <c r="C50" i="2"/>
  <c r="C4" i="1" l="1"/>
  <c r="C2" i="1"/>
  <c r="C3" i="1"/>
  <c r="D2" i="1"/>
  <c r="E2" i="1"/>
  <c r="F2" i="1"/>
  <c r="G2" i="1"/>
  <c r="H2" i="1"/>
  <c r="I2" i="1"/>
  <c r="J2" i="1"/>
  <c r="D3" i="1"/>
  <c r="E3" i="1"/>
  <c r="F3" i="1"/>
  <c r="G3" i="1"/>
  <c r="H3" i="1"/>
  <c r="I3" i="1"/>
  <c r="J3" i="1"/>
  <c r="D4" i="1"/>
  <c r="E4" i="1"/>
  <c r="F4" i="1"/>
  <c r="G4" i="1"/>
  <c r="H4" i="1"/>
  <c r="I4" i="1"/>
  <c r="J4" i="1"/>
  <c r="M2" i="1"/>
  <c r="N2" i="1"/>
  <c r="O2" i="1"/>
  <c r="P2" i="1"/>
  <c r="Q2" i="1"/>
  <c r="R2" i="1"/>
  <c r="S2" i="1"/>
  <c r="T2" i="1"/>
  <c r="U2" i="1"/>
  <c r="V2" i="1"/>
  <c r="W2" i="1"/>
  <c r="X2" i="1"/>
  <c r="M3" i="1"/>
  <c r="N3" i="1"/>
  <c r="O3" i="1"/>
  <c r="P3" i="1"/>
  <c r="Q3" i="1"/>
  <c r="R3" i="1"/>
  <c r="S3" i="1"/>
  <c r="T3" i="1"/>
  <c r="U3" i="1"/>
  <c r="V3" i="1"/>
  <c r="W3" i="1"/>
  <c r="X3" i="1"/>
  <c r="M4" i="1"/>
  <c r="N4" i="1"/>
  <c r="O4" i="1"/>
  <c r="P4" i="1"/>
  <c r="Q4" i="1"/>
  <c r="R4" i="1"/>
  <c r="S4" i="1"/>
  <c r="T4" i="1"/>
  <c r="U4" i="1"/>
  <c r="V4" i="1"/>
  <c r="W4" i="1"/>
  <c r="X4" i="1"/>
  <c r="C5" i="1"/>
  <c r="D5" i="1"/>
  <c r="E5" i="1"/>
  <c r="F5" i="1"/>
  <c r="G5" i="1"/>
  <c r="H5" i="1"/>
  <c r="I5" i="1"/>
  <c r="J5" i="1"/>
  <c r="M5" i="1"/>
  <c r="N5" i="1"/>
  <c r="O5" i="1"/>
  <c r="P5" i="1"/>
  <c r="Q5" i="1"/>
  <c r="R5" i="1"/>
  <c r="S5" i="1"/>
  <c r="T5" i="1"/>
  <c r="U5" i="1"/>
  <c r="V5" i="1"/>
  <c r="W5" i="1"/>
  <c r="X5" i="1"/>
  <c r="C6" i="1"/>
  <c r="D6" i="1"/>
  <c r="E6" i="1"/>
  <c r="F6" i="1"/>
  <c r="G6" i="1"/>
  <c r="H6" i="1"/>
  <c r="I6" i="1"/>
  <c r="J6" i="1"/>
  <c r="M6" i="1"/>
  <c r="N6" i="1"/>
  <c r="O6" i="1"/>
  <c r="P6" i="1"/>
  <c r="Q6" i="1"/>
  <c r="R6" i="1"/>
  <c r="S6" i="1"/>
  <c r="T6" i="1"/>
  <c r="U6" i="1"/>
  <c r="V6" i="1"/>
  <c r="W6" i="1"/>
  <c r="X6" i="1"/>
  <c r="C7" i="1"/>
  <c r="D7" i="1"/>
  <c r="E7" i="1"/>
  <c r="F7" i="1"/>
  <c r="G7" i="1"/>
  <c r="H7" i="1"/>
  <c r="I7" i="1"/>
  <c r="J7" i="1"/>
  <c r="M7" i="1"/>
  <c r="N7" i="1"/>
  <c r="O7" i="1"/>
  <c r="P7" i="1"/>
  <c r="Q7" i="1"/>
  <c r="R7" i="1"/>
  <c r="S7" i="1"/>
  <c r="T7" i="1"/>
  <c r="U7" i="1"/>
  <c r="V7" i="1"/>
  <c r="W7" i="1"/>
  <c r="X7" i="1"/>
  <c r="C8" i="1"/>
  <c r="D8" i="1"/>
  <c r="E8" i="1"/>
  <c r="F8" i="1"/>
  <c r="G8" i="1"/>
  <c r="H8" i="1"/>
  <c r="I8" i="1"/>
  <c r="J8" i="1"/>
  <c r="M8" i="1"/>
  <c r="N8" i="1"/>
  <c r="O8" i="1"/>
  <c r="P8" i="1"/>
  <c r="Q8" i="1"/>
  <c r="R8" i="1"/>
  <c r="S8" i="1"/>
  <c r="T8" i="1"/>
  <c r="U8" i="1"/>
  <c r="V8" i="1"/>
  <c r="W8" i="1"/>
  <c r="X8" i="1"/>
  <c r="C9" i="1"/>
  <c r="D9" i="1"/>
  <c r="E9" i="1"/>
  <c r="F9" i="1"/>
  <c r="G9" i="1"/>
  <c r="H9" i="1"/>
  <c r="I9" i="1"/>
  <c r="J9" i="1"/>
  <c r="M9" i="1"/>
  <c r="N9" i="1"/>
  <c r="O9" i="1"/>
  <c r="P9" i="1"/>
  <c r="Q9" i="1"/>
  <c r="R9" i="1"/>
  <c r="S9" i="1"/>
  <c r="T9" i="1"/>
  <c r="U9" i="1"/>
  <c r="V9" i="1"/>
  <c r="W9" i="1"/>
  <c r="X9" i="1"/>
  <c r="C10" i="1"/>
  <c r="D10" i="1"/>
  <c r="E10" i="1"/>
  <c r="F10" i="1"/>
  <c r="G10" i="1"/>
  <c r="H10" i="1"/>
  <c r="I10" i="1"/>
  <c r="J10" i="1"/>
  <c r="M10" i="1"/>
  <c r="N10" i="1"/>
  <c r="O10" i="1"/>
  <c r="P10" i="1"/>
  <c r="Q10" i="1"/>
  <c r="R10" i="1"/>
  <c r="S10" i="1"/>
  <c r="T10" i="1"/>
  <c r="U10" i="1"/>
  <c r="V10" i="1"/>
  <c r="W10" i="1"/>
  <c r="X10" i="1"/>
  <c r="C11" i="1"/>
  <c r="D11" i="1"/>
  <c r="E11" i="1"/>
  <c r="F11" i="1"/>
  <c r="G11" i="1"/>
  <c r="H11" i="1"/>
  <c r="I11" i="1"/>
  <c r="J11" i="1"/>
  <c r="M11" i="1"/>
  <c r="N11" i="1"/>
  <c r="O11" i="1"/>
  <c r="P11" i="1"/>
  <c r="Q11" i="1"/>
  <c r="R11" i="1"/>
  <c r="S11" i="1"/>
  <c r="T11" i="1"/>
  <c r="U11" i="1"/>
  <c r="V11" i="1"/>
  <c r="W11" i="1"/>
  <c r="X11" i="1"/>
  <c r="C12" i="1"/>
  <c r="D12" i="1"/>
  <c r="E12" i="1"/>
  <c r="F12" i="1"/>
  <c r="G12" i="1"/>
  <c r="H12" i="1"/>
  <c r="I12" i="1"/>
  <c r="J12" i="1"/>
  <c r="M12" i="1"/>
  <c r="N12" i="1"/>
  <c r="O12" i="1"/>
  <c r="P12" i="1"/>
  <c r="Q12" i="1"/>
  <c r="R12" i="1"/>
  <c r="S12" i="1"/>
  <c r="T12" i="1"/>
  <c r="U12" i="1"/>
  <c r="V12" i="1"/>
  <c r="W12" i="1"/>
  <c r="X12" i="1"/>
  <c r="C13" i="1"/>
  <c r="D13" i="1"/>
  <c r="E13" i="1"/>
  <c r="F13" i="1"/>
  <c r="G13" i="1"/>
  <c r="H13" i="1"/>
  <c r="I13" i="1"/>
  <c r="J13" i="1"/>
  <c r="M13" i="1"/>
  <c r="N13" i="1"/>
  <c r="O13" i="1"/>
  <c r="P13" i="1"/>
  <c r="Q13" i="1"/>
  <c r="R13" i="1"/>
  <c r="S13" i="1"/>
  <c r="T13" i="1"/>
  <c r="U13" i="1"/>
  <c r="V13" i="1"/>
  <c r="W13" i="1"/>
  <c r="X13" i="1"/>
  <c r="C14" i="1"/>
  <c r="D14" i="1"/>
  <c r="E14" i="1"/>
  <c r="F14" i="1"/>
  <c r="G14" i="1"/>
  <c r="H14" i="1"/>
  <c r="I14" i="1"/>
  <c r="J14" i="1"/>
  <c r="M14" i="1"/>
  <c r="N14" i="1"/>
  <c r="O14" i="1"/>
  <c r="P14" i="1"/>
  <c r="Q14" i="1"/>
  <c r="R14" i="1"/>
  <c r="S14" i="1"/>
  <c r="T14" i="1"/>
  <c r="U14" i="1"/>
  <c r="V14" i="1"/>
  <c r="W14" i="1"/>
  <c r="X14" i="1"/>
  <c r="C15" i="1"/>
  <c r="D15" i="1"/>
  <c r="E15" i="1"/>
  <c r="F15" i="1"/>
  <c r="G15" i="1"/>
  <c r="H15" i="1"/>
  <c r="I15" i="1"/>
  <c r="J15" i="1"/>
  <c r="M15" i="1"/>
  <c r="N15" i="1"/>
  <c r="O15" i="1"/>
  <c r="P15" i="1"/>
  <c r="Q15" i="1"/>
  <c r="R15" i="1"/>
  <c r="S15" i="1"/>
  <c r="T15" i="1"/>
  <c r="U15" i="1"/>
  <c r="V15" i="1"/>
  <c r="W15" i="1"/>
  <c r="X15" i="1"/>
  <c r="C16" i="1"/>
  <c r="D16" i="1"/>
  <c r="E16" i="1"/>
  <c r="F16" i="1"/>
  <c r="G16" i="1"/>
  <c r="H16" i="1"/>
  <c r="I16" i="1"/>
  <c r="J16" i="1"/>
  <c r="M16" i="1"/>
  <c r="N16" i="1"/>
  <c r="O16" i="1"/>
  <c r="P16" i="1"/>
  <c r="Q16" i="1"/>
  <c r="R16" i="1"/>
  <c r="S16" i="1"/>
  <c r="T16" i="1"/>
  <c r="U16" i="1"/>
  <c r="V16" i="1"/>
  <c r="W16" i="1"/>
  <c r="X16" i="1"/>
  <c r="C17" i="1"/>
  <c r="D17" i="1"/>
  <c r="E17" i="1"/>
  <c r="F17" i="1"/>
  <c r="G17" i="1"/>
  <c r="H17" i="1"/>
  <c r="I17" i="1"/>
  <c r="J17" i="1"/>
  <c r="M17" i="1"/>
  <c r="N17" i="1"/>
  <c r="O17" i="1"/>
  <c r="P17" i="1"/>
  <c r="Q17" i="1"/>
  <c r="R17" i="1"/>
  <c r="S17" i="1"/>
  <c r="T17" i="1"/>
  <c r="U17" i="1"/>
  <c r="V17" i="1"/>
  <c r="W17" i="1"/>
  <c r="X17" i="1"/>
  <c r="C18" i="1"/>
  <c r="D18" i="1"/>
  <c r="E18" i="1"/>
  <c r="F18" i="1"/>
  <c r="G18" i="1"/>
  <c r="H18" i="1"/>
  <c r="I18" i="1"/>
  <c r="J18" i="1"/>
  <c r="M18" i="1"/>
  <c r="N18" i="1"/>
  <c r="O18" i="1"/>
  <c r="P18" i="1"/>
  <c r="Q18" i="1"/>
  <c r="R18" i="1"/>
  <c r="S18" i="1"/>
  <c r="T18" i="1"/>
  <c r="U18" i="1"/>
  <c r="V18" i="1"/>
  <c r="W18" i="1"/>
  <c r="X18" i="1"/>
  <c r="C19" i="1"/>
  <c r="D19" i="1"/>
  <c r="E19" i="1"/>
  <c r="F19" i="1"/>
  <c r="G19" i="1"/>
  <c r="H19" i="1"/>
  <c r="I19" i="1"/>
  <c r="J19" i="1"/>
  <c r="M19" i="1"/>
  <c r="N19" i="1"/>
  <c r="O19" i="1"/>
  <c r="P19" i="1"/>
  <c r="Q19" i="1"/>
  <c r="R19" i="1"/>
  <c r="S19" i="1"/>
  <c r="T19" i="1"/>
  <c r="U19" i="1"/>
  <c r="V19" i="1"/>
  <c r="W19" i="1"/>
  <c r="X19" i="1"/>
  <c r="C20" i="1"/>
  <c r="D20" i="1"/>
  <c r="E20" i="1"/>
  <c r="F20" i="1"/>
  <c r="G20" i="1"/>
  <c r="H20" i="1"/>
  <c r="I20" i="1"/>
  <c r="J20" i="1"/>
  <c r="M20" i="1"/>
  <c r="N20" i="1"/>
  <c r="O20" i="1"/>
  <c r="P20" i="1"/>
  <c r="Q20" i="1"/>
  <c r="R20" i="1"/>
  <c r="S20" i="1"/>
  <c r="T20" i="1"/>
  <c r="U20" i="1"/>
  <c r="V20" i="1"/>
  <c r="W20" i="1"/>
  <c r="X20" i="1"/>
  <c r="C21" i="1"/>
  <c r="D21" i="1"/>
  <c r="E21" i="1"/>
  <c r="F21" i="1"/>
  <c r="G21" i="1"/>
  <c r="H21" i="1"/>
  <c r="I21" i="1"/>
  <c r="J21" i="1"/>
  <c r="M21" i="1"/>
  <c r="N21" i="1"/>
  <c r="O21" i="1"/>
  <c r="P21" i="1"/>
  <c r="Q21" i="1"/>
  <c r="R21" i="1"/>
  <c r="S21" i="1"/>
  <c r="T21" i="1"/>
  <c r="U21" i="1"/>
  <c r="V21" i="1"/>
  <c r="W21" i="1"/>
  <c r="X21" i="1"/>
  <c r="C22" i="1"/>
  <c r="D22" i="1"/>
  <c r="E22" i="1"/>
  <c r="F22" i="1"/>
  <c r="G22" i="1"/>
  <c r="H22" i="1"/>
  <c r="I22" i="1"/>
  <c r="J22" i="1"/>
  <c r="M22" i="1"/>
  <c r="N22" i="1"/>
  <c r="O22" i="1"/>
  <c r="P22" i="1"/>
  <c r="Q22" i="1"/>
  <c r="R22" i="1"/>
  <c r="S22" i="1"/>
  <c r="T22" i="1"/>
  <c r="U22" i="1"/>
  <c r="V22" i="1"/>
  <c r="W22" i="1"/>
  <c r="X22" i="1"/>
  <c r="C23" i="1"/>
  <c r="D23" i="1"/>
  <c r="E23" i="1"/>
  <c r="F23" i="1"/>
  <c r="G23" i="1"/>
  <c r="H23" i="1"/>
  <c r="I23" i="1"/>
  <c r="J23" i="1"/>
  <c r="M23" i="1"/>
  <c r="N23" i="1"/>
  <c r="O23" i="1"/>
  <c r="P23" i="1"/>
  <c r="Q23" i="1"/>
  <c r="R23" i="1"/>
  <c r="S23" i="1"/>
  <c r="T23" i="1"/>
  <c r="U23" i="1"/>
  <c r="V23" i="1"/>
  <c r="W23" i="1"/>
  <c r="X23" i="1"/>
  <c r="C24" i="1"/>
  <c r="D24" i="1"/>
  <c r="E24" i="1"/>
  <c r="F24" i="1"/>
  <c r="G24" i="1"/>
  <c r="H24" i="1"/>
  <c r="I24" i="1"/>
  <c r="J24" i="1"/>
  <c r="M24" i="1"/>
  <c r="N24" i="1"/>
  <c r="O24" i="1"/>
  <c r="P24" i="1"/>
  <c r="Q24" i="1"/>
  <c r="R24" i="1"/>
  <c r="S24" i="1"/>
  <c r="T24" i="1"/>
  <c r="U24" i="1"/>
  <c r="V24" i="1"/>
  <c r="W24" i="1"/>
  <c r="X24" i="1"/>
  <c r="C25" i="1"/>
  <c r="D25" i="1"/>
  <c r="E25" i="1"/>
  <c r="F25" i="1"/>
  <c r="G25" i="1"/>
  <c r="H25" i="1"/>
  <c r="I25" i="1"/>
  <c r="J25" i="1"/>
  <c r="M25" i="1"/>
  <c r="N25" i="1"/>
  <c r="O25" i="1"/>
  <c r="P25" i="1"/>
  <c r="Q25" i="1"/>
  <c r="R25" i="1"/>
  <c r="S25" i="1"/>
  <c r="T25" i="1"/>
  <c r="U25" i="1"/>
  <c r="V25" i="1"/>
  <c r="W25" i="1"/>
  <c r="X25" i="1"/>
  <c r="C26" i="1"/>
  <c r="D26" i="1"/>
  <c r="E26" i="1"/>
  <c r="F26" i="1"/>
  <c r="G26" i="1"/>
  <c r="H26" i="1"/>
  <c r="I26" i="1"/>
  <c r="J26" i="1"/>
  <c r="M26" i="1"/>
  <c r="N26" i="1"/>
  <c r="O26" i="1"/>
  <c r="P26" i="1"/>
  <c r="Q26" i="1"/>
  <c r="R26" i="1"/>
  <c r="S26" i="1"/>
  <c r="T26" i="1"/>
  <c r="U26" i="1"/>
  <c r="V26" i="1"/>
  <c r="W26" i="1"/>
  <c r="X26" i="1"/>
  <c r="C27" i="1"/>
  <c r="D27" i="1"/>
  <c r="E27" i="1"/>
  <c r="F27" i="1"/>
  <c r="G27" i="1"/>
  <c r="H27" i="1"/>
  <c r="I27" i="1"/>
  <c r="J27" i="1"/>
  <c r="M27" i="1"/>
  <c r="N27" i="1"/>
  <c r="O27" i="1"/>
  <c r="P27" i="1"/>
  <c r="Q27" i="1"/>
  <c r="R27" i="1"/>
  <c r="S27" i="1"/>
  <c r="T27" i="1"/>
  <c r="U27" i="1"/>
  <c r="V27" i="1"/>
  <c r="W27" i="1"/>
  <c r="X27" i="1"/>
  <c r="C28" i="1"/>
  <c r="D28" i="1"/>
  <c r="E28" i="1"/>
  <c r="F28" i="1"/>
  <c r="G28" i="1"/>
  <c r="H28" i="1"/>
  <c r="I28" i="1"/>
  <c r="J28" i="1"/>
  <c r="M28" i="1"/>
  <c r="N28" i="1"/>
  <c r="O28" i="1"/>
  <c r="P28" i="1"/>
  <c r="Q28" i="1"/>
  <c r="R28" i="1"/>
  <c r="S28" i="1"/>
  <c r="T28" i="1"/>
  <c r="U28" i="1"/>
  <c r="V28" i="1"/>
  <c r="W28" i="1"/>
  <c r="X28" i="1"/>
  <c r="C29" i="1"/>
  <c r="D29" i="1"/>
  <c r="E29" i="1"/>
  <c r="F29" i="1"/>
  <c r="G29" i="1"/>
  <c r="H29" i="1"/>
  <c r="I29" i="1"/>
  <c r="J29" i="1"/>
  <c r="M29" i="1"/>
  <c r="N29" i="1"/>
  <c r="O29" i="1"/>
  <c r="P29" i="1"/>
  <c r="Q29" i="1"/>
  <c r="R29" i="1"/>
  <c r="S29" i="1"/>
  <c r="T29" i="1"/>
  <c r="U29" i="1"/>
  <c r="V29" i="1"/>
  <c r="W29" i="1"/>
  <c r="X29" i="1"/>
  <c r="C30" i="1"/>
  <c r="D30" i="1"/>
  <c r="E30" i="1"/>
  <c r="F30" i="1"/>
  <c r="G30" i="1"/>
  <c r="H30" i="1"/>
  <c r="I30" i="1"/>
  <c r="J30" i="1"/>
  <c r="M30" i="1"/>
  <c r="N30" i="1"/>
  <c r="O30" i="1"/>
  <c r="P30" i="1"/>
  <c r="Q30" i="1"/>
  <c r="R30" i="1"/>
  <c r="S30" i="1"/>
  <c r="T30" i="1"/>
  <c r="U30" i="1"/>
  <c r="V30" i="1"/>
  <c r="W30" i="1"/>
  <c r="X30" i="1"/>
  <c r="C31" i="1"/>
  <c r="D31" i="1"/>
  <c r="E31" i="1"/>
  <c r="F31" i="1"/>
  <c r="G31" i="1"/>
  <c r="H31" i="1"/>
  <c r="I31" i="1"/>
  <c r="J31" i="1"/>
  <c r="M31" i="1"/>
  <c r="N31" i="1"/>
  <c r="O31" i="1"/>
  <c r="P31" i="1"/>
  <c r="Q31" i="1"/>
  <c r="R31" i="1"/>
  <c r="S31" i="1"/>
  <c r="T31" i="1"/>
  <c r="U31" i="1"/>
  <c r="V31" i="1"/>
  <c r="W31" i="1"/>
  <c r="X31" i="1"/>
  <c r="C32" i="1"/>
  <c r="D32" i="1"/>
  <c r="E32" i="1"/>
  <c r="F32" i="1"/>
  <c r="G32" i="1"/>
  <c r="H32" i="1"/>
  <c r="I32" i="1"/>
  <c r="J32" i="1"/>
  <c r="M32" i="1"/>
  <c r="N32" i="1"/>
  <c r="O32" i="1"/>
  <c r="P32" i="1"/>
  <c r="Q32" i="1"/>
  <c r="R32" i="1"/>
  <c r="S32" i="1"/>
  <c r="T32" i="1"/>
  <c r="U32" i="1"/>
  <c r="V32" i="1"/>
  <c r="W32" i="1"/>
  <c r="X32" i="1"/>
  <c r="C33" i="1"/>
  <c r="D33" i="1"/>
  <c r="E33" i="1"/>
  <c r="F33" i="1"/>
  <c r="G33" i="1"/>
  <c r="H33" i="1"/>
  <c r="I33" i="1"/>
  <c r="J33" i="1"/>
  <c r="M33" i="1"/>
  <c r="N33" i="1"/>
  <c r="O33" i="1"/>
  <c r="P33" i="1"/>
  <c r="Q33" i="1"/>
  <c r="R33" i="1"/>
  <c r="S33" i="1"/>
  <c r="T33" i="1"/>
  <c r="U33" i="1"/>
  <c r="V33" i="1"/>
  <c r="W33" i="1"/>
  <c r="X33" i="1"/>
  <c r="C34" i="1"/>
  <c r="D34" i="1"/>
  <c r="E34" i="1"/>
  <c r="F34" i="1"/>
  <c r="G34" i="1"/>
  <c r="H34" i="1"/>
  <c r="I34" i="1"/>
  <c r="J34" i="1"/>
  <c r="M34" i="1"/>
  <c r="N34" i="1"/>
  <c r="O34" i="1"/>
  <c r="P34" i="1"/>
  <c r="Q34" i="1"/>
  <c r="R34" i="1"/>
  <c r="S34" i="1"/>
  <c r="T34" i="1"/>
  <c r="U34" i="1"/>
  <c r="V34" i="1"/>
  <c r="W34" i="1"/>
  <c r="X34" i="1"/>
  <c r="C35" i="1"/>
  <c r="D35" i="1"/>
  <c r="E35" i="1"/>
  <c r="F35" i="1"/>
  <c r="G35" i="1"/>
  <c r="H35" i="1"/>
  <c r="I35" i="1"/>
  <c r="J35" i="1"/>
  <c r="M35" i="1"/>
  <c r="N35" i="1"/>
  <c r="O35" i="1"/>
  <c r="P35" i="1"/>
  <c r="Q35" i="1"/>
  <c r="R35" i="1"/>
  <c r="S35" i="1"/>
  <c r="T35" i="1"/>
  <c r="U35" i="1"/>
  <c r="V35" i="1"/>
  <c r="W35" i="1"/>
  <c r="X35" i="1"/>
  <c r="C36" i="1"/>
  <c r="D36" i="1"/>
  <c r="E36" i="1"/>
  <c r="F36" i="1"/>
  <c r="G36" i="1"/>
  <c r="H36" i="1"/>
  <c r="I36" i="1"/>
  <c r="J36" i="1"/>
  <c r="M36" i="1"/>
  <c r="N36" i="1"/>
  <c r="O36" i="1"/>
  <c r="P36" i="1"/>
  <c r="Q36" i="1"/>
  <c r="R36" i="1"/>
  <c r="S36" i="1"/>
  <c r="T36" i="1"/>
  <c r="U36" i="1"/>
  <c r="V36" i="1"/>
  <c r="W36" i="1"/>
  <c r="X36" i="1"/>
  <c r="C37" i="1"/>
  <c r="D37" i="1"/>
  <c r="E37" i="1"/>
  <c r="F37" i="1"/>
  <c r="G37" i="1"/>
  <c r="H37" i="1"/>
  <c r="I37" i="1"/>
  <c r="J37" i="1"/>
  <c r="M37" i="1"/>
  <c r="N37" i="1"/>
  <c r="O37" i="1"/>
  <c r="P37" i="1"/>
  <c r="Q37" i="1"/>
  <c r="R37" i="1"/>
  <c r="S37" i="1"/>
  <c r="T37" i="1"/>
  <c r="U37" i="1"/>
  <c r="V37" i="1"/>
  <c r="W37" i="1"/>
  <c r="X37" i="1"/>
  <c r="C38" i="1"/>
  <c r="D38" i="1"/>
  <c r="E38" i="1"/>
  <c r="F38" i="1"/>
  <c r="G38" i="1"/>
  <c r="H38" i="1"/>
  <c r="I38" i="1"/>
  <c r="J38" i="1"/>
  <c r="M38" i="1"/>
  <c r="N38" i="1"/>
  <c r="O38" i="1"/>
  <c r="P38" i="1"/>
  <c r="Q38" i="1"/>
  <c r="R38" i="1"/>
  <c r="S38" i="1"/>
  <c r="T38" i="1"/>
  <c r="U38" i="1"/>
  <c r="V38" i="1"/>
  <c r="W38" i="1"/>
  <c r="X38" i="1"/>
  <c r="C39" i="1"/>
  <c r="D39" i="1"/>
  <c r="E39" i="1"/>
  <c r="F39" i="1"/>
  <c r="G39" i="1"/>
  <c r="H39" i="1"/>
  <c r="I39" i="1"/>
  <c r="J39" i="1"/>
  <c r="M39" i="1"/>
  <c r="N39" i="1"/>
  <c r="O39" i="1"/>
  <c r="P39" i="1"/>
  <c r="Q39" i="1"/>
  <c r="R39" i="1"/>
  <c r="S39" i="1"/>
  <c r="T39" i="1"/>
  <c r="U39" i="1"/>
  <c r="V39" i="1"/>
  <c r="W39" i="1"/>
  <c r="X39" i="1"/>
  <c r="C40" i="1"/>
  <c r="D40" i="1"/>
  <c r="E40" i="1"/>
  <c r="F40" i="1"/>
  <c r="G40" i="1"/>
  <c r="H40" i="1"/>
  <c r="I40" i="1"/>
  <c r="J40" i="1"/>
  <c r="M40" i="1"/>
  <c r="N40" i="1"/>
  <c r="O40" i="1"/>
  <c r="P40" i="1"/>
  <c r="Q40" i="1"/>
  <c r="R40" i="1"/>
  <c r="S40" i="1"/>
  <c r="T40" i="1"/>
  <c r="U40" i="1"/>
  <c r="V40" i="1"/>
  <c r="W40" i="1"/>
  <c r="X40" i="1"/>
  <c r="C41" i="1"/>
  <c r="D41" i="1"/>
  <c r="E41" i="1"/>
  <c r="F41" i="1"/>
  <c r="G41" i="1"/>
  <c r="H41" i="1"/>
  <c r="I41" i="1"/>
  <c r="J41" i="1"/>
  <c r="M41" i="1"/>
  <c r="N41" i="1"/>
  <c r="O41" i="1"/>
  <c r="P41" i="1"/>
  <c r="Q41" i="1"/>
  <c r="R41" i="1"/>
  <c r="S41" i="1"/>
  <c r="T41" i="1"/>
  <c r="U41" i="1"/>
  <c r="V41" i="1"/>
  <c r="W41" i="1"/>
  <c r="X41" i="1"/>
  <c r="C42" i="1"/>
  <c r="D42" i="1"/>
  <c r="E42" i="1"/>
  <c r="F42" i="1"/>
  <c r="G42" i="1"/>
  <c r="H42" i="1"/>
  <c r="I42" i="1"/>
  <c r="J42" i="1"/>
  <c r="M42" i="1"/>
  <c r="N42" i="1"/>
  <c r="O42" i="1"/>
  <c r="P42" i="1"/>
  <c r="Q42" i="1"/>
  <c r="R42" i="1"/>
  <c r="S42" i="1"/>
  <c r="T42" i="1"/>
  <c r="U42" i="1"/>
  <c r="V42" i="1"/>
  <c r="W42" i="1"/>
  <c r="X42" i="1"/>
  <c r="C43" i="1"/>
  <c r="D43" i="1"/>
  <c r="E43" i="1"/>
  <c r="F43" i="1"/>
  <c r="G43" i="1"/>
  <c r="H43" i="1"/>
  <c r="I43" i="1"/>
  <c r="J43" i="1"/>
  <c r="M43" i="1"/>
  <c r="N43" i="1"/>
  <c r="O43" i="1"/>
  <c r="P43" i="1"/>
  <c r="Q43" i="1"/>
  <c r="R43" i="1"/>
  <c r="S43" i="1"/>
  <c r="T43" i="1"/>
  <c r="U43" i="1"/>
  <c r="V43" i="1"/>
  <c r="W43" i="1"/>
  <c r="X43" i="1"/>
  <c r="C44" i="1"/>
  <c r="D44" i="1"/>
  <c r="E44" i="1"/>
  <c r="F44" i="1"/>
  <c r="G44" i="1"/>
  <c r="H44" i="1"/>
  <c r="I44" i="1"/>
  <c r="J44" i="1"/>
  <c r="M44" i="1"/>
  <c r="N44" i="1"/>
  <c r="O44" i="1"/>
  <c r="P44" i="1"/>
  <c r="Q44" i="1"/>
  <c r="R44" i="1"/>
  <c r="S44" i="1"/>
  <c r="T44" i="1"/>
  <c r="U44" i="1"/>
  <c r="V44" i="1"/>
  <c r="W44" i="1"/>
  <c r="X44" i="1"/>
  <c r="C45" i="1"/>
  <c r="D45" i="1"/>
  <c r="E45" i="1"/>
  <c r="F45" i="1"/>
  <c r="G45" i="1"/>
  <c r="H45" i="1"/>
  <c r="I45" i="1"/>
  <c r="J45" i="1"/>
  <c r="M45" i="1"/>
  <c r="N45" i="1"/>
  <c r="O45" i="1"/>
  <c r="P45" i="1"/>
  <c r="Q45" i="1"/>
  <c r="R45" i="1"/>
  <c r="S45" i="1"/>
  <c r="T45" i="1"/>
  <c r="U45" i="1"/>
  <c r="V45" i="1"/>
  <c r="W45" i="1"/>
  <c r="X45" i="1"/>
  <c r="C46" i="1"/>
  <c r="D46" i="1"/>
  <c r="E46" i="1"/>
  <c r="F46" i="1"/>
  <c r="G46" i="1"/>
  <c r="H46" i="1"/>
  <c r="I46" i="1"/>
  <c r="J46" i="1"/>
  <c r="M46" i="1"/>
  <c r="N46" i="1"/>
  <c r="O46" i="1"/>
  <c r="P46" i="1"/>
  <c r="Q46" i="1"/>
  <c r="R46" i="1"/>
  <c r="S46" i="1"/>
  <c r="T46" i="1"/>
  <c r="U46" i="1"/>
  <c r="V46" i="1"/>
  <c r="W46" i="1"/>
  <c r="X46" i="1"/>
  <c r="C47" i="1"/>
  <c r="D47" i="1"/>
  <c r="E47" i="1"/>
  <c r="F47" i="1"/>
  <c r="G47" i="1"/>
  <c r="H47" i="1"/>
  <c r="I47" i="1"/>
  <c r="J47" i="1"/>
  <c r="M47" i="1"/>
  <c r="N47" i="1"/>
  <c r="O47" i="1"/>
  <c r="P47" i="1"/>
  <c r="Q47" i="1"/>
  <c r="R47" i="1"/>
  <c r="S47" i="1"/>
  <c r="T47" i="1"/>
  <c r="U47" i="1"/>
  <c r="V47" i="1"/>
  <c r="W47" i="1"/>
  <c r="X47" i="1"/>
  <c r="C48" i="1"/>
  <c r="D48" i="1"/>
  <c r="E48" i="1"/>
  <c r="F48" i="1"/>
  <c r="G48" i="1"/>
  <c r="H48" i="1"/>
  <c r="I48" i="1"/>
  <c r="J48" i="1"/>
  <c r="M48" i="1"/>
  <c r="N48" i="1"/>
  <c r="O48" i="1"/>
  <c r="P48" i="1"/>
  <c r="Q48" i="1"/>
  <c r="R48" i="1"/>
  <c r="S48" i="1"/>
  <c r="T48" i="1"/>
  <c r="U48" i="1"/>
  <c r="V48" i="1"/>
  <c r="W48" i="1"/>
  <c r="X48" i="1"/>
  <c r="C49" i="1"/>
  <c r="D49" i="1"/>
  <c r="E49" i="1"/>
  <c r="F49" i="1"/>
  <c r="G49" i="1"/>
  <c r="H49" i="1"/>
  <c r="I49" i="1"/>
  <c r="J49" i="1"/>
  <c r="M49" i="1"/>
  <c r="N49" i="1"/>
  <c r="O49" i="1"/>
  <c r="P49" i="1"/>
  <c r="Q49" i="1"/>
  <c r="R49" i="1"/>
  <c r="S49" i="1"/>
  <c r="T49" i="1"/>
  <c r="U49" i="1"/>
  <c r="V49" i="1"/>
  <c r="W49" i="1"/>
  <c r="X49" i="1"/>
  <c r="C3" i="5" l="1"/>
  <c r="D3" i="5"/>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AT4" i="5" l="1"/>
  <c r="R4" i="5" l="1"/>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C41" i="12" l="1"/>
  <c r="F41" i="12"/>
  <c r="C29" i="12"/>
  <c r="F29" i="12"/>
  <c r="C26" i="12"/>
  <c r="F26" i="12"/>
  <c r="C23" i="12"/>
  <c r="F23" i="12"/>
  <c r="F20" i="12"/>
  <c r="C20" i="12"/>
  <c r="C17" i="12"/>
  <c r="F17" i="12"/>
  <c r="F14" i="12"/>
  <c r="C14" i="12"/>
  <c r="F10" i="12"/>
  <c r="C10" i="12"/>
  <c r="F7" i="12"/>
  <c r="C7" i="12"/>
  <c r="F8" i="12"/>
  <c r="C8" i="12"/>
  <c r="F5" i="12"/>
  <c r="C5" i="12"/>
  <c r="F47" i="12"/>
  <c r="C47" i="12"/>
  <c r="D49" i="12"/>
  <c r="E49" i="12"/>
  <c r="E34" i="12"/>
  <c r="D34" i="12"/>
  <c r="D31" i="12"/>
  <c r="E31" i="12"/>
  <c r="C32" i="12"/>
  <c r="F32" i="12"/>
  <c r="E40" i="12"/>
  <c r="D40" i="12"/>
  <c r="D25" i="12"/>
  <c r="E25" i="12"/>
  <c r="H25" i="12" s="1"/>
  <c r="E19" i="12"/>
  <c r="D19" i="12"/>
  <c r="E16" i="12"/>
  <c r="D16" i="12"/>
  <c r="C49" i="12"/>
  <c r="G49" i="12" s="1"/>
  <c r="F49" i="12"/>
  <c r="F46" i="12"/>
  <c r="C46" i="12"/>
  <c r="F43" i="12"/>
  <c r="C43" i="12"/>
  <c r="F40" i="12"/>
  <c r="C40" i="12"/>
  <c r="G40" i="12" s="1"/>
  <c r="F37" i="12"/>
  <c r="C37" i="12"/>
  <c r="C34" i="12"/>
  <c r="F34" i="12"/>
  <c r="C28" i="12"/>
  <c r="F28" i="12"/>
  <c r="F25" i="12"/>
  <c r="C25" i="12"/>
  <c r="G25" i="12" s="1"/>
  <c r="C22" i="12"/>
  <c r="F22" i="12"/>
  <c r="C19" i="12"/>
  <c r="G19" i="12" s="1"/>
  <c r="F19" i="12"/>
  <c r="F16" i="12"/>
  <c r="C16" i="12"/>
  <c r="F13" i="12"/>
  <c r="C13" i="12"/>
  <c r="F9" i="12"/>
  <c r="C9" i="12"/>
  <c r="C6" i="12"/>
  <c r="F6" i="12"/>
  <c r="F31" i="12"/>
  <c r="C31" i="12"/>
  <c r="G31" i="12" s="1"/>
  <c r="F4" i="12"/>
  <c r="C4" i="12"/>
  <c r="C44" i="12"/>
  <c r="F44" i="12"/>
  <c r="E46" i="12"/>
  <c r="H46" i="12" s="1"/>
  <c r="D46" i="12"/>
  <c r="E28" i="12"/>
  <c r="D28" i="12"/>
  <c r="D6" i="12"/>
  <c r="E6" i="12"/>
  <c r="H6" i="12" s="1"/>
  <c r="D45" i="12"/>
  <c r="E45" i="12"/>
  <c r="E39" i="12"/>
  <c r="D39" i="12"/>
  <c r="E30" i="12"/>
  <c r="D30" i="12"/>
  <c r="E24" i="12"/>
  <c r="D24" i="12"/>
  <c r="D21" i="12"/>
  <c r="E21" i="12"/>
  <c r="D15" i="12"/>
  <c r="E15" i="12"/>
  <c r="C3" i="12"/>
  <c r="F3" i="12"/>
  <c r="E36" i="12"/>
  <c r="D36" i="12"/>
  <c r="C38" i="12"/>
  <c r="F38" i="12"/>
  <c r="D43" i="12"/>
  <c r="E43" i="12"/>
  <c r="H43" i="12" s="1"/>
  <c r="E9" i="12"/>
  <c r="H9" i="12" s="1"/>
  <c r="D9" i="12"/>
  <c r="E4" i="12"/>
  <c r="H4" i="12" s="1"/>
  <c r="D4" i="12"/>
  <c r="E42" i="12"/>
  <c r="D42" i="12"/>
  <c r="E33" i="12"/>
  <c r="D33" i="12"/>
  <c r="E27" i="12"/>
  <c r="D27" i="12"/>
  <c r="E18" i="12"/>
  <c r="H18" i="12" s="1"/>
  <c r="D18" i="12"/>
  <c r="E12" i="12"/>
  <c r="D12" i="12"/>
  <c r="F48" i="12"/>
  <c r="C48" i="12"/>
  <c r="C45" i="12"/>
  <c r="G45" i="12" s="1"/>
  <c r="F45" i="12"/>
  <c r="F42" i="12"/>
  <c r="C42" i="12"/>
  <c r="G42" i="12" s="1"/>
  <c r="F39" i="12"/>
  <c r="C39" i="12"/>
  <c r="F33" i="12"/>
  <c r="C33" i="12"/>
  <c r="F30" i="12"/>
  <c r="C30" i="12"/>
  <c r="G30" i="12" s="1"/>
  <c r="F27" i="12"/>
  <c r="C27" i="12"/>
  <c r="G27" i="12" s="1"/>
  <c r="F24" i="12"/>
  <c r="C24" i="12"/>
  <c r="C21" i="12"/>
  <c r="G21" i="12" s="1"/>
  <c r="F21" i="12"/>
  <c r="F18" i="12"/>
  <c r="C18" i="12"/>
  <c r="C15" i="12"/>
  <c r="G15" i="12" s="1"/>
  <c r="F15" i="12"/>
  <c r="C12" i="12"/>
  <c r="F12" i="12"/>
  <c r="D11" i="12"/>
  <c r="E11" i="12"/>
  <c r="D3" i="12"/>
  <c r="E3" i="12"/>
  <c r="H3" i="12" s="1"/>
  <c r="F36" i="12"/>
  <c r="C36" i="12"/>
  <c r="G36" i="12" s="1"/>
  <c r="F50" i="12"/>
  <c r="C50" i="12"/>
  <c r="C35" i="12"/>
  <c r="F35" i="12"/>
  <c r="D37" i="12"/>
  <c r="E37" i="12"/>
  <c r="H37" i="12" s="1"/>
  <c r="D22" i="12"/>
  <c r="E22" i="12"/>
  <c r="H22" i="12" s="1"/>
  <c r="E13" i="12"/>
  <c r="D13" i="12"/>
  <c r="E48" i="12"/>
  <c r="H48" i="12" s="1"/>
  <c r="D48" i="12"/>
  <c r="E50" i="12"/>
  <c r="H50" i="12" s="1"/>
  <c r="D50" i="12"/>
  <c r="E47" i="12"/>
  <c r="H47" i="12" s="1"/>
  <c r="D47" i="12"/>
  <c r="D44" i="12"/>
  <c r="E44" i="12"/>
  <c r="H44" i="12" s="1"/>
  <c r="D41" i="12"/>
  <c r="E41" i="12"/>
  <c r="H41" i="12" s="1"/>
  <c r="D38" i="12"/>
  <c r="E38" i="12"/>
  <c r="H38" i="12" s="1"/>
  <c r="D35" i="12"/>
  <c r="E35" i="12"/>
  <c r="H35" i="12" s="1"/>
  <c r="D32" i="12"/>
  <c r="E32" i="12"/>
  <c r="D29" i="12"/>
  <c r="E29" i="12"/>
  <c r="H29" i="12" s="1"/>
  <c r="D26" i="12"/>
  <c r="E26" i="12"/>
  <c r="H26" i="12" s="1"/>
  <c r="D23" i="12"/>
  <c r="E23" i="12"/>
  <c r="H23" i="12" s="1"/>
  <c r="E20" i="12"/>
  <c r="H20" i="12" s="1"/>
  <c r="D20" i="12"/>
  <c r="E17" i="12"/>
  <c r="D17" i="12"/>
  <c r="E14" i="12"/>
  <c r="H14" i="12" s="1"/>
  <c r="D14" i="12"/>
  <c r="C11" i="12"/>
  <c r="G11" i="12" s="1"/>
  <c r="F11" i="12"/>
  <c r="E10" i="12"/>
  <c r="D10" i="12"/>
  <c r="D7" i="12"/>
  <c r="E7" i="12"/>
  <c r="H7" i="12" s="1"/>
  <c r="E8" i="12"/>
  <c r="D8" i="12"/>
  <c r="E5" i="12"/>
  <c r="H5" i="12" s="1"/>
  <c r="D5" i="12"/>
  <c r="AB28" i="1"/>
  <c r="AB37" i="1"/>
  <c r="AB40" i="1"/>
  <c r="D53" i="1"/>
  <c r="F53" i="1"/>
  <c r="J53" i="1"/>
  <c r="L53" i="1"/>
  <c r="P53" i="1"/>
  <c r="R53" i="1"/>
  <c r="V53" i="1"/>
  <c r="X53" i="1"/>
  <c r="H17" i="12" l="1"/>
  <c r="H32" i="12"/>
  <c r="G24" i="12"/>
  <c r="H31" i="12"/>
  <c r="G7" i="12"/>
  <c r="G4" i="12"/>
  <c r="G35" i="12"/>
  <c r="H8" i="12"/>
  <c r="H10" i="12"/>
  <c r="H13" i="12"/>
  <c r="H42" i="12"/>
  <c r="G47" i="12"/>
  <c r="G12" i="12"/>
  <c r="H12" i="12"/>
  <c r="H33" i="12"/>
  <c r="H36" i="12"/>
  <c r="H39" i="12"/>
  <c r="H28" i="12"/>
  <c r="G28" i="12"/>
  <c r="G17" i="12"/>
  <c r="G26" i="12"/>
  <c r="G33" i="12"/>
  <c r="H45" i="12"/>
  <c r="G13" i="12"/>
  <c r="G43" i="12"/>
  <c r="G5" i="12"/>
  <c r="G10" i="12"/>
  <c r="G20" i="12"/>
  <c r="G3" i="12"/>
  <c r="H24" i="12"/>
  <c r="G22" i="12"/>
  <c r="G34" i="12"/>
  <c r="H16" i="12"/>
  <c r="H40" i="12"/>
  <c r="H34" i="12"/>
  <c r="G29" i="12"/>
  <c r="G9" i="12"/>
  <c r="G50" i="12"/>
  <c r="H11" i="12"/>
  <c r="G18" i="12"/>
  <c r="G39" i="12"/>
  <c r="G48" i="12"/>
  <c r="H15" i="12"/>
  <c r="G16" i="12"/>
  <c r="G37" i="12"/>
  <c r="G46" i="12"/>
  <c r="H49" i="12"/>
  <c r="G8" i="12"/>
  <c r="G14" i="12"/>
  <c r="H21" i="12"/>
  <c r="H27" i="12"/>
  <c r="G38" i="12"/>
  <c r="H30" i="12"/>
  <c r="G44" i="12"/>
  <c r="G6" i="12"/>
  <c r="H19" i="12"/>
  <c r="G32" i="12"/>
  <c r="G23" i="12"/>
  <c r="G41" i="12"/>
  <c r="AB7" i="1"/>
  <c r="AB19" i="1"/>
  <c r="AB10" i="1"/>
  <c r="AB4" i="1"/>
  <c r="W53" i="1"/>
  <c r="Q53" i="1"/>
  <c r="K53" i="1"/>
  <c r="E53" i="1"/>
  <c r="AB49" i="1"/>
  <c r="AB46" i="1"/>
  <c r="AB47" i="1"/>
  <c r="AB44" i="1"/>
  <c r="AB41" i="1"/>
  <c r="AB38" i="1"/>
  <c r="AB35" i="1"/>
  <c r="AB32" i="1"/>
  <c r="AB29" i="1"/>
  <c r="AB26" i="1"/>
  <c r="AB23" i="1"/>
  <c r="AB20" i="1"/>
  <c r="AB17" i="1"/>
  <c r="AB14" i="1"/>
  <c r="AB11" i="1"/>
  <c r="AB8" i="1"/>
  <c r="AB5" i="1"/>
  <c r="U53" i="1"/>
  <c r="AB3" i="1"/>
  <c r="AB43" i="1"/>
  <c r="AB34" i="1"/>
  <c r="AB31" i="1"/>
  <c r="AB16" i="1"/>
  <c r="AB13" i="1"/>
  <c r="O53" i="1"/>
  <c r="T53" i="1"/>
  <c r="H53" i="1"/>
  <c r="AB45" i="1"/>
  <c r="AB30" i="1"/>
  <c r="AB27" i="1"/>
  <c r="AB24" i="1"/>
  <c r="AB21" i="1"/>
  <c r="AB18" i="1"/>
  <c r="AB15" i="1"/>
  <c r="AB12" i="1"/>
  <c r="AB9" i="1"/>
  <c r="AB6" i="1"/>
  <c r="AB25" i="1"/>
  <c r="AB22" i="1"/>
  <c r="I53" i="1"/>
  <c r="N53" i="1"/>
  <c r="AB48" i="1"/>
  <c r="AB42" i="1"/>
  <c r="AB39" i="1"/>
  <c r="AB36" i="1"/>
  <c r="AB33" i="1"/>
  <c r="C53" i="1"/>
  <c r="AB2" i="1"/>
  <c r="S53" i="1"/>
  <c r="M53" i="1"/>
  <c r="G53" i="1"/>
  <c r="F50" i="1"/>
  <c r="F51" i="1"/>
  <c r="W50" i="1"/>
  <c r="W51" i="1"/>
  <c r="T50" i="1"/>
  <c r="T51" i="1"/>
  <c r="Q50" i="1"/>
  <c r="Q51" i="1"/>
  <c r="M50" i="1"/>
  <c r="M51" i="1"/>
  <c r="I50" i="1"/>
  <c r="I51" i="1"/>
  <c r="E50" i="1"/>
  <c r="E51" i="1"/>
  <c r="Y3" i="1"/>
  <c r="Z3" i="1"/>
  <c r="J51" i="1"/>
  <c r="J50" i="1"/>
  <c r="V50" i="1"/>
  <c r="V51" i="1"/>
  <c r="S50" i="1"/>
  <c r="S51" i="1"/>
  <c r="P50" i="1"/>
  <c r="P51" i="1"/>
  <c r="L50" i="1"/>
  <c r="L51" i="1"/>
  <c r="H50" i="1"/>
  <c r="H51" i="1"/>
  <c r="D50" i="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1" i="1"/>
  <c r="C51" i="1"/>
  <c r="Z2" i="1"/>
  <c r="Y2" i="1"/>
  <c r="C50" i="1"/>
  <c r="U51" i="1"/>
  <c r="U50" i="1"/>
  <c r="R51" i="1"/>
  <c r="R50" i="1"/>
  <c r="O51" i="1"/>
  <c r="O50" i="1"/>
  <c r="K51" i="1"/>
  <c r="K50" i="1"/>
  <c r="G51" i="1"/>
  <c r="G50" i="1"/>
  <c r="X54" i="1" l="1"/>
  <c r="H54" i="1"/>
  <c r="V54" i="1"/>
  <c r="Q54" i="1"/>
  <c r="W54" i="1"/>
  <c r="N54" i="1"/>
  <c r="D54" i="1"/>
  <c r="L54" i="1"/>
  <c r="S54" i="1"/>
  <c r="E54" i="1"/>
  <c r="M54" i="1"/>
  <c r="T54" i="1"/>
  <c r="F54" i="1"/>
  <c r="P55" i="1"/>
  <c r="P54" i="1"/>
  <c r="I55" i="1"/>
  <c r="I52" i="1" s="1"/>
  <c r="I54" i="1"/>
  <c r="K54" i="1"/>
  <c r="R54" i="1"/>
  <c r="C54" i="1"/>
  <c r="J54" i="1"/>
  <c r="G54" i="1"/>
  <c r="O54" i="1"/>
  <c r="U54" i="1"/>
  <c r="N55" i="1"/>
  <c r="N52" i="1" s="1"/>
  <c r="E55" i="1"/>
  <c r="T55" i="1"/>
  <c r="T52" i="1" s="1"/>
  <c r="F55" i="1"/>
  <c r="F52" i="1" s="1"/>
  <c r="D55" i="1"/>
  <c r="D52" i="1" s="1"/>
  <c r="L55" i="1"/>
  <c r="S55" i="1"/>
  <c r="S52" i="1" s="1"/>
  <c r="M55" i="1"/>
  <c r="M52" i="1" s="1"/>
  <c r="W55" i="1"/>
  <c r="W52" i="1" s="1"/>
  <c r="V55" i="1"/>
  <c r="V52" i="1" s="1"/>
  <c r="Q55" i="1"/>
  <c r="Q52" i="1" s="1"/>
  <c r="X55" i="1"/>
  <c r="X52" i="1" s="1"/>
  <c r="H55" i="1"/>
  <c r="H52" i="1" s="1"/>
  <c r="AD15" i="1"/>
  <c r="AA15" i="1" s="1"/>
  <c r="AC15" i="1"/>
  <c r="AD27" i="1"/>
  <c r="AA27" i="1" s="1"/>
  <c r="AC27" i="1"/>
  <c r="AD16" i="1"/>
  <c r="AA16" i="1" s="1"/>
  <c r="AC16" i="1"/>
  <c r="AD28" i="1"/>
  <c r="AA28" i="1" s="1"/>
  <c r="AC28" i="1"/>
  <c r="AD43" i="1"/>
  <c r="AA43" i="1" s="1"/>
  <c r="AC43" i="1"/>
  <c r="AD49" i="1"/>
  <c r="AA49" i="1" s="1"/>
  <c r="AC49" i="1"/>
  <c r="AD11" i="1"/>
  <c r="AA11" i="1" s="1"/>
  <c r="AC11" i="1"/>
  <c r="AD20" i="1"/>
  <c r="AA20" i="1" s="1"/>
  <c r="AC20" i="1"/>
  <c r="AD29" i="1"/>
  <c r="AA29" i="1" s="1"/>
  <c r="AC29" i="1"/>
  <c r="AD35" i="1"/>
  <c r="AA35" i="1" s="1"/>
  <c r="AC35" i="1"/>
  <c r="AD41" i="1"/>
  <c r="AA41" i="1" s="1"/>
  <c r="AC41" i="1"/>
  <c r="AD44" i="1"/>
  <c r="AA44" i="1" s="1"/>
  <c r="AC44" i="1"/>
  <c r="AD47" i="1"/>
  <c r="AA47" i="1" s="1"/>
  <c r="AC47" i="1"/>
  <c r="AD21" i="1"/>
  <c r="AA21" i="1" s="1"/>
  <c r="AC21" i="1"/>
  <c r="AD36" i="1"/>
  <c r="AA36" i="1" s="1"/>
  <c r="AC36" i="1"/>
  <c r="AD7" i="1"/>
  <c r="AA7" i="1" s="1"/>
  <c r="AC7" i="1"/>
  <c r="AD31" i="1"/>
  <c r="AA31" i="1" s="1"/>
  <c r="AC31" i="1"/>
  <c r="AD40" i="1"/>
  <c r="AA40" i="1" s="1"/>
  <c r="AC40" i="1"/>
  <c r="AD8" i="1"/>
  <c r="AA8" i="1" s="1"/>
  <c r="AC8" i="1"/>
  <c r="AD23" i="1"/>
  <c r="AA23" i="1" s="1"/>
  <c r="AC23" i="1"/>
  <c r="AD32" i="1"/>
  <c r="AA32" i="1" s="1"/>
  <c r="AC32" i="1"/>
  <c r="O55" i="1"/>
  <c r="O52" i="1" s="1"/>
  <c r="C55" i="1"/>
  <c r="C52" i="1" s="1"/>
  <c r="AD6" i="1"/>
  <c r="AA6" i="1" s="1"/>
  <c r="AC6" i="1"/>
  <c r="AD18" i="1"/>
  <c r="AA18" i="1" s="1"/>
  <c r="AC18" i="1"/>
  <c r="AD30" i="1"/>
  <c r="AA30" i="1" s="1"/>
  <c r="AC30" i="1"/>
  <c r="AD33" i="1"/>
  <c r="AA33" i="1" s="1"/>
  <c r="AC33" i="1"/>
  <c r="AD42" i="1"/>
  <c r="AA42" i="1" s="1"/>
  <c r="AC42" i="1"/>
  <c r="AD45" i="1"/>
  <c r="AA45" i="1" s="1"/>
  <c r="AC45" i="1"/>
  <c r="AD2" i="1"/>
  <c r="AA2" i="1" s="1"/>
  <c r="AC2" i="1"/>
  <c r="AD12" i="1"/>
  <c r="AA12" i="1" s="1"/>
  <c r="AC12" i="1"/>
  <c r="AD24" i="1"/>
  <c r="AA24" i="1" s="1"/>
  <c r="AC24" i="1"/>
  <c r="AD48" i="1"/>
  <c r="AA48" i="1" s="1"/>
  <c r="AC48" i="1"/>
  <c r="AD3" i="1"/>
  <c r="AA3" i="1" s="1"/>
  <c r="AC3" i="1"/>
  <c r="G55" i="1"/>
  <c r="G52" i="1" s="1"/>
  <c r="R55" i="1"/>
  <c r="R52" i="1" s="1"/>
  <c r="AD10" i="1"/>
  <c r="AA10" i="1" s="1"/>
  <c r="AC10" i="1"/>
  <c r="AD13" i="1"/>
  <c r="AA13" i="1" s="1"/>
  <c r="AC13" i="1"/>
  <c r="AD22" i="1"/>
  <c r="AA22" i="1" s="1"/>
  <c r="AC22" i="1"/>
  <c r="AD25" i="1"/>
  <c r="AA25" i="1" s="1"/>
  <c r="AC25" i="1"/>
  <c r="AD34" i="1"/>
  <c r="AA34" i="1" s="1"/>
  <c r="AC34" i="1"/>
  <c r="AD37" i="1"/>
  <c r="AA37" i="1" s="1"/>
  <c r="AC37" i="1"/>
  <c r="AD46" i="1"/>
  <c r="AA46" i="1" s="1"/>
  <c r="AC46" i="1"/>
  <c r="L52" i="1"/>
  <c r="E52" i="1"/>
  <c r="AD9" i="1"/>
  <c r="AA9" i="1" s="1"/>
  <c r="AC9" i="1"/>
  <c r="AD39" i="1"/>
  <c r="AA39" i="1" s="1"/>
  <c r="AC39" i="1"/>
  <c r="AD4" i="1"/>
  <c r="AA4" i="1" s="1"/>
  <c r="AC4" i="1"/>
  <c r="AD19" i="1"/>
  <c r="AA19" i="1" s="1"/>
  <c r="AC19" i="1"/>
  <c r="K55" i="1"/>
  <c r="K52" i="1" s="1"/>
  <c r="U55" i="1"/>
  <c r="U52" i="1" s="1"/>
  <c r="AD5" i="1"/>
  <c r="AA5" i="1" s="1"/>
  <c r="AC5" i="1"/>
  <c r="AD14" i="1"/>
  <c r="AA14" i="1" s="1"/>
  <c r="AC14" i="1"/>
  <c r="AD17" i="1"/>
  <c r="AA17" i="1" s="1"/>
  <c r="AC17" i="1"/>
  <c r="AD26" i="1"/>
  <c r="AA26" i="1" s="1"/>
  <c r="AC26" i="1"/>
  <c r="AD38" i="1"/>
  <c r="AA38" i="1" s="1"/>
  <c r="AC38" i="1"/>
  <c r="P52" i="1"/>
  <c r="J55" i="1"/>
  <c r="J52" i="1" s="1"/>
  <c r="Y50" i="1"/>
  <c r="Z51" i="1"/>
</calcChain>
</file>

<file path=xl/sharedStrings.xml><?xml version="1.0" encoding="utf-8"?>
<sst xmlns="http://schemas.openxmlformats.org/spreadsheetml/2006/main" count="543" uniqueCount="97">
  <si>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</si>
  <si>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</si>
  <si>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</si>
  <si>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</si>
  <si>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</si>
  <si>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</si>
  <si>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</si>
  <si>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</si>
  <si>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</si>
  <si>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</si>
  <si>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</si>
  <si>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</si>
  <si>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</si>
  <si>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</si>
  <si>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</si>
  <si>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</si>
  <si>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</si>
  <si>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</si>
  <si>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</si>
  <si>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</si>
  <si>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</si>
  <si>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</si>
  <si>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</si>
  <si>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</si>
  <si>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</si>
  <si>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</si>
  <si>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</si>
  <si>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</si>
  <si>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</si>
  <si>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</si>
  <si>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</si>
  <si>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</si>
  <si>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</si>
  <si>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</si>
  <si>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</si>
  <si>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</si>
  <si>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</si>
  <si>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</si>
  <si>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</si>
  <si>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</si>
  <si>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</si>
  <si>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</si>
  <si>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</si>
  <si>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</si>
  <si>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</si>
  <si>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</si>
  <si>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</si>
  <si>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</si>
  <si>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</si>
  <si>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</si>
  <si>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</si>
  <si>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</si>
  <si>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</si>
  <si>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</si>
  <si>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</si>
  <si>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</si>
  <si>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</si>
  <si>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</si>
  <si>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</si>
  <si>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</si>
  <si>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</si>
  <si>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</si>
  <si>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</si>
  <si>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</si>
  <si>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</si>
  <si>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</si>
  <si>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</si>
  <si>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</si>
  <si>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</si>
  <si>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</si>
  <si>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</si>
  <si>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</si>
  <si>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</si>
  <si>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</si>
  <si>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Intervalo flexible</t>
  </si>
  <si>
    <t>Intervalo exigente</t>
  </si>
  <si>
    <t>Total Pollos Recibidos</t>
  </si>
  <si>
    <t>Total pollos muertos</t>
  </si>
  <si>
    <t>flexible</t>
  </si>
  <si>
    <t xml:space="preserve">exigente </t>
  </si>
  <si>
    <t>PROBABILIDAD</t>
  </si>
  <si>
    <t>CONTEO EXITOS</t>
  </si>
  <si>
    <t>CONTEO DATOS</t>
  </si>
  <si>
    <t>PROMEDIO</t>
  </si>
  <si>
    <t>PROPORCIÓN</t>
  </si>
  <si>
    <t>PARÁMETRO</t>
  </si>
  <si>
    <t>Total pollos recibidos</t>
  </si>
  <si>
    <t>MINIMO</t>
  </si>
  <si>
    <t>MEDIA</t>
  </si>
  <si>
    <t>MÁXIMO</t>
  </si>
  <si>
    <t>DESVIACIÓN ESTANDAR</t>
  </si>
  <si>
    <t>SUMA</t>
  </si>
  <si>
    <t>CUENTA</t>
  </si>
  <si>
    <t>DESCRIPTIVAS CANTIDAD INICIAL DE POLLOS POR CICLO</t>
  </si>
  <si>
    <t>DESCRIPTIVAS CANTIDAD DE POLLOS MUERTOS POR CICLO</t>
  </si>
  <si>
    <t>CREDIBILIDAD</t>
  </si>
  <si>
    <t>Marca de clase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</si>
</sst>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43" fontId="1" fillId="0" borderId="0" applyFont="0" applyFill="0" applyBorder="0" applyAlignment="0" applyProtection="0"/>
  </cellStyleXfs>
  <cellXfs count="39">
    <xf numFmtId="0" fontId="0" fillId="0" borderId="0" xfId="0"/>
    <xf numFmtId="3" fontId="0" fillId="0" borderId="0" xfId="0" applyNumberFormat="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alignment vertical="center"/>
    </xf>
    <xf numFmtId="0" fontId="0" fillId="0" borderId="0" xfId="0" applyAlignment="1"/>
    <xf numFmtId="0" fontId="4" fillId="0" borderId="0" xfId="0" applyFont="1" applyAlignment="1">
      <alignment horizontal="center"/>
    </xf>
    <xf numFmtId="0" fontId="4" fillId="0" borderId="0" xfId="0" applyFont="1"/>
    <xf numFmtId="0" fontId="0" fillId="0" borderId="0" xfId="0" applyAlignment="1">
      <alignment horizontal="center"/>
    </xf>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9" fontId="0" fillId="0" borderId="0" xfId="0" applyNumberFormat="1"/>
    <xf numFmtId="0" fontId="0" fillId="0" borderId="0" xfId="0" applyAlignment="1">
      <alignment horizontal="center"/>
    </xf>
    <xf numFmtId="0" fontId="4" fillId="0" borderId="0" xfId="0" applyFont="1" applyAlignment="1">
      <alignment horizontal="center"/>
    </xf>
    <xf numFmtId="3" fontId="2" fillId="0" borderId="0" xfId="0" applyNumberFormat="1" applyFont="1" applyAlignment="1">
      <alignment horizontal="center"/>
    </xf>
    <xf numFmtId="0" fontId="4" fillId="0" borderId="0" xfId="0" applyFont="1" applyAlignment="1">
      <alignment horizontal="center" vertical="center"/>
    </xf>
    <xf numFmtId="0" fontId="5" fillId="0" borderId="0" xfId="0" applyFont="1" applyAlignment="1">
      <alignment horizontal="center"/>
    </xf>
    <xf numFmtId="0" fontId="4" fillId="0" borderId="0" xfId="0" applyFont="1" applyAlignment="1">
      <alignment horizontal="center" vertical="center"/>
    </xf>
    <xf numFmtId="0" fontId="4" fillId="0" borderId="0" xfId="0" applyFont="1" applyAlignment="1">
      <alignment horizontal="center"/>
    </xf>
  </cellXfs>
  <cellStyles count="3">
    <cellStyle name="Millares 2" xfId="2"/>
    <cellStyle name="Normal" xfId="0" builtinId="0"/>
    <cellStyle name="Normal 2" xfId="1"/>
  </cellStyles>
  <dxfs count="4">
    <dxf>
      <fill>
        <patternFill>
          <bgColor theme="5" tint="0.39994506668294322"/>
        </patternFill>
      </fill>
    </dxf>
    <dxf>
      <fill>
        <patternFill>
          <bgColor theme="5" tint="0.39994506668294322"/>
        </patternFill>
      </fill>
    </dxf>
    <dxf>
      <fill>
        <patternFill>
          <bgColor theme="5" tint="0.39994506668294322"/>
        </patternFill>
      </fill>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RECIBIDOS POR</a:t>
            </a:r>
            <a:r>
              <a:rPr lang="es-CO" baseline="0"/>
              <a:t>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inicial pollos'!$B$2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pollos'!$C$2:$X$2</c:f>
              <c:numCache>
                <c:formatCode>General</c:formatCode>
                <c:ptCount val="22"/>
                <c:pt idx="0" formatCode="#,##0">
                  <c:v>2548</c:v>
                </c:pt>
                <c:pt idx="1">
                  <c:v>2843</c:v>
                </c:pt>
                <c:pt idx="2">
                  <c:v>2856</c:v>
                </c:pt>
                <c:pt idx="3">
                  <c:v>2856</c:v>
                </c:pt>
                <c:pt idx="4">
                  <c:v>2856</c:v>
                </c:pt>
                <c:pt idx="5">
                  <c:v>2550</c:v>
                </c:pt>
                <c:pt idx="6">
                  <c:v>3056</c:v>
                </c:pt>
                <c:pt idx="7">
                  <c:v>2754</c:v>
                </c:pt>
                <c:pt idx="8" formatCode="#,##0">
                  <c:v>3060</c:v>
                </c:pt>
                <c:pt idx="9" formatCode="#,##0">
                  <c:v>3059</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0-9E70-440F-98F6-344B49A5FD1E}"/>
            </c:ext>
          </c:extLst>
        </c:ser>
        <c:ser>
          <c:idx val="1"/>
          <c:order val="1"/>
          <c:tx>
            <c:strRef>
              <c:f>'cantidad inicial pollos'!$B$3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pollos'!$C$3:$X$3</c:f>
              <c:numCache>
                <c:formatCode>General</c:formatCode>
                <c:ptCount val="22"/>
                <c:pt idx="0" formatCode="#,##0">
                  <c:v>7690</c:v>
                </c:pt>
                <c:pt idx="1">
                  <c:v>9180</c:v>
                </c:pt>
                <c:pt idx="2">
                  <c:v>9180</c:v>
                </c:pt>
                <c:pt idx="3">
                  <c:v>9180</c:v>
                </c:pt>
                <c:pt idx="4">
                  <c:v>9030</c:v>
                </c:pt>
                <c:pt idx="5">
                  <c:v>7140</c:v>
                </c:pt>
                <c:pt idx="6">
                  <c:v>8155</c:v>
                </c:pt>
                <c:pt idx="7">
                  <c:v>8124</c:v>
                </c:pt>
                <c:pt idx="8" formatCode="#,##0">
                  <c:v>9179</c:v>
                </c:pt>
                <c:pt idx="9" formatCode="#,##0">
                  <c:v>8150</c:v>
                </c:pt>
                <c:pt idx="10">
                  <c:v>8160</c:v>
                </c:pt>
                <c:pt idx="11" formatCode="#,##0">
                  <c:v>8160</c:v>
                </c:pt>
                <c:pt idx="12" formatCode="#,##0">
                  <c:v>8670</c:v>
                </c:pt>
                <c:pt idx="13" formatCode="#,##0">
                  <c:v>9180</c:v>
                </c:pt>
                <c:pt idx="14" formatCode="#,##0">
                  <c:v>9180</c:v>
                </c:pt>
                <c:pt idx="15" formatCode="#,##0">
                  <c:v>9180</c:v>
                </c:pt>
                <c:pt idx="16" formatCode="#,##0">
                  <c:v>9180</c:v>
                </c:pt>
                <c:pt idx="17">
                  <c:v>9180</c:v>
                </c:pt>
                <c:pt idx="18">
                  <c:v>9180</c:v>
                </c:pt>
                <c:pt idx="19">
                  <c:v>9180</c:v>
                </c:pt>
                <c:pt idx="20">
                  <c:v>9180</c:v>
                </c:pt>
              </c:numCache>
            </c:numRef>
          </c:val>
          <c:smooth val="0"/>
          <c:extLst>
            <c:ext xmlns:c16="http://schemas.microsoft.com/office/drawing/2014/chart" uri="{C3380CC4-5D6E-409C-BE32-E72D297353CC}">
              <c16:uniqueId val="{00000001-9E70-440F-98F6-344B49A5FD1E}"/>
            </c:ext>
          </c:extLst>
        </c:ser>
        <c:ser>
          <c:idx val="2"/>
          <c:order val="2"/>
          <c:tx>
            <c:strRef>
              <c:f>'cantidad inicial pollos'!$B$4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pollos'!$C$4:$X$4</c:f>
              <c:numCache>
                <c:formatCode>General</c:formatCode>
                <c:ptCount val="22"/>
                <c:pt idx="10">
                  <c:v>2244</c:v>
                </c:pt>
                <c:pt idx="11" formatCode="#,##0">
                  <c:v>2244</c:v>
                </c:pt>
                <c:pt idx="12" formatCode="#,##0">
                  <c:v>2856</c:v>
                </c:pt>
                <c:pt idx="13" formatCode="#,##0">
                  <c:v>2886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02-9E70-440F-98F6-344B49A5FD1E}"/>
            </c:ext>
          </c:extLst>
        </c:ser>
        <c:ser>
          <c:idx val="3"/>
          <c:order val="3"/>
          <c:tx>
            <c:strRef>
              <c:f>'cantidad inicial pollos'!$B$5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pollos'!$C$5:$X$5</c:f>
              <c:numCache>
                <c:formatCode>General</c:formatCode>
                <c:ptCount val="22"/>
                <c:pt idx="0" formatCode="#,##0">
                  <c:v>1525</c:v>
                </c:pt>
                <c:pt idx="1">
                  <c:v>1530</c:v>
                </c:pt>
                <c:pt idx="2">
                  <c:v>1627</c:v>
                </c:pt>
                <c:pt idx="3">
                  <c:v>1631</c:v>
                </c:pt>
                <c:pt idx="4">
                  <c:v>1632</c:v>
                </c:pt>
                <c:pt idx="5">
                  <c:v>1632</c:v>
                </c:pt>
                <c:pt idx="6">
                  <c:v>1631</c:v>
                </c:pt>
                <c:pt idx="7">
                  <c:v>1627</c:v>
                </c:pt>
                <c:pt idx="8" formatCode="#,##0">
                  <c:v>1632</c:v>
                </c:pt>
                <c:pt idx="9">
                  <c:v>1628</c:v>
                </c:pt>
                <c:pt idx="10">
                  <c:v>1618</c:v>
                </c:pt>
                <c:pt idx="11" formatCode="#,##0">
                  <c:v>1633</c:v>
                </c:pt>
                <c:pt idx="12" formatCode="#,##0">
                  <c:v>1632</c:v>
                </c:pt>
                <c:pt idx="13" formatCode="#,##0">
                  <c:v>1632</c:v>
                </c:pt>
                <c:pt idx="14" formatCode="#,##0">
                  <c:v>1632</c:v>
                </c:pt>
                <c:pt idx="15" formatCode="#,##0">
                  <c:v>1632</c:v>
                </c:pt>
                <c:pt idx="16" formatCode="#,##0">
                  <c:v>1632</c:v>
                </c:pt>
                <c:pt idx="17">
                  <c:v>1632</c:v>
                </c:pt>
                <c:pt idx="18">
                  <c:v>1632</c:v>
                </c:pt>
                <c:pt idx="19">
                  <c:v>1632</c:v>
                </c:pt>
                <c:pt idx="20">
                  <c:v>1632</c:v>
                </c:pt>
                <c:pt idx="21">
                  <c:v>1632</c:v>
                </c:pt>
              </c:numCache>
            </c:numRef>
          </c:val>
          <c:smooth val="0"/>
          <c:extLst>
            <c:ext xmlns:c16="http://schemas.microsoft.com/office/drawing/2014/chart" uri="{C3380CC4-5D6E-409C-BE32-E72D297353CC}">
              <c16:uniqueId val="{00000003-9E70-440F-98F6-344B49A5FD1E}"/>
            </c:ext>
          </c:extLst>
        </c:ser>
        <c:ser>
          <c:idx val="4"/>
          <c:order val="4"/>
          <c:tx>
            <c:strRef>
              <c:f>'cantidad inicial pollos'!$B$6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pollos'!$C$6:$X$6</c:f>
              <c:numCache>
                <c:formatCode>General</c:formatCode>
                <c:ptCount val="22"/>
                <c:pt idx="0" formatCode="#,##0">
                  <c:v>2652</c:v>
                </c:pt>
                <c:pt idx="1">
                  <c:v>2853</c:v>
                </c:pt>
                <c:pt idx="2">
                  <c:v>2856</c:v>
                </c:pt>
                <c:pt idx="3">
                  <c:v>2856</c:v>
                </c:pt>
                <c:pt idx="4">
                  <c:v>2448</c:v>
                </c:pt>
                <c:pt idx="5">
                  <c:v>2855</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3672</c:v>
                </c:pt>
              </c:numCache>
            </c:numRef>
          </c:val>
          <c:smooth val="0"/>
          <c:extLst>
            <c:ext xmlns:c16="http://schemas.microsoft.com/office/drawing/2014/chart" uri="{C3380CC4-5D6E-409C-BE32-E72D297353CC}">
              <c16:uniqueId val="{00000004-9E70-440F-98F6-344B49A5FD1E}"/>
            </c:ext>
          </c:extLst>
        </c:ser>
        <c:ser>
          <c:idx val="5"/>
          <c:order val="5"/>
          <c:tx>
            <c:strRef>
              <c:f>'cantidad inicial pollos'!$B$7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pollos'!$C$7:$X$7</c:f>
              <c:numCache>
                <c:formatCode>General</c:formatCode>
                <c:ptCount val="22"/>
                <c:pt idx="0" formatCode="#,##0">
                  <c:v>1224</c:v>
                </c:pt>
                <c:pt idx="1">
                  <c:v>1223</c:v>
                </c:pt>
                <c:pt idx="2">
                  <c:v>1326</c:v>
                </c:pt>
                <c:pt idx="3">
                  <c:v>1312</c:v>
                </c:pt>
                <c:pt idx="4">
                  <c:v>1223</c:v>
                </c:pt>
                <c:pt idx="5">
                  <c:v>1122</c:v>
                </c:pt>
                <c:pt idx="6">
                  <c:v>1122</c:v>
                </c:pt>
                <c:pt idx="7">
                  <c:v>1220</c:v>
                </c:pt>
                <c:pt idx="8" formatCode="#,##0">
                  <c:v>1224</c:v>
                </c:pt>
                <c:pt idx="9">
                  <c:v>1224</c:v>
                </c:pt>
                <c:pt idx="10">
                  <c:v>1222</c:v>
                </c:pt>
                <c:pt idx="11" formatCode="#,##0">
                  <c:v>1224</c:v>
                </c:pt>
                <c:pt idx="12" formatCode="#,##0">
                  <c:v>1224</c:v>
                </c:pt>
                <c:pt idx="13" formatCode="#,##0">
                  <c:v>1224</c:v>
                </c:pt>
                <c:pt idx="14" formatCode="#,##0">
                  <c:v>1224</c:v>
                </c:pt>
                <c:pt idx="15" formatCode="#,##0">
                  <c:v>1224</c:v>
                </c:pt>
                <c:pt idx="16" formatCode="#,##0">
                  <c:v>1224</c:v>
                </c:pt>
                <c:pt idx="17">
                  <c:v>1224</c:v>
                </c:pt>
                <c:pt idx="18">
                  <c:v>1224</c:v>
                </c:pt>
                <c:pt idx="19">
                  <c:v>1224</c:v>
                </c:pt>
                <c:pt idx="20">
                  <c:v>1224</c:v>
                </c:pt>
                <c:pt idx="21">
                  <c:v>1224</c:v>
                </c:pt>
              </c:numCache>
            </c:numRef>
          </c:val>
          <c:smooth val="0"/>
          <c:extLst>
            <c:ext xmlns:c16="http://schemas.microsoft.com/office/drawing/2014/chart" uri="{C3380CC4-5D6E-409C-BE32-E72D297353CC}">
              <c16:uniqueId val="{00000005-9E70-440F-98F6-344B49A5FD1E}"/>
            </c:ext>
          </c:extLst>
        </c:ser>
        <c:ser>
          <c:idx val="6"/>
          <c:order val="6"/>
          <c:tx>
            <c:strRef>
              <c:f>'cantidad inicial pollos'!$B$8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pollos'!$C$8:$X$8</c:f>
              <c:numCache>
                <c:formatCode>General</c:formatCode>
                <c:ptCount val="22"/>
                <c:pt idx="0" formatCode="#,##0">
                  <c:v>2753</c:v>
                </c:pt>
                <c:pt idx="1">
                  <c:v>2752</c:v>
                </c:pt>
                <c:pt idx="2">
                  <c:v>2855</c:v>
                </c:pt>
                <c:pt idx="3">
                  <c:v>2852</c:v>
                </c:pt>
                <c:pt idx="4">
                  <c:v>2244</c:v>
                </c:pt>
                <c:pt idx="5">
                  <c:v>2856</c:v>
                </c:pt>
                <c:pt idx="6">
                  <c:v>2856</c:v>
                </c:pt>
                <c:pt idx="7">
                  <c:v>2750</c:v>
                </c:pt>
                <c:pt idx="8" formatCode="#,##0">
                  <c:v>2493</c:v>
                </c:pt>
                <c:pt idx="9">
                  <c:v>2754</c:v>
                </c:pt>
                <c:pt idx="10">
                  <c:v>2753</c:v>
                </c:pt>
                <c:pt idx="11" formatCode="#,##0">
                  <c:v>2754</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6-9E70-440F-98F6-344B49A5FD1E}"/>
            </c:ext>
          </c:extLst>
        </c:ser>
        <c:ser>
          <c:idx val="7"/>
          <c:order val="7"/>
          <c:tx>
            <c:strRef>
              <c:f>'cantidad inicial pollos'!$B$9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pollos'!$C$9:$X$9</c:f>
              <c:numCache>
                <c:formatCode>General</c:formatCode>
                <c:ptCount val="22"/>
                <c:pt idx="0" formatCode="#,##0">
                  <c:v>2856</c:v>
                </c:pt>
                <c:pt idx="1">
                  <c:v>3042</c:v>
                </c:pt>
                <c:pt idx="2">
                  <c:v>3054</c:v>
                </c:pt>
                <c:pt idx="3">
                  <c:v>3058</c:v>
                </c:pt>
                <c:pt idx="4">
                  <c:v>2546</c:v>
                </c:pt>
                <c:pt idx="5">
                  <c:v>2040</c:v>
                </c:pt>
                <c:pt idx="6">
                  <c:v>2735</c:v>
                </c:pt>
                <c:pt idx="7">
                  <c:v>2854</c:v>
                </c:pt>
                <c:pt idx="8" formatCode="#,##0">
                  <c:v>2854</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07-9E70-440F-98F6-344B49A5FD1E}"/>
            </c:ext>
          </c:extLst>
        </c:ser>
        <c:ser>
          <c:idx val="8"/>
          <c:order val="8"/>
          <c:tx>
            <c:strRef>
              <c:f>'cantidad inicial pollos'!$B$10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pollos'!$C$10:$X$10</c:f>
              <c:numCache>
                <c:formatCode>General</c:formatCode>
                <c:ptCount val="22"/>
                <c:pt idx="0" formatCode="#,##0">
                  <c:v>2842</c:v>
                </c:pt>
                <c:pt idx="1">
                  <c:v>3060</c:v>
                </c:pt>
                <c:pt idx="2">
                  <c:v>3060</c:v>
                </c:pt>
                <c:pt idx="3">
                  <c:v>3058</c:v>
                </c:pt>
                <c:pt idx="4">
                  <c:v>2550</c:v>
                </c:pt>
                <c:pt idx="5">
                  <c:v>2040</c:v>
                </c:pt>
                <c:pt idx="6">
                  <c:v>2754</c:v>
                </c:pt>
                <c:pt idx="7">
                  <c:v>2856</c:v>
                </c:pt>
                <c:pt idx="8" formatCode="#,##0">
                  <c:v>2856</c:v>
                </c:pt>
                <c:pt idx="9">
                  <c:v>2856</c:v>
                </c:pt>
                <c:pt idx="10">
                  <c:v>2856</c:v>
                </c:pt>
                <c:pt idx="11" formatCode="#,##0">
                  <c:v>2856</c:v>
                </c:pt>
                <c:pt idx="12" formatCode="#,##0">
                  <c:v>2856</c:v>
                </c:pt>
                <c:pt idx="13" formatCode="#,##0">
                  <c:v>2856</c:v>
                </c:pt>
                <c:pt idx="14" formatCode="#,##0">
                  <c:v>2856</c:v>
                </c:pt>
                <c:pt idx="15" formatCode="#,##0">
                  <c:v>16320</c:v>
                </c:pt>
                <c:pt idx="16" formatCode="#,##0">
                  <c:v>16320</c:v>
                </c:pt>
                <c:pt idx="17">
                  <c:v>16320</c:v>
                </c:pt>
                <c:pt idx="18">
                  <c:v>16320</c:v>
                </c:pt>
                <c:pt idx="19">
                  <c:v>16320</c:v>
                </c:pt>
                <c:pt idx="20">
                  <c:v>16320</c:v>
                </c:pt>
                <c:pt idx="21">
                  <c:v>16320</c:v>
                </c:pt>
              </c:numCache>
            </c:numRef>
          </c:val>
          <c:smooth val="0"/>
          <c:extLst>
            <c:ext xmlns:c16="http://schemas.microsoft.com/office/drawing/2014/chart" uri="{C3380CC4-5D6E-409C-BE32-E72D297353CC}">
              <c16:uniqueId val="{00000008-9E70-440F-98F6-344B49A5FD1E}"/>
            </c:ext>
          </c:extLst>
        </c:ser>
        <c:ser>
          <c:idx val="9"/>
          <c:order val="9"/>
          <c:tx>
            <c:strRef>
              <c:f>'cantidad inicial pollos'!$B$11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pollos'!$C$11:$X$11</c:f>
              <c:numCache>
                <c:formatCode>General</c:formatCode>
                <c:ptCount val="22"/>
                <c:pt idx="0" formatCode="#,##0">
                  <c:v>1019</c:v>
                </c:pt>
                <c:pt idx="1">
                  <c:v>1220</c:v>
                </c:pt>
                <c:pt idx="2">
                  <c:v>1222</c:v>
                </c:pt>
                <c:pt idx="3">
                  <c:v>1223</c:v>
                </c:pt>
                <c:pt idx="4">
                  <c:v>1020</c:v>
                </c:pt>
                <c:pt idx="5">
                  <c:v>1111</c:v>
                </c:pt>
                <c:pt idx="6">
                  <c:v>1117</c:v>
                </c:pt>
                <c:pt idx="7">
                  <c:v>1022</c:v>
                </c:pt>
                <c:pt idx="8" formatCode="#,##0">
                  <c:v>1119</c:v>
                </c:pt>
                <c:pt idx="9">
                  <c:v>1122</c:v>
                </c:pt>
                <c:pt idx="18">
                  <c:v>1224</c:v>
                </c:pt>
                <c:pt idx="19">
                  <c:v>1224</c:v>
                </c:pt>
                <c:pt idx="20">
                  <c:v>1224</c:v>
                </c:pt>
              </c:numCache>
            </c:numRef>
          </c:val>
          <c:smooth val="0"/>
          <c:extLst>
            <c:ext xmlns:c16="http://schemas.microsoft.com/office/drawing/2014/chart" uri="{C3380CC4-5D6E-409C-BE32-E72D297353CC}">
              <c16:uniqueId val="{00000009-9E70-440F-98F6-344B49A5FD1E}"/>
            </c:ext>
          </c:extLst>
        </c:ser>
        <c:ser>
          <c:idx val="10"/>
          <c:order val="10"/>
          <c:tx>
            <c:strRef>
              <c:f>'cantidad inicial pollos'!$B$12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pollos'!$C$12:$X$12</c:f>
              <c:numCache>
                <c:formatCode>General</c:formatCode>
                <c:ptCount val="22"/>
                <c:pt idx="8" formatCode="#,##0">
                  <c:v>1514</c:v>
                </c:pt>
                <c:pt idx="9">
                  <c:v>1530</c:v>
                </c:pt>
                <c:pt idx="10">
                  <c:v>1528</c:v>
                </c:pt>
                <c:pt idx="11" formatCode="#,##0">
                  <c:v>1531</c:v>
                </c:pt>
                <c:pt idx="12" formatCode="#,##0">
                  <c:v>1530</c:v>
                </c:pt>
                <c:pt idx="13" formatCode="#,##0">
                  <c:v>1530</c:v>
                </c:pt>
                <c:pt idx="14" formatCode="#,##0">
                  <c:v>1530</c:v>
                </c:pt>
                <c:pt idx="15" formatCode="#,##0">
                  <c:v>1530</c:v>
                </c:pt>
                <c:pt idx="16" formatCode="#,##0">
                  <c:v>1530</c:v>
                </c:pt>
                <c:pt idx="17">
                  <c:v>1530</c:v>
                </c:pt>
                <c:pt idx="18">
                  <c:v>1530</c:v>
                </c:pt>
                <c:pt idx="19">
                  <c:v>1530</c:v>
                </c:pt>
                <c:pt idx="20">
                  <c:v>1530</c:v>
                </c:pt>
              </c:numCache>
            </c:numRef>
          </c:val>
          <c:smooth val="0"/>
          <c:extLst>
            <c:ext xmlns:c16="http://schemas.microsoft.com/office/drawing/2014/chart" uri="{C3380CC4-5D6E-409C-BE32-E72D297353CC}">
              <c16:uniqueId val="{0000000A-9E70-440F-98F6-344B49A5FD1E}"/>
            </c:ext>
          </c:extLst>
        </c:ser>
        <c:ser>
          <c:idx val="11"/>
          <c:order val="11"/>
          <c:tx>
            <c:strRef>
              <c:f>'cantidad inicial pollos'!$B$13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pollos'!$C$13:$X$13</c:f>
              <c:numCache>
                <c:formatCode>General</c:formatCode>
                <c:ptCount val="22"/>
                <c:pt idx="0" formatCode="#,##0">
                  <c:v>2542</c:v>
                </c:pt>
                <c:pt idx="1">
                  <c:v>2855</c:v>
                </c:pt>
                <c:pt idx="2">
                  <c:v>2854</c:v>
                </c:pt>
                <c:pt idx="3">
                  <c:v>2856</c:v>
                </c:pt>
                <c:pt idx="4">
                  <c:v>2448</c:v>
                </c:pt>
                <c:pt idx="5">
                  <c:v>2547</c:v>
                </c:pt>
                <c:pt idx="6">
                  <c:v>2848</c:v>
                </c:pt>
                <c:pt idx="7">
                  <c:v>2753</c:v>
                </c:pt>
                <c:pt idx="8" formatCode="#,##0">
                  <c:v>3052</c:v>
                </c:pt>
                <c:pt idx="9">
                  <c:v>3060</c:v>
                </c:pt>
                <c:pt idx="10">
                  <c:v>2753</c:v>
                </c:pt>
                <c:pt idx="11" formatCode="#,##0">
                  <c:v>2754</c:v>
                </c:pt>
                <c:pt idx="12" formatCode="#,##0">
                  <c:v>2856</c:v>
                </c:pt>
                <c:pt idx="13" formatCode="#,##0">
                  <c:v>2754</c:v>
                </c:pt>
                <c:pt idx="14" formatCode="#,##0">
                  <c:v>2754</c:v>
                </c:pt>
                <c:pt idx="16" formatCode="#,##0">
                  <c:v>2652</c:v>
                </c:pt>
                <c:pt idx="17">
                  <c:v>5508</c:v>
                </c:pt>
                <c:pt idx="18">
                  <c:v>5304</c:v>
                </c:pt>
                <c:pt idx="19">
                  <c:v>5508</c:v>
                </c:pt>
                <c:pt idx="20">
                  <c:v>5712</c:v>
                </c:pt>
                <c:pt idx="21">
                  <c:v>5712</c:v>
                </c:pt>
              </c:numCache>
            </c:numRef>
          </c:val>
          <c:smooth val="0"/>
          <c:extLst>
            <c:ext xmlns:c16="http://schemas.microsoft.com/office/drawing/2014/chart" uri="{C3380CC4-5D6E-409C-BE32-E72D297353CC}">
              <c16:uniqueId val="{0000000B-9E70-440F-98F6-344B49A5FD1E}"/>
            </c:ext>
          </c:extLst>
        </c:ser>
        <c:ser>
          <c:idx val="12"/>
          <c:order val="12"/>
          <c:tx>
            <c:strRef>
              <c:f>'cantidad inicial pollos'!$B$14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pollos'!$C$14:$X$14</c:f>
              <c:numCache>
                <c:formatCode>General</c:formatCode>
                <c:ptCount val="22"/>
                <c:pt idx="0" formatCode="#,##0">
                  <c:v>6119</c:v>
                </c:pt>
                <c:pt idx="1">
                  <c:v>9178</c:v>
                </c:pt>
                <c:pt idx="2">
                  <c:v>9183</c:v>
                </c:pt>
                <c:pt idx="3">
                  <c:v>9180</c:v>
                </c:pt>
                <c:pt idx="4">
                  <c:v>7954</c:v>
                </c:pt>
                <c:pt idx="5">
                  <c:v>9179</c:v>
                </c:pt>
                <c:pt idx="6">
                  <c:v>9180</c:v>
                </c:pt>
                <c:pt idx="7">
                  <c:v>8091</c:v>
                </c:pt>
                <c:pt idx="8" formatCode="#,##0">
                  <c:v>9180</c:v>
                </c:pt>
                <c:pt idx="9">
                  <c:v>9180</c:v>
                </c:pt>
                <c:pt idx="10">
                  <c:v>9180</c:v>
                </c:pt>
                <c:pt idx="11" formatCode="#,##0">
                  <c:v>9180</c:v>
                </c:pt>
                <c:pt idx="12" formatCode="#,##0">
                  <c:v>9180</c:v>
                </c:pt>
                <c:pt idx="13" formatCode="#,##0">
                  <c:v>9180</c:v>
                </c:pt>
                <c:pt idx="14" formatCode="#,##0">
                  <c:v>9180</c:v>
                </c:pt>
                <c:pt idx="15" formatCode="#,##0">
                  <c:v>9180</c:v>
                </c:pt>
                <c:pt idx="16" formatCode="#,##0">
                  <c:v>9180</c:v>
                </c:pt>
                <c:pt idx="17">
                  <c:v>9180</c:v>
                </c:pt>
                <c:pt idx="18">
                  <c:v>9180</c:v>
                </c:pt>
                <c:pt idx="19">
                  <c:v>9180</c:v>
                </c:pt>
                <c:pt idx="20">
                  <c:v>9690</c:v>
                </c:pt>
                <c:pt idx="21">
                  <c:v>9180</c:v>
                </c:pt>
              </c:numCache>
            </c:numRef>
          </c:val>
          <c:smooth val="0"/>
          <c:extLst>
            <c:ext xmlns:c16="http://schemas.microsoft.com/office/drawing/2014/chart" uri="{C3380CC4-5D6E-409C-BE32-E72D297353CC}">
              <c16:uniqueId val="{0000000C-9E70-440F-98F6-344B49A5FD1E}"/>
            </c:ext>
          </c:extLst>
        </c:ser>
        <c:ser>
          <c:idx val="13"/>
          <c:order val="13"/>
          <c:tx>
            <c:strRef>
              <c:f>'cantidad inicial pollos'!$B$15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pollos'!$C$15:$X$15</c:f>
              <c:numCache>
                <c:formatCode>General</c:formatCode>
                <c:ptCount val="22"/>
                <c:pt idx="1">
                  <c:v>2854</c:v>
                </c:pt>
                <c:pt idx="2">
                  <c:v>3060</c:v>
                </c:pt>
                <c:pt idx="3">
                  <c:v>6118</c:v>
                </c:pt>
                <c:pt idx="4">
                  <c:v>6119</c:v>
                </c:pt>
                <c:pt idx="5">
                  <c:v>3773</c:v>
                </c:pt>
                <c:pt idx="6">
                  <c:v>5304</c:v>
                </c:pt>
                <c:pt idx="7">
                  <c:v>2850</c:v>
                </c:pt>
                <c:pt idx="8" formatCode="#,##0">
                  <c:v>5304</c:v>
                </c:pt>
                <c:pt idx="9">
                  <c:v>5508</c:v>
                </c:pt>
                <c:pt idx="10">
                  <c:v>5712</c:v>
                </c:pt>
                <c:pt idx="11" formatCode="#,##0">
                  <c:v>5712</c:v>
                </c:pt>
                <c:pt idx="12" formatCode="#,##0">
                  <c:v>6120</c:v>
                </c:pt>
                <c:pt idx="13" formatCode="#,##0">
                  <c:v>6120</c:v>
                </c:pt>
                <c:pt idx="14" formatCode="#,##0">
                  <c:v>6120</c:v>
                </c:pt>
                <c:pt idx="15" formatCode="#,##0">
                  <c:v>6630</c:v>
                </c:pt>
                <c:pt idx="16" formatCode="#,##0">
                  <c:v>6630</c:v>
                </c:pt>
                <c:pt idx="17">
                  <c:v>7956</c:v>
                </c:pt>
                <c:pt idx="18">
                  <c:v>6120</c:v>
                </c:pt>
                <c:pt idx="19">
                  <c:v>7344</c:v>
                </c:pt>
                <c:pt idx="20">
                  <c:v>7038</c:v>
                </c:pt>
                <c:pt idx="21">
                  <c:v>7038</c:v>
                </c:pt>
              </c:numCache>
            </c:numRef>
          </c:val>
          <c:smooth val="0"/>
          <c:extLst>
            <c:ext xmlns:c16="http://schemas.microsoft.com/office/drawing/2014/chart" uri="{C3380CC4-5D6E-409C-BE32-E72D297353CC}">
              <c16:uniqueId val="{0000000D-9E70-440F-98F6-344B49A5FD1E}"/>
            </c:ext>
          </c:extLst>
        </c:ser>
        <c:ser>
          <c:idx val="14"/>
          <c:order val="14"/>
          <c:tx>
            <c:strRef>
              <c:f>'cantidad inicial pollos'!$B$16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pollos'!$C$16:$X$16</c:f>
              <c:numCache>
                <c:formatCode>General</c:formatCode>
                <c:ptCount val="22"/>
                <c:pt idx="0" formatCode="#,##0">
                  <c:v>10400</c:v>
                </c:pt>
                <c:pt idx="1">
                  <c:v>11730</c:v>
                </c:pt>
                <c:pt idx="2">
                  <c:v>11215</c:v>
                </c:pt>
                <c:pt idx="3">
                  <c:v>11216</c:v>
                </c:pt>
                <c:pt idx="4">
                  <c:v>9486</c:v>
                </c:pt>
                <c:pt idx="5">
                  <c:v>8160</c:v>
                </c:pt>
                <c:pt idx="6">
                  <c:v>10710</c:v>
                </c:pt>
                <c:pt idx="7">
                  <c:v>11322</c:v>
                </c:pt>
                <c:pt idx="8" formatCode="#,##0">
                  <c:v>11322</c:v>
                </c:pt>
                <c:pt idx="9">
                  <c:v>11220</c:v>
                </c:pt>
                <c:pt idx="10">
                  <c:v>11219</c:v>
                </c:pt>
                <c:pt idx="11" formatCode="#,##0">
                  <c:v>11220</c:v>
                </c:pt>
                <c:pt idx="12" formatCode="#,##0">
                  <c:v>11220</c:v>
                </c:pt>
                <c:pt idx="13" formatCode="#,##0">
                  <c:v>11220</c:v>
                </c:pt>
                <c:pt idx="14" formatCode="#,##0">
                  <c:v>11220</c:v>
                </c:pt>
                <c:pt idx="15" formatCode="#,##0">
                  <c:v>15810</c:v>
                </c:pt>
                <c:pt idx="16" formatCode="#,##0">
                  <c:v>12750</c:v>
                </c:pt>
                <c:pt idx="17">
                  <c:v>13056</c:v>
                </c:pt>
                <c:pt idx="18">
                  <c:v>13056</c:v>
                </c:pt>
                <c:pt idx="19">
                  <c:v>13056</c:v>
                </c:pt>
                <c:pt idx="20">
                  <c:v>13056</c:v>
                </c:pt>
                <c:pt idx="21">
                  <c:v>13056</c:v>
                </c:pt>
              </c:numCache>
            </c:numRef>
          </c:val>
          <c:smooth val="0"/>
          <c:extLst>
            <c:ext xmlns:c16="http://schemas.microsoft.com/office/drawing/2014/chart" uri="{C3380CC4-5D6E-409C-BE32-E72D297353CC}">
              <c16:uniqueId val="{0000000E-9E70-440F-98F6-344B49A5FD1E}"/>
            </c:ext>
          </c:extLst>
        </c:ser>
        <c:ser>
          <c:idx val="15"/>
          <c:order val="15"/>
          <c:tx>
            <c:strRef>
              <c:f>'cantidad inicial pollos'!$B$17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pollos'!$C$17:$X$17</c:f>
              <c:numCache>
                <c:formatCode>General</c:formatCode>
                <c:ptCount val="22"/>
                <c:pt idx="0" formatCode="#,##0">
                  <c:v>4280</c:v>
                </c:pt>
                <c:pt idx="1">
                  <c:v>5884</c:v>
                </c:pt>
                <c:pt idx="2">
                  <c:v>5916</c:v>
                </c:pt>
                <c:pt idx="3">
                  <c:v>5904</c:v>
                </c:pt>
                <c:pt idx="4">
                  <c:v>6117</c:v>
                </c:pt>
                <c:pt idx="5">
                  <c:v>5200</c:v>
                </c:pt>
                <c:pt idx="6">
                  <c:v>6114</c:v>
                </c:pt>
                <c:pt idx="7">
                  <c:v>5197</c:v>
                </c:pt>
                <c:pt idx="8" formatCode="#,##0">
                  <c:v>5905</c:v>
                </c:pt>
                <c:pt idx="9">
                  <c:v>5916</c:v>
                </c:pt>
                <c:pt idx="10">
                  <c:v>5508</c:v>
                </c:pt>
                <c:pt idx="11" formatCode="#,##0">
                  <c:v>5508</c:v>
                </c:pt>
                <c:pt idx="12" formatCode="#,##0">
                  <c:v>5712</c:v>
                </c:pt>
                <c:pt idx="13" formatCode="#,##0">
                  <c:v>5916</c:v>
                </c:pt>
                <c:pt idx="14" formatCode="#,##0">
                  <c:v>5508</c:v>
                </c:pt>
                <c:pt idx="15" formatCode="#,##0">
                  <c:v>5508</c:v>
                </c:pt>
                <c:pt idx="16" formatCode="#,##0">
                  <c:v>5508</c:v>
                </c:pt>
                <c:pt idx="17">
                  <c:v>5610</c:v>
                </c:pt>
                <c:pt idx="19">
                  <c:v>5508</c:v>
                </c:pt>
                <c:pt idx="20">
                  <c:v>5712</c:v>
                </c:pt>
                <c:pt idx="21">
                  <c:v>5712</c:v>
                </c:pt>
              </c:numCache>
            </c:numRef>
          </c:val>
          <c:smooth val="0"/>
          <c:extLst>
            <c:ext xmlns:c16="http://schemas.microsoft.com/office/drawing/2014/chart" uri="{C3380CC4-5D6E-409C-BE32-E72D297353CC}">
              <c16:uniqueId val="{0000000F-9E70-440F-98F6-344B49A5FD1E}"/>
            </c:ext>
          </c:extLst>
        </c:ser>
        <c:ser>
          <c:idx val="16"/>
          <c:order val="16"/>
          <c:tx>
            <c:strRef>
              <c:f>'cantidad inicial pollos'!$B$18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pollos'!$C$18:$X$18</c:f>
              <c:numCache>
                <c:formatCode>General</c:formatCode>
                <c:ptCount val="22"/>
                <c:pt idx="1">
                  <c:v>2754</c:v>
                </c:pt>
                <c:pt idx="2">
                  <c:v>2856</c:v>
                </c:pt>
                <c:pt idx="3">
                  <c:v>2854</c:v>
                </c:pt>
                <c:pt idx="4">
                  <c:v>2448</c:v>
                </c:pt>
                <c:pt idx="5">
                  <c:v>1836</c:v>
                </c:pt>
                <c:pt idx="6">
                  <c:v>2855</c:v>
                </c:pt>
                <c:pt idx="7">
                  <c:v>2856</c:v>
                </c:pt>
                <c:pt idx="8" formatCode="#,##0">
                  <c:v>2856</c:v>
                </c:pt>
                <c:pt idx="9">
                  <c:v>2448</c:v>
                </c:pt>
                <c:pt idx="10">
                  <c:v>2855</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3570</c:v>
                </c:pt>
              </c:numCache>
            </c:numRef>
          </c:val>
          <c:smooth val="0"/>
          <c:extLst>
            <c:ext xmlns:c16="http://schemas.microsoft.com/office/drawing/2014/chart" uri="{C3380CC4-5D6E-409C-BE32-E72D297353CC}">
              <c16:uniqueId val="{00000010-9E70-440F-98F6-344B49A5FD1E}"/>
            </c:ext>
          </c:extLst>
        </c:ser>
        <c:ser>
          <c:idx val="17"/>
          <c:order val="17"/>
          <c:tx>
            <c:strRef>
              <c:f>'cantidad inicial pollos'!$B$19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pollos'!$C$19:$X$19</c:f>
              <c:numCache>
                <c:formatCode>General</c:formatCode>
                <c:ptCount val="22"/>
                <c:pt idx="0">
                  <c:v>1632</c:v>
                </c:pt>
                <c:pt idx="1">
                  <c:v>1632</c:v>
                </c:pt>
                <c:pt idx="2">
                  <c:v>1734</c:v>
                </c:pt>
                <c:pt idx="3">
                  <c:v>1732</c:v>
                </c:pt>
                <c:pt idx="4">
                  <c:v>1530</c:v>
                </c:pt>
                <c:pt idx="5">
                  <c:v>1530</c:v>
                </c:pt>
                <c:pt idx="6">
                  <c:v>1530</c:v>
                </c:pt>
                <c:pt idx="7">
                  <c:v>1632</c:v>
                </c:pt>
                <c:pt idx="8" formatCode="#,##0">
                  <c:v>1632</c:v>
                </c:pt>
                <c:pt idx="9">
                  <c:v>1834</c:v>
                </c:pt>
                <c:pt idx="10">
                  <c:v>1733</c:v>
                </c:pt>
                <c:pt idx="11" formatCode="#,##0">
                  <c:v>1734</c:v>
                </c:pt>
                <c:pt idx="12" formatCode="#,##0">
                  <c:v>1734</c:v>
                </c:pt>
                <c:pt idx="13" formatCode="#,##0">
                  <c:v>1734</c:v>
                </c:pt>
                <c:pt idx="14" formatCode="#,##0">
                  <c:v>1734</c:v>
                </c:pt>
                <c:pt idx="15" formatCode="#,##0">
                  <c:v>1734</c:v>
                </c:pt>
                <c:pt idx="16" formatCode="#,##0">
                  <c:v>1734</c:v>
                </c:pt>
                <c:pt idx="17">
                  <c:v>1734</c:v>
                </c:pt>
                <c:pt idx="18">
                  <c:v>1734</c:v>
                </c:pt>
                <c:pt idx="19">
                  <c:v>1734</c:v>
                </c:pt>
                <c:pt idx="20">
                  <c:v>1734</c:v>
                </c:pt>
                <c:pt idx="21">
                  <c:v>1734</c:v>
                </c:pt>
              </c:numCache>
            </c:numRef>
          </c:val>
          <c:smooth val="0"/>
          <c:extLst>
            <c:ext xmlns:c16="http://schemas.microsoft.com/office/drawing/2014/chart" uri="{C3380CC4-5D6E-409C-BE32-E72D297353CC}">
              <c16:uniqueId val="{00000011-9E70-440F-98F6-344B49A5FD1E}"/>
            </c:ext>
          </c:extLst>
        </c:ser>
        <c:ser>
          <c:idx val="18"/>
          <c:order val="18"/>
          <c:tx>
            <c:strRef>
              <c:f>'cantidad inicial pollos'!$B$20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pollos'!$C$20:$X$20</c:f>
              <c:numCache>
                <c:formatCode>General</c:formatCode>
                <c:ptCount val="22"/>
                <c:pt idx="1">
                  <c:v>7141</c:v>
                </c:pt>
                <c:pt idx="2">
                  <c:v>6935</c:v>
                </c:pt>
                <c:pt idx="3">
                  <c:v>7543</c:v>
                </c:pt>
                <c:pt idx="4">
                  <c:v>7543</c:v>
                </c:pt>
                <c:pt idx="5">
                  <c:v>5914</c:v>
                </c:pt>
                <c:pt idx="6">
                  <c:v>5703</c:v>
                </c:pt>
                <c:pt idx="7">
                  <c:v>5712</c:v>
                </c:pt>
                <c:pt idx="8" formatCode="#,##0">
                  <c:v>5710</c:v>
                </c:pt>
                <c:pt idx="9">
                  <c:v>5711</c:v>
                </c:pt>
                <c:pt idx="10">
                  <c:v>5712</c:v>
                </c:pt>
                <c:pt idx="11" formatCode="#,##0">
                  <c:v>5711</c:v>
                </c:pt>
                <c:pt idx="12" formatCode="#,##0">
                  <c:v>1224</c:v>
                </c:pt>
                <c:pt idx="13" formatCode="#,##0">
                  <c:v>1224</c:v>
                </c:pt>
                <c:pt idx="14" formatCode="#,##0">
                  <c:v>1224</c:v>
                </c:pt>
                <c:pt idx="15" formatCode="#,##0">
                  <c:v>1224</c:v>
                </c:pt>
                <c:pt idx="16" formatCode="#,##0">
                  <c:v>1224</c:v>
                </c:pt>
                <c:pt idx="17">
                  <c:v>1224</c:v>
                </c:pt>
                <c:pt idx="18">
                  <c:v>1224</c:v>
                </c:pt>
                <c:pt idx="19">
                  <c:v>1428</c:v>
                </c:pt>
                <c:pt idx="20">
                  <c:v>1326</c:v>
                </c:pt>
                <c:pt idx="21">
                  <c:v>1326</c:v>
                </c:pt>
              </c:numCache>
            </c:numRef>
          </c:val>
          <c:smooth val="0"/>
          <c:extLst>
            <c:ext xmlns:c16="http://schemas.microsoft.com/office/drawing/2014/chart" uri="{C3380CC4-5D6E-409C-BE32-E72D297353CC}">
              <c16:uniqueId val="{00000012-9E70-440F-98F6-344B49A5FD1E}"/>
            </c:ext>
          </c:extLst>
        </c:ser>
        <c:ser>
          <c:idx val="19"/>
          <c:order val="19"/>
          <c:tx>
            <c:strRef>
              <c:f>'cantidad inicial pollos'!$B$21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pollos'!$C$21:$X$21</c:f>
              <c:numCache>
                <c:formatCode>General</c:formatCode>
                <c:ptCount val="22"/>
                <c:pt idx="0" formatCode="#,##0">
                  <c:v>1632</c:v>
                </c:pt>
                <c:pt idx="1">
                  <c:v>1631</c:v>
                </c:pt>
                <c:pt idx="2">
                  <c:v>1836</c:v>
                </c:pt>
                <c:pt idx="3">
                  <c:v>1836</c:v>
                </c:pt>
                <c:pt idx="4">
                  <c:v>1632</c:v>
                </c:pt>
                <c:pt idx="5">
                  <c:v>1223</c:v>
                </c:pt>
                <c:pt idx="6">
                  <c:v>1836</c:v>
                </c:pt>
                <c:pt idx="7">
                  <c:v>1836</c:v>
                </c:pt>
                <c:pt idx="8" formatCode="#,##0">
                  <c:v>1832</c:v>
                </c:pt>
                <c:pt idx="9">
                  <c:v>1428</c:v>
                </c:pt>
                <c:pt idx="10">
                  <c:v>1836</c:v>
                </c:pt>
                <c:pt idx="11" formatCode="#,##0">
                  <c:v>1836</c:v>
                </c:pt>
                <c:pt idx="12" formatCode="#,##0">
                  <c:v>1836</c:v>
                </c:pt>
                <c:pt idx="13" formatCode="#,##0">
                  <c:v>1836</c:v>
                </c:pt>
                <c:pt idx="14" formatCode="#,##0">
                  <c:v>1836</c:v>
                </c:pt>
                <c:pt idx="15" formatCode="#,##0">
                  <c:v>1836</c:v>
                </c:pt>
                <c:pt idx="16" formatCode="#,##0">
                  <c:v>1836</c:v>
                </c:pt>
                <c:pt idx="17">
                  <c:v>1836</c:v>
                </c:pt>
                <c:pt idx="18">
                  <c:v>1836</c:v>
                </c:pt>
                <c:pt idx="20">
                  <c:v>1938</c:v>
                </c:pt>
                <c:pt idx="21">
                  <c:v>2142</c:v>
                </c:pt>
              </c:numCache>
            </c:numRef>
          </c:val>
          <c:smooth val="0"/>
          <c:extLst>
            <c:ext xmlns:c16="http://schemas.microsoft.com/office/drawing/2014/chart" uri="{C3380CC4-5D6E-409C-BE32-E72D297353CC}">
              <c16:uniqueId val="{00000013-9E70-440F-98F6-344B49A5FD1E}"/>
            </c:ext>
          </c:extLst>
        </c:ser>
        <c:ser>
          <c:idx val="20"/>
          <c:order val="20"/>
          <c:tx>
            <c:strRef>
              <c:f>'cantidad inicial pollos'!$B$22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pollos'!$C$22:$X$22</c:f>
              <c:numCache>
                <c:formatCode>General</c:formatCode>
                <c:ptCount val="22"/>
                <c:pt idx="0" formatCode="#,##0">
                  <c:v>2856</c:v>
                </c:pt>
                <c:pt idx="1">
                  <c:v>3053</c:v>
                </c:pt>
                <c:pt idx="2">
                  <c:v>3058</c:v>
                </c:pt>
                <c:pt idx="3">
                  <c:v>3062</c:v>
                </c:pt>
                <c:pt idx="4">
                  <c:v>2549</c:v>
                </c:pt>
                <c:pt idx="5">
                  <c:v>2244</c:v>
                </c:pt>
                <c:pt idx="6">
                  <c:v>2750</c:v>
                </c:pt>
                <c:pt idx="7">
                  <c:v>2854</c:v>
                </c:pt>
                <c:pt idx="8" formatCode="#,##0">
                  <c:v>2856</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4-9E70-440F-98F6-344B49A5FD1E}"/>
            </c:ext>
          </c:extLst>
        </c:ser>
        <c:ser>
          <c:idx val="21"/>
          <c:order val="21"/>
          <c:tx>
            <c:strRef>
              <c:f>'cantidad inicial pollos'!$B$23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pollos'!$C$23:$X$23</c:f>
              <c:numCache>
                <c:formatCode>General</c:formatCode>
                <c:ptCount val="22"/>
                <c:pt idx="0" formatCode="#,##0">
                  <c:v>1420</c:v>
                </c:pt>
                <c:pt idx="1">
                  <c:v>2244</c:v>
                </c:pt>
                <c:pt idx="2">
                  <c:v>2240</c:v>
                </c:pt>
                <c:pt idx="3">
                  <c:v>2240</c:v>
                </c:pt>
                <c:pt idx="4">
                  <c:v>2243</c:v>
                </c:pt>
                <c:pt idx="5">
                  <c:v>2242</c:v>
                </c:pt>
                <c:pt idx="6">
                  <c:v>2240</c:v>
                </c:pt>
                <c:pt idx="7">
                  <c:v>1730</c:v>
                </c:pt>
                <c:pt idx="8" formatCode="#,##0">
                  <c:v>2242</c:v>
                </c:pt>
                <c:pt idx="9">
                  <c:v>2241</c:v>
                </c:pt>
                <c:pt idx="10">
                  <c:v>2446</c:v>
                </c:pt>
                <c:pt idx="11" formatCode="#,##0">
                  <c:v>2448</c:v>
                </c:pt>
                <c:pt idx="12" formatCode="#,##0">
                  <c:v>2448</c:v>
                </c:pt>
                <c:pt idx="13" formatCode="#,##0">
                  <c:v>2448</c:v>
                </c:pt>
                <c:pt idx="14" formatCode="#,##0">
                  <c:v>2448</c:v>
                </c:pt>
                <c:pt idx="15" formatCode="#,##0">
                  <c:v>2448</c:v>
                </c:pt>
                <c:pt idx="16" formatCode="#,##0">
                  <c:v>2448</c:v>
                </c:pt>
                <c:pt idx="17">
                  <c:v>2448</c:v>
                </c:pt>
                <c:pt idx="18">
                  <c:v>2448</c:v>
                </c:pt>
                <c:pt idx="19">
                  <c:v>2448</c:v>
                </c:pt>
                <c:pt idx="20">
                  <c:v>2346</c:v>
                </c:pt>
                <c:pt idx="21">
                  <c:v>2448</c:v>
                </c:pt>
              </c:numCache>
            </c:numRef>
          </c:val>
          <c:smooth val="0"/>
          <c:extLst>
            <c:ext xmlns:c16="http://schemas.microsoft.com/office/drawing/2014/chart" uri="{C3380CC4-5D6E-409C-BE32-E72D297353CC}">
              <c16:uniqueId val="{00000015-9E70-440F-98F6-344B49A5FD1E}"/>
            </c:ext>
          </c:extLst>
        </c:ser>
        <c:ser>
          <c:idx val="22"/>
          <c:order val="22"/>
          <c:tx>
            <c:strRef>
              <c:f>'cantidad inicial pollos'!$B$24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pollos'!$C$24:$X$24</c:f>
              <c:numCache>
                <c:formatCode>General</c:formatCode>
                <c:ptCount val="22"/>
                <c:pt idx="0" formatCode="#,##0">
                  <c:v>1218</c:v>
                </c:pt>
                <c:pt idx="1">
                  <c:v>1103</c:v>
                </c:pt>
                <c:pt idx="2">
                  <c:v>1215</c:v>
                </c:pt>
                <c:pt idx="3">
                  <c:v>2747</c:v>
                </c:pt>
                <c:pt idx="4">
                  <c:v>2244</c:v>
                </c:pt>
                <c:pt idx="5">
                  <c:v>2754</c:v>
                </c:pt>
                <c:pt idx="6">
                  <c:v>2754</c:v>
                </c:pt>
                <c:pt idx="7">
                  <c:v>2650</c:v>
                </c:pt>
                <c:pt idx="8" formatCode="#,##0">
                  <c:v>2752</c:v>
                </c:pt>
                <c:pt idx="9">
                  <c:v>2754</c:v>
                </c:pt>
                <c:pt idx="10">
                  <c:v>2749</c:v>
                </c:pt>
                <c:pt idx="11" formatCode="#,##0">
                  <c:v>2754</c:v>
                </c:pt>
                <c:pt idx="12" formatCode="#,##0">
                  <c:v>2754</c:v>
                </c:pt>
                <c:pt idx="13" formatCode="#,##0">
                  <c:v>2754</c:v>
                </c:pt>
                <c:pt idx="14" formatCode="#,##0">
                  <c:v>2754</c:v>
                </c:pt>
                <c:pt idx="15" formatCode="#,##0">
                  <c:v>2754</c:v>
                </c:pt>
                <c:pt idx="16" formatCode="#,##0">
                  <c:v>2754</c:v>
                </c:pt>
                <c:pt idx="17">
                  <c:v>2754</c:v>
                </c:pt>
                <c:pt idx="18">
                  <c:v>2856</c:v>
                </c:pt>
                <c:pt idx="19">
                  <c:v>2754</c:v>
                </c:pt>
                <c:pt idx="20">
                  <c:v>2754</c:v>
                </c:pt>
                <c:pt idx="21">
                  <c:v>2754</c:v>
                </c:pt>
              </c:numCache>
            </c:numRef>
          </c:val>
          <c:smooth val="0"/>
          <c:extLst>
            <c:ext xmlns:c16="http://schemas.microsoft.com/office/drawing/2014/chart" uri="{C3380CC4-5D6E-409C-BE32-E72D297353CC}">
              <c16:uniqueId val="{00000016-9E70-440F-98F6-344B49A5FD1E}"/>
            </c:ext>
          </c:extLst>
        </c:ser>
        <c:ser>
          <c:idx val="23"/>
          <c:order val="23"/>
          <c:tx>
            <c:strRef>
              <c:f>'cantidad inicial pollos'!$B$25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pollos'!$C$25:$X$25</c:f>
              <c:numCache>
                <c:formatCode>General</c:formatCode>
                <c:ptCount val="22"/>
                <c:pt idx="0" formatCode="#,##0">
                  <c:v>10812</c:v>
                </c:pt>
                <c:pt idx="1">
                  <c:v>11017</c:v>
                </c:pt>
                <c:pt idx="2">
                  <c:v>11016</c:v>
                </c:pt>
                <c:pt idx="3">
                  <c:v>11012</c:v>
                </c:pt>
                <c:pt idx="4">
                  <c:v>9996</c:v>
                </c:pt>
                <c:pt idx="5">
                  <c:v>11013</c:v>
                </c:pt>
                <c:pt idx="6">
                  <c:v>11006</c:v>
                </c:pt>
                <c:pt idx="7">
                  <c:v>10196</c:v>
                </c:pt>
                <c:pt idx="8" formatCode="#,##0">
                  <c:v>11014</c:v>
                </c:pt>
                <c:pt idx="9">
                  <c:v>11015</c:v>
                </c:pt>
                <c:pt idx="10">
                  <c:v>11727</c:v>
                </c:pt>
                <c:pt idx="11" formatCode="#,##0">
                  <c:v>11730</c:v>
                </c:pt>
                <c:pt idx="12" formatCode="#,##0">
                  <c:v>11832</c:v>
                </c:pt>
                <c:pt idx="13" formatCode="#,##0">
                  <c:v>11832</c:v>
                </c:pt>
                <c:pt idx="14" formatCode="#,##0">
                  <c:v>11832</c:v>
                </c:pt>
                <c:pt idx="15" formatCode="#,##0">
                  <c:v>11730</c:v>
                </c:pt>
                <c:pt idx="16" formatCode="#,##0">
                  <c:v>11730</c:v>
                </c:pt>
                <c:pt idx="17">
                  <c:v>11730</c:v>
                </c:pt>
                <c:pt idx="18">
                  <c:v>11730</c:v>
                </c:pt>
                <c:pt idx="19">
                  <c:v>11730</c:v>
                </c:pt>
                <c:pt idx="20">
                  <c:v>11016</c:v>
                </c:pt>
                <c:pt idx="21">
                  <c:v>11730</c:v>
                </c:pt>
              </c:numCache>
            </c:numRef>
          </c:val>
          <c:smooth val="0"/>
          <c:extLst>
            <c:ext xmlns:c16="http://schemas.microsoft.com/office/drawing/2014/chart" uri="{C3380CC4-5D6E-409C-BE32-E72D297353CC}">
              <c16:uniqueId val="{00000017-9E70-440F-98F6-344B49A5FD1E}"/>
            </c:ext>
          </c:extLst>
        </c:ser>
        <c:ser>
          <c:idx val="24"/>
          <c:order val="24"/>
          <c:tx>
            <c:strRef>
              <c:f>'cantidad inicial pollos'!$B$26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pollos'!$C$26:$X$26</c:f>
              <c:numCache>
                <c:formatCode>General</c:formatCode>
                <c:ptCount val="22"/>
                <c:pt idx="0" formatCode="#,##0">
                  <c:v>2651</c:v>
                </c:pt>
                <c:pt idx="1">
                  <c:v>2855</c:v>
                </c:pt>
                <c:pt idx="2">
                  <c:v>2856</c:v>
                </c:pt>
                <c:pt idx="3">
                  <c:v>2855</c:v>
                </c:pt>
                <c:pt idx="4">
                  <c:v>2447</c:v>
                </c:pt>
                <c:pt idx="5">
                  <c:v>2142</c:v>
                </c:pt>
                <c:pt idx="6">
                  <c:v>2856</c:v>
                </c:pt>
                <c:pt idx="7">
                  <c:v>2856</c:v>
                </c:pt>
                <c:pt idx="8" formatCode="#,##0">
                  <c:v>2856</c:v>
                </c:pt>
                <c:pt idx="9">
                  <c:v>2448</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3366</c:v>
                </c:pt>
              </c:numCache>
            </c:numRef>
          </c:val>
          <c:smooth val="0"/>
          <c:extLst>
            <c:ext xmlns:c16="http://schemas.microsoft.com/office/drawing/2014/chart" uri="{C3380CC4-5D6E-409C-BE32-E72D297353CC}">
              <c16:uniqueId val="{00000018-9E70-440F-98F6-344B49A5FD1E}"/>
            </c:ext>
          </c:extLst>
        </c:ser>
        <c:ser>
          <c:idx val="25"/>
          <c:order val="25"/>
          <c:tx>
            <c:strRef>
              <c:f>'cantidad inicial pollos'!$B$27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pollos'!$C$27:$X$27</c:f>
              <c:numCache>
                <c:formatCode>General</c:formatCode>
                <c:ptCount val="22"/>
                <c:pt idx="0" formatCode="#,##0">
                  <c:v>1018</c:v>
                </c:pt>
                <c:pt idx="1">
                  <c:v>1728</c:v>
                </c:pt>
                <c:pt idx="2">
                  <c:v>1733</c:v>
                </c:pt>
                <c:pt idx="3">
                  <c:v>1728</c:v>
                </c:pt>
                <c:pt idx="4">
                  <c:v>1533</c:v>
                </c:pt>
                <c:pt idx="5">
                  <c:v>1734</c:v>
                </c:pt>
                <c:pt idx="6">
                  <c:v>1732</c:v>
                </c:pt>
                <c:pt idx="7">
                  <c:v>1428</c:v>
                </c:pt>
                <c:pt idx="8" formatCode="#,##0">
                  <c:v>1733</c:v>
                </c:pt>
                <c:pt idx="9">
                  <c:v>1734</c:v>
                </c:pt>
                <c:pt idx="10">
                  <c:v>1836</c:v>
                </c:pt>
                <c:pt idx="11" formatCode="#,##0">
                  <c:v>1836</c:v>
                </c:pt>
                <c:pt idx="12" formatCode="#,##0">
                  <c:v>1734</c:v>
                </c:pt>
                <c:pt idx="13" formatCode="#,##0">
                  <c:v>1734</c:v>
                </c:pt>
                <c:pt idx="14" formatCode="#,##0">
                  <c:v>1734</c:v>
                </c:pt>
                <c:pt idx="15" formatCode="#,##0">
                  <c:v>1836</c:v>
                </c:pt>
                <c:pt idx="16" formatCode="#,##0">
                  <c:v>1836</c:v>
                </c:pt>
                <c:pt idx="17">
                  <c:v>1836</c:v>
                </c:pt>
                <c:pt idx="18">
                  <c:v>1836</c:v>
                </c:pt>
                <c:pt idx="19">
                  <c:v>1836</c:v>
                </c:pt>
                <c:pt idx="20">
                  <c:v>1734</c:v>
                </c:pt>
                <c:pt idx="21">
                  <c:v>1836</c:v>
                </c:pt>
              </c:numCache>
            </c:numRef>
          </c:val>
          <c:smooth val="0"/>
          <c:extLst>
            <c:ext xmlns:c16="http://schemas.microsoft.com/office/drawing/2014/chart" uri="{C3380CC4-5D6E-409C-BE32-E72D297353CC}">
              <c16:uniqueId val="{00000019-9E70-440F-98F6-344B49A5FD1E}"/>
            </c:ext>
          </c:extLst>
        </c:ser>
        <c:ser>
          <c:idx val="26"/>
          <c:order val="26"/>
          <c:tx>
            <c:strRef>
              <c:f>'cantidad inicial pollos'!$B$28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pollos'!$C$28:$X$28</c:f>
              <c:numCache>
                <c:formatCode>General</c:formatCode>
                <c:ptCount val="22"/>
                <c:pt idx="0" formatCode="#,##0">
                  <c:v>2550</c:v>
                </c:pt>
                <c:pt idx="1">
                  <c:v>2856</c:v>
                </c:pt>
                <c:pt idx="2">
                  <c:v>2850</c:v>
                </c:pt>
                <c:pt idx="3">
                  <c:v>2854</c:v>
                </c:pt>
                <c:pt idx="4">
                  <c:v>2548</c:v>
                </c:pt>
                <c:pt idx="5">
                  <c:v>2854</c:v>
                </c:pt>
                <c:pt idx="6">
                  <c:v>2856</c:v>
                </c:pt>
                <c:pt idx="7">
                  <c:v>2852</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A-9E70-440F-98F6-344B49A5FD1E}"/>
            </c:ext>
          </c:extLst>
        </c:ser>
        <c:ser>
          <c:idx val="27"/>
          <c:order val="27"/>
          <c:tx>
            <c:strRef>
              <c:f>'cantidad inicial pollos'!$B$29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pollos'!$C$29:$X$29</c:f>
              <c:numCache>
                <c:formatCode>General</c:formatCode>
                <c:ptCount val="22"/>
                <c:pt idx="0" formatCode="#,##0">
                  <c:v>2747</c:v>
                </c:pt>
                <c:pt idx="1">
                  <c:v>2754</c:v>
                </c:pt>
                <c:pt idx="2">
                  <c:v>2857</c:v>
                </c:pt>
                <c:pt idx="3">
                  <c:v>2855</c:v>
                </c:pt>
                <c:pt idx="4">
                  <c:v>2244</c:v>
                </c:pt>
                <c:pt idx="5">
                  <c:v>1530</c:v>
                </c:pt>
                <c:pt idx="6">
                  <c:v>2649</c:v>
                </c:pt>
                <c:pt idx="7">
                  <c:v>2752</c:v>
                </c:pt>
                <c:pt idx="8" formatCode="#,##0">
                  <c:v>1326</c:v>
                </c:pt>
                <c:pt idx="9">
                  <c:v>2652</c:v>
                </c:pt>
                <c:pt idx="10">
                  <c:v>2754</c:v>
                </c:pt>
                <c:pt idx="11" formatCode="#,##0">
                  <c:v>2753</c:v>
                </c:pt>
                <c:pt idx="12" formatCode="#,##0">
                  <c:v>2754</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1B-9E70-440F-98F6-344B49A5FD1E}"/>
            </c:ext>
          </c:extLst>
        </c:ser>
        <c:ser>
          <c:idx val="28"/>
          <c:order val="28"/>
          <c:tx>
            <c:strRef>
              <c:f>'cantidad inicial pollos'!$B$30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pollos'!$C$30:$X$30</c:f>
              <c:numCache>
                <c:formatCode>General</c:formatCode>
                <c:ptCount val="22"/>
                <c:pt idx="0" formatCode="#,##0">
                  <c:v>5503</c:v>
                </c:pt>
                <c:pt idx="1">
                  <c:v>6119</c:v>
                </c:pt>
                <c:pt idx="2">
                  <c:v>6116</c:v>
                </c:pt>
                <c:pt idx="3">
                  <c:v>6118</c:v>
                </c:pt>
                <c:pt idx="4">
                  <c:v>6114</c:v>
                </c:pt>
                <c:pt idx="5">
                  <c:v>5406</c:v>
                </c:pt>
                <c:pt idx="6">
                  <c:v>6217</c:v>
                </c:pt>
                <c:pt idx="7">
                  <c:v>6011</c:v>
                </c:pt>
                <c:pt idx="8" formatCode="#,##0">
                  <c:v>5915</c:v>
                </c:pt>
                <c:pt idx="9">
                  <c:v>6107</c:v>
                </c:pt>
                <c:pt idx="10">
                  <c:v>6128</c:v>
                </c:pt>
                <c:pt idx="11" formatCode="#,##0">
                  <c:v>5609</c:v>
                </c:pt>
                <c:pt idx="12" formatCode="#,##0">
                  <c:v>6120</c:v>
                </c:pt>
                <c:pt idx="13" formatCode="#,##0">
                  <c:v>5712</c:v>
                </c:pt>
                <c:pt idx="14" formatCode="#,##0">
                  <c:v>5712</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1C-9E70-440F-98F6-344B49A5FD1E}"/>
            </c:ext>
          </c:extLst>
        </c:ser>
        <c:ser>
          <c:idx val="29"/>
          <c:order val="29"/>
          <c:tx>
            <c:strRef>
              <c:f>'cantidad inicial pollos'!$B$31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pollos'!$C$31:$X$31</c:f>
              <c:numCache>
                <c:formatCode>General</c:formatCode>
                <c:ptCount val="22"/>
                <c:pt idx="0" formatCode="#,##0">
                  <c:v>2548</c:v>
                </c:pt>
                <c:pt idx="1">
                  <c:v>2848</c:v>
                </c:pt>
                <c:pt idx="2">
                  <c:v>2856</c:v>
                </c:pt>
                <c:pt idx="3">
                  <c:v>2856</c:v>
                </c:pt>
                <c:pt idx="4">
                  <c:v>2856</c:v>
                </c:pt>
                <c:pt idx="5">
                  <c:v>2856</c:v>
                </c:pt>
                <c:pt idx="6">
                  <c:v>3060</c:v>
                </c:pt>
                <c:pt idx="7">
                  <c:v>2754</c:v>
                </c:pt>
                <c:pt idx="8" formatCode="#,##0">
                  <c:v>3060</c:v>
                </c:pt>
                <c:pt idx="9">
                  <c:v>3060</c:v>
                </c:pt>
                <c:pt idx="10">
                  <c:v>2754</c:v>
                </c:pt>
                <c:pt idx="11" formatCode="#,##0">
                  <c:v>2754</c:v>
                </c:pt>
                <c:pt idx="12" formatCode="#,##0">
                  <c:v>2856</c:v>
                </c:pt>
                <c:pt idx="13" formatCode="#,##0">
                  <c:v>2856</c:v>
                </c:pt>
                <c:pt idx="14" formatCode="#,##0">
                  <c:v>2856</c:v>
                </c:pt>
                <c:pt idx="15" formatCode="#,##0">
                  <c:v>2754</c:v>
                </c:pt>
                <c:pt idx="16" formatCode="#,##0">
                  <c:v>2754</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D-9E70-440F-98F6-344B49A5FD1E}"/>
            </c:ext>
          </c:extLst>
        </c:ser>
        <c:ser>
          <c:idx val="30"/>
          <c:order val="30"/>
          <c:tx>
            <c:strRef>
              <c:f>'cantidad inicial pollos'!$B$32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pollos'!$C$32:$X$32</c:f>
              <c:numCache>
                <c:formatCode>General</c:formatCode>
                <c:ptCount val="22"/>
                <c:pt idx="0" formatCode="#,##0">
                  <c:v>2550</c:v>
                </c:pt>
                <c:pt idx="1">
                  <c:v>2852</c:v>
                </c:pt>
                <c:pt idx="2">
                  <c:v>2856</c:v>
                </c:pt>
                <c:pt idx="3">
                  <c:v>2856</c:v>
                </c:pt>
                <c:pt idx="4">
                  <c:v>2856</c:v>
                </c:pt>
                <c:pt idx="5">
                  <c:v>2550</c:v>
                </c:pt>
                <c:pt idx="6">
                  <c:v>3058</c:v>
                </c:pt>
                <c:pt idx="7">
                  <c:v>2748</c:v>
                </c:pt>
                <c:pt idx="8" formatCode="#,##0">
                  <c:v>3059</c:v>
                </c:pt>
                <c:pt idx="9">
                  <c:v>3057</c:v>
                </c:pt>
                <c:pt idx="10">
                  <c:v>2753</c:v>
                </c:pt>
                <c:pt idx="11" formatCode="#,##0">
                  <c:v>2754</c:v>
                </c:pt>
                <c:pt idx="12" formatCode="#,##0">
                  <c:v>2856</c:v>
                </c:pt>
                <c:pt idx="13" formatCode="#,##0">
                  <c:v>2754</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1E-9E70-440F-98F6-344B49A5FD1E}"/>
            </c:ext>
          </c:extLst>
        </c:ser>
        <c:ser>
          <c:idx val="31"/>
          <c:order val="31"/>
          <c:tx>
            <c:strRef>
              <c:f>'cantidad inicial pollos'!$B$33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pollos'!$C$33:$X$33</c:f>
              <c:numCache>
                <c:formatCode>General</c:formatCode>
                <c:ptCount val="22"/>
                <c:pt idx="0" formatCode="#,##0">
                  <c:v>1528</c:v>
                </c:pt>
                <c:pt idx="1">
                  <c:v>1528</c:v>
                </c:pt>
                <c:pt idx="2">
                  <c:v>1626</c:v>
                </c:pt>
                <c:pt idx="3">
                  <c:v>2346</c:v>
                </c:pt>
                <c:pt idx="4">
                  <c:v>2142</c:v>
                </c:pt>
                <c:pt idx="5">
                  <c:v>1530</c:v>
                </c:pt>
                <c:pt idx="6">
                  <c:v>2244</c:v>
                </c:pt>
                <c:pt idx="7">
                  <c:v>2346</c:v>
                </c:pt>
                <c:pt idx="8" formatCode="#,##0">
                  <c:v>2346</c:v>
                </c:pt>
                <c:pt idx="9">
                  <c:v>2346</c:v>
                </c:pt>
                <c:pt idx="10">
                  <c:v>2342</c:v>
                </c:pt>
                <c:pt idx="11" formatCode="#,##0">
                  <c:v>2346</c:v>
                </c:pt>
                <c:pt idx="12" formatCode="#,##0">
                  <c:v>2346</c:v>
                </c:pt>
                <c:pt idx="13" formatCode="#,##0">
                  <c:v>2346</c:v>
                </c:pt>
                <c:pt idx="14" formatCode="#,##0">
                  <c:v>2346</c:v>
                </c:pt>
                <c:pt idx="15" formatCode="#,##0">
                  <c:v>2346</c:v>
                </c:pt>
                <c:pt idx="16" formatCode="#,##0">
                  <c:v>2346</c:v>
                </c:pt>
                <c:pt idx="17">
                  <c:v>2346</c:v>
                </c:pt>
                <c:pt idx="18">
                  <c:v>2856</c:v>
                </c:pt>
                <c:pt idx="19">
                  <c:v>2346</c:v>
                </c:pt>
                <c:pt idx="20">
                  <c:v>2346</c:v>
                </c:pt>
                <c:pt idx="21">
                  <c:v>2856</c:v>
                </c:pt>
              </c:numCache>
            </c:numRef>
          </c:val>
          <c:smooth val="0"/>
          <c:extLst>
            <c:ext xmlns:c16="http://schemas.microsoft.com/office/drawing/2014/chart" uri="{C3380CC4-5D6E-409C-BE32-E72D297353CC}">
              <c16:uniqueId val="{0000001F-9E70-440F-98F6-344B49A5FD1E}"/>
            </c:ext>
          </c:extLst>
        </c:ser>
        <c:ser>
          <c:idx val="32"/>
          <c:order val="32"/>
          <c:tx>
            <c:strRef>
              <c:f>'cantidad inicial pollos'!$B$34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pollos'!$C$34:$X$34</c:f>
              <c:numCache>
                <c:formatCode>General</c:formatCode>
                <c:ptCount val="22"/>
                <c:pt idx="0" formatCode="#,##0">
                  <c:v>2855</c:v>
                </c:pt>
                <c:pt idx="1">
                  <c:v>2855</c:v>
                </c:pt>
                <c:pt idx="2">
                  <c:v>2856</c:v>
                </c:pt>
                <c:pt idx="3">
                  <c:v>3864</c:v>
                </c:pt>
                <c:pt idx="4">
                  <c:v>3570</c:v>
                </c:pt>
                <c:pt idx="5">
                  <c:v>3569</c:v>
                </c:pt>
                <c:pt idx="6">
                  <c:v>3876</c:v>
                </c:pt>
                <c:pt idx="7">
                  <c:v>4080</c:v>
                </c:pt>
                <c:pt idx="8" formatCode="#,##0">
                  <c:v>3672</c:v>
                </c:pt>
                <c:pt idx="9">
                  <c:v>4080</c:v>
                </c:pt>
                <c:pt idx="10">
                  <c:v>4075</c:v>
                </c:pt>
                <c:pt idx="11" formatCode="#,##0">
                  <c:v>4080</c:v>
                </c:pt>
                <c:pt idx="12" formatCode="#,##0">
                  <c:v>4080</c:v>
                </c:pt>
                <c:pt idx="13" formatCode="#,##0">
                  <c:v>4080</c:v>
                </c:pt>
                <c:pt idx="14" formatCode="#,##0">
                  <c:v>4080</c:v>
                </c:pt>
                <c:pt idx="15" formatCode="#,##0">
                  <c:v>4080</c:v>
                </c:pt>
                <c:pt idx="16" formatCode="#,##0">
                  <c:v>4080</c:v>
                </c:pt>
                <c:pt idx="17">
                  <c:v>4080</c:v>
                </c:pt>
                <c:pt idx="18">
                  <c:v>4080</c:v>
                </c:pt>
                <c:pt idx="19">
                  <c:v>4080</c:v>
                </c:pt>
                <c:pt idx="20">
                  <c:v>4080</c:v>
                </c:pt>
                <c:pt idx="21">
                  <c:v>4080</c:v>
                </c:pt>
              </c:numCache>
            </c:numRef>
          </c:val>
          <c:smooth val="0"/>
          <c:extLst>
            <c:ext xmlns:c16="http://schemas.microsoft.com/office/drawing/2014/chart" uri="{C3380CC4-5D6E-409C-BE32-E72D297353CC}">
              <c16:uniqueId val="{00000020-9E70-440F-98F6-344B49A5FD1E}"/>
            </c:ext>
          </c:extLst>
        </c:ser>
        <c:ser>
          <c:idx val="33"/>
          <c:order val="33"/>
          <c:tx>
            <c:strRef>
              <c:f>'cantidad inicial pollos'!$B$35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pollos'!$C$35:$X$35</c:f>
              <c:numCache>
                <c:formatCode>General</c:formatCode>
                <c:ptCount val="22"/>
                <c:pt idx="0" formatCode="#,##0">
                  <c:v>2651</c:v>
                </c:pt>
                <c:pt idx="1">
                  <c:v>3058</c:v>
                </c:pt>
                <c:pt idx="2">
                  <c:v>3056</c:v>
                </c:pt>
                <c:pt idx="3">
                  <c:v>3061</c:v>
                </c:pt>
                <c:pt idx="4">
                  <c:v>3058</c:v>
                </c:pt>
                <c:pt idx="5">
                  <c:v>2754</c:v>
                </c:pt>
                <c:pt idx="6">
                  <c:v>3162</c:v>
                </c:pt>
                <c:pt idx="7">
                  <c:v>2957</c:v>
                </c:pt>
                <c:pt idx="8" formatCode="#,##0">
                  <c:v>2754</c:v>
                </c:pt>
                <c:pt idx="9">
                  <c:v>3060</c:v>
                </c:pt>
                <c:pt idx="10">
                  <c:v>3060</c:v>
                </c:pt>
                <c:pt idx="11" formatCode="#,##0">
                  <c:v>2958</c:v>
                </c:pt>
                <c:pt idx="12" formatCode="#,##0">
                  <c:v>3060</c:v>
                </c:pt>
                <c:pt idx="13" formatCode="#,##0">
                  <c:v>2856</c:v>
                </c:pt>
                <c:pt idx="14" formatCode="#,##0">
                  <c:v>2856</c:v>
                </c:pt>
                <c:pt idx="15" formatCode="#,##0">
                  <c:v>3060</c:v>
                </c:pt>
                <c:pt idx="16" formatCode="#,##0">
                  <c:v>3060</c:v>
                </c:pt>
                <c:pt idx="17">
                  <c:v>3060</c:v>
                </c:pt>
                <c:pt idx="18">
                  <c:v>3060</c:v>
                </c:pt>
                <c:pt idx="19">
                  <c:v>3162</c:v>
                </c:pt>
                <c:pt idx="20">
                  <c:v>3060</c:v>
                </c:pt>
                <c:pt idx="21">
                  <c:v>3060</c:v>
                </c:pt>
              </c:numCache>
            </c:numRef>
          </c:val>
          <c:smooth val="0"/>
          <c:extLst>
            <c:ext xmlns:c16="http://schemas.microsoft.com/office/drawing/2014/chart" uri="{C3380CC4-5D6E-409C-BE32-E72D297353CC}">
              <c16:uniqueId val="{00000021-9E70-440F-98F6-344B49A5FD1E}"/>
            </c:ext>
          </c:extLst>
        </c:ser>
        <c:ser>
          <c:idx val="34"/>
          <c:order val="34"/>
          <c:tx>
            <c:strRef>
              <c:f>'cantidad inicial pollos'!$B$36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pollos'!$C$36:$X$36</c:f>
              <c:numCache>
                <c:formatCode>General</c:formatCode>
                <c:ptCount val="22"/>
                <c:pt idx="0" formatCode="#,##0">
                  <c:v>2034</c:v>
                </c:pt>
                <c:pt idx="1">
                  <c:v>2749</c:v>
                </c:pt>
                <c:pt idx="2">
                  <c:v>2751</c:v>
                </c:pt>
                <c:pt idx="3">
                  <c:v>2753</c:v>
                </c:pt>
                <c:pt idx="4">
                  <c:v>2758</c:v>
                </c:pt>
                <c:pt idx="5">
                  <c:v>2856</c:v>
                </c:pt>
                <c:pt idx="6">
                  <c:v>2856</c:v>
                </c:pt>
                <c:pt idx="7">
                  <c:v>2648</c:v>
                </c:pt>
                <c:pt idx="8" formatCode="#,##0">
                  <c:v>2856</c:v>
                </c:pt>
                <c:pt idx="9">
                  <c:v>2855</c:v>
                </c:pt>
                <c:pt idx="10">
                  <c:v>2963</c:v>
                </c:pt>
                <c:pt idx="11" formatCode="#,##0">
                  <c:v>2958</c:v>
                </c:pt>
                <c:pt idx="12" formatCode="#,##0">
                  <c:v>2958</c:v>
                </c:pt>
                <c:pt idx="13" formatCode="#,##0">
                  <c:v>2958</c:v>
                </c:pt>
                <c:pt idx="14" formatCode="#,##0">
                  <c:v>2958</c:v>
                </c:pt>
                <c:pt idx="15" formatCode="#,##0">
                  <c:v>2958</c:v>
                </c:pt>
                <c:pt idx="16" formatCode="#,##0">
                  <c:v>2958</c:v>
                </c:pt>
                <c:pt idx="17">
                  <c:v>2958</c:v>
                </c:pt>
                <c:pt idx="18">
                  <c:v>2958</c:v>
                </c:pt>
                <c:pt idx="19">
                  <c:v>2958</c:v>
                </c:pt>
                <c:pt idx="20">
                  <c:v>2754</c:v>
                </c:pt>
                <c:pt idx="21">
                  <c:v>2958</c:v>
                </c:pt>
              </c:numCache>
            </c:numRef>
          </c:val>
          <c:smooth val="0"/>
          <c:extLst>
            <c:ext xmlns:c16="http://schemas.microsoft.com/office/drawing/2014/chart" uri="{C3380CC4-5D6E-409C-BE32-E72D297353CC}">
              <c16:uniqueId val="{00000022-9E70-440F-98F6-344B49A5FD1E}"/>
            </c:ext>
          </c:extLst>
        </c:ser>
        <c:ser>
          <c:idx val="35"/>
          <c:order val="35"/>
          <c:tx>
            <c:strRef>
              <c:f>'cantidad inicial pollos'!$B$37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pollos'!$C$37:$X$37</c:f>
              <c:numCache>
                <c:formatCode>General</c:formatCode>
                <c:ptCount val="22"/>
                <c:pt idx="0" formatCode="#,##0">
                  <c:v>1216</c:v>
                </c:pt>
                <c:pt idx="1">
                  <c:v>1122</c:v>
                </c:pt>
                <c:pt idx="2">
                  <c:v>1222</c:v>
                </c:pt>
                <c:pt idx="3">
                  <c:v>2472</c:v>
                </c:pt>
                <c:pt idx="4">
                  <c:v>2244</c:v>
                </c:pt>
                <c:pt idx="5">
                  <c:v>2549</c:v>
                </c:pt>
                <c:pt idx="6">
                  <c:v>2549</c:v>
                </c:pt>
                <c:pt idx="7">
                  <c:v>2550</c:v>
                </c:pt>
                <c:pt idx="8" formatCode="#,##0">
                  <c:v>2244</c:v>
                </c:pt>
                <c:pt idx="9">
                  <c:v>2550</c:v>
                </c:pt>
                <c:pt idx="10">
                  <c:v>2548</c:v>
                </c:pt>
                <c:pt idx="11" formatCode="#,##0">
                  <c:v>2550</c:v>
                </c:pt>
                <c:pt idx="12" formatCode="#,##0">
                  <c:v>2550</c:v>
                </c:pt>
                <c:pt idx="13" formatCode="#,##0">
                  <c:v>2550</c:v>
                </c:pt>
                <c:pt idx="14" formatCode="#,##0">
                  <c:v>2550</c:v>
                </c:pt>
                <c:pt idx="15" formatCode="#,##0">
                  <c:v>2550</c:v>
                </c:pt>
                <c:pt idx="16" formatCode="#,##0">
                  <c:v>2550</c:v>
                </c:pt>
                <c:pt idx="17">
                  <c:v>2550</c:v>
                </c:pt>
                <c:pt idx="18">
                  <c:v>2550</c:v>
                </c:pt>
                <c:pt idx="19">
                  <c:v>2550</c:v>
                </c:pt>
                <c:pt idx="20">
                  <c:v>2550</c:v>
                </c:pt>
                <c:pt idx="21">
                  <c:v>2550</c:v>
                </c:pt>
              </c:numCache>
            </c:numRef>
          </c:val>
          <c:smooth val="0"/>
          <c:extLst>
            <c:ext xmlns:c16="http://schemas.microsoft.com/office/drawing/2014/chart" uri="{C3380CC4-5D6E-409C-BE32-E72D297353CC}">
              <c16:uniqueId val="{00000023-9E70-440F-98F6-344B49A5FD1E}"/>
            </c:ext>
          </c:extLst>
        </c:ser>
        <c:ser>
          <c:idx val="36"/>
          <c:order val="36"/>
          <c:tx>
            <c:strRef>
              <c:f>'cantidad inicial pollos'!$B$38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pollos'!$C$38:$X$38</c:f>
              <c:numCache>
                <c:formatCode>General</c:formatCode>
                <c:ptCount val="22"/>
                <c:pt idx="3">
                  <c:v>6119</c:v>
                </c:pt>
                <c:pt idx="4">
                  <c:v>6120</c:v>
                </c:pt>
                <c:pt idx="5">
                  <c:v>5711</c:v>
                </c:pt>
                <c:pt idx="6">
                  <c:v>5710</c:v>
                </c:pt>
                <c:pt idx="7">
                  <c:v>5711</c:v>
                </c:pt>
                <c:pt idx="8" formatCode="#,##0">
                  <c:v>5712</c:v>
                </c:pt>
                <c:pt idx="9">
                  <c:v>5508</c:v>
                </c:pt>
                <c:pt idx="10">
                  <c:v>5500</c:v>
                </c:pt>
                <c:pt idx="11" formatCode="#,##0">
                  <c:v>5303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4-9E70-440F-98F6-344B49A5FD1E}"/>
            </c:ext>
          </c:extLst>
        </c:ser>
        <c:ser>
          <c:idx val="37"/>
          <c:order val="37"/>
          <c:tx>
            <c:strRef>
              <c:f>'cantidad inicial pollos'!$B$39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pollos'!$C$39:$X$39</c:f>
              <c:numCache>
                <c:formatCode>General</c:formatCode>
                <c:ptCount val="22"/>
                <c:pt idx="0" formatCode="#,##0">
                  <c:v>5406</c:v>
                </c:pt>
                <c:pt idx="1">
                  <c:v>5605</c:v>
                </c:pt>
                <c:pt idx="2">
                  <c:v>5922</c:v>
                </c:pt>
                <c:pt idx="3">
                  <c:v>5340</c:v>
                </c:pt>
                <c:pt idx="4">
                  <c:v>4896</c:v>
                </c:pt>
                <c:pt idx="5">
                  <c:v>5198</c:v>
                </c:pt>
                <c:pt idx="6">
                  <c:v>5913</c:v>
                </c:pt>
                <c:pt idx="7">
                  <c:v>5710</c:v>
                </c:pt>
                <c:pt idx="8" formatCode="#,##0">
                  <c:v>5710</c:v>
                </c:pt>
                <c:pt idx="9">
                  <c:v>5712</c:v>
                </c:pt>
                <c:pt idx="10">
                  <c:v>5608</c:v>
                </c:pt>
                <c:pt idx="11" formatCode="#,##0">
                  <c:v>5610</c:v>
                </c:pt>
                <c:pt idx="12" formatCode="#,##0">
                  <c:v>5610</c:v>
                </c:pt>
                <c:pt idx="13" formatCode="#,##0">
                  <c:v>5916</c:v>
                </c:pt>
                <c:pt idx="14" formatCode="#,##0">
                  <c:v>5916</c:v>
                </c:pt>
                <c:pt idx="15" formatCode="#,##0">
                  <c:v>5712</c:v>
                </c:pt>
                <c:pt idx="16" formatCode="#,##0">
                  <c:v>5712</c:v>
                </c:pt>
                <c:pt idx="17">
                  <c:v>5712</c:v>
                </c:pt>
                <c:pt idx="18">
                  <c:v>5916</c:v>
                </c:pt>
                <c:pt idx="19">
                  <c:v>5712</c:v>
                </c:pt>
                <c:pt idx="20">
                  <c:v>5712</c:v>
                </c:pt>
                <c:pt idx="21">
                  <c:v>6528</c:v>
                </c:pt>
              </c:numCache>
            </c:numRef>
          </c:val>
          <c:smooth val="0"/>
          <c:extLst>
            <c:ext xmlns:c16="http://schemas.microsoft.com/office/drawing/2014/chart" uri="{C3380CC4-5D6E-409C-BE32-E72D297353CC}">
              <c16:uniqueId val="{00000025-9E70-440F-98F6-344B49A5FD1E}"/>
            </c:ext>
          </c:extLst>
        </c:ser>
        <c:ser>
          <c:idx val="38"/>
          <c:order val="38"/>
          <c:tx>
            <c:strRef>
              <c:f>'cantidad inicial pollos'!$B$40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pollos'!$C$40:$X$40</c:f>
              <c:numCache>
                <c:formatCode>General</c:formatCode>
                <c:ptCount val="22"/>
                <c:pt idx="0" formatCode="#,##0">
                  <c:v>4995</c:v>
                </c:pt>
                <c:pt idx="1">
                  <c:v>6120</c:v>
                </c:pt>
                <c:pt idx="2">
                  <c:v>6119</c:v>
                </c:pt>
                <c:pt idx="3">
                  <c:v>6116</c:v>
                </c:pt>
                <c:pt idx="4">
                  <c:v>5098</c:v>
                </c:pt>
                <c:pt idx="5">
                  <c:v>4182</c:v>
                </c:pt>
                <c:pt idx="6">
                  <c:v>6120</c:v>
                </c:pt>
                <c:pt idx="7">
                  <c:v>6117</c:v>
                </c:pt>
                <c:pt idx="8" formatCode="#,##0">
                  <c:v>6120</c:v>
                </c:pt>
                <c:pt idx="9">
                  <c:v>6120</c:v>
                </c:pt>
                <c:pt idx="10">
                  <c:v>6119</c:v>
                </c:pt>
                <c:pt idx="11" formatCode="#,##0">
                  <c:v>6120</c:v>
                </c:pt>
                <c:pt idx="12" formatCode="#,##0">
                  <c:v>6120</c:v>
                </c:pt>
                <c:pt idx="13" formatCode="#,##0">
                  <c:v>6120</c:v>
                </c:pt>
                <c:pt idx="14" formatCode="#,##0">
                  <c:v>6120</c:v>
                </c:pt>
                <c:pt idx="15" formatCode="#,##0">
                  <c:v>6120</c:v>
                </c:pt>
                <c:pt idx="16" formatCode="#,##0">
                  <c:v>6120</c:v>
                </c:pt>
                <c:pt idx="17">
                  <c:v>6120</c:v>
                </c:pt>
                <c:pt idx="18">
                  <c:v>6120</c:v>
                </c:pt>
                <c:pt idx="19">
                  <c:v>6120</c:v>
                </c:pt>
                <c:pt idx="20">
                  <c:v>6120</c:v>
                </c:pt>
                <c:pt idx="21">
                  <c:v>6120</c:v>
                </c:pt>
              </c:numCache>
            </c:numRef>
          </c:val>
          <c:smooth val="0"/>
          <c:extLst>
            <c:ext xmlns:c16="http://schemas.microsoft.com/office/drawing/2014/chart" uri="{C3380CC4-5D6E-409C-BE32-E72D297353CC}">
              <c16:uniqueId val="{00000026-9E70-440F-98F6-344B49A5FD1E}"/>
            </c:ext>
          </c:extLst>
        </c:ser>
        <c:ser>
          <c:idx val="39"/>
          <c:order val="39"/>
          <c:tx>
            <c:strRef>
              <c:f>'cantidad inicial pollos'!$B$41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pollos'!$C$41:$X$41</c:f>
              <c:numCache>
                <c:formatCode>General</c:formatCode>
                <c:ptCount val="22"/>
                <c:pt idx="0" formatCode="#,##0">
                  <c:v>2546</c:v>
                </c:pt>
                <c:pt idx="1">
                  <c:v>2851</c:v>
                </c:pt>
                <c:pt idx="2">
                  <c:v>2856</c:v>
                </c:pt>
                <c:pt idx="3">
                  <c:v>2854</c:v>
                </c:pt>
                <c:pt idx="4">
                  <c:v>2845</c:v>
                </c:pt>
                <c:pt idx="5">
                  <c:v>2855</c:v>
                </c:pt>
                <c:pt idx="6">
                  <c:v>3054</c:v>
                </c:pt>
                <c:pt idx="7">
                  <c:v>2749</c:v>
                </c:pt>
                <c:pt idx="8" formatCode="#,##0">
                  <c:v>3059</c:v>
                </c:pt>
                <c:pt idx="9">
                  <c:v>3060</c:v>
                </c:pt>
                <c:pt idx="10">
                  <c:v>2754</c:v>
                </c:pt>
                <c:pt idx="11" formatCode="#,##0">
                  <c:v>2754</c:v>
                </c:pt>
                <c:pt idx="12" formatCode="#,##0">
                  <c:v>2856</c:v>
                </c:pt>
                <c:pt idx="13" formatCode="#,##0">
                  <c:v>2856</c:v>
                </c:pt>
                <c:pt idx="14" formatCode="#,##0">
                  <c:v>2856</c:v>
                </c:pt>
                <c:pt idx="15" formatCode="#,##0">
                  <c:v>2652</c:v>
                </c:pt>
                <c:pt idx="16" formatCode="#,##0">
                  <c:v>2652</c:v>
                </c:pt>
                <c:pt idx="17">
                  <c:v>2754</c:v>
                </c:pt>
                <c:pt idx="18">
                  <c:v>2856</c:v>
                </c:pt>
                <c:pt idx="19">
                  <c:v>2856</c:v>
                </c:pt>
                <c:pt idx="20">
                  <c:v>2856</c:v>
                </c:pt>
                <c:pt idx="21">
                  <c:v>2856</c:v>
                </c:pt>
              </c:numCache>
            </c:numRef>
          </c:val>
          <c:smooth val="0"/>
          <c:extLst>
            <c:ext xmlns:c16="http://schemas.microsoft.com/office/drawing/2014/chart" uri="{C3380CC4-5D6E-409C-BE32-E72D297353CC}">
              <c16:uniqueId val="{00000027-9E70-440F-98F6-344B49A5FD1E}"/>
            </c:ext>
          </c:extLst>
        </c:ser>
        <c:ser>
          <c:idx val="40"/>
          <c:order val="40"/>
          <c:tx>
            <c:strRef>
              <c:f>'cantidad inicial pollos'!$B$42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pollos'!$C$42:$X$42</c:f>
              <c:numCache>
                <c:formatCode>General</c:formatCode>
                <c:ptCount val="22"/>
                <c:pt idx="0">
                  <c:v>12913</c:v>
                </c:pt>
                <c:pt idx="1">
                  <c:v>13770</c:v>
                </c:pt>
                <c:pt idx="2">
                  <c:v>13770</c:v>
                </c:pt>
                <c:pt idx="3">
                  <c:v>13770</c:v>
                </c:pt>
                <c:pt idx="4">
                  <c:v>13546</c:v>
                </c:pt>
                <c:pt idx="5">
                  <c:v>11526</c:v>
                </c:pt>
                <c:pt idx="6">
                  <c:v>12240</c:v>
                </c:pt>
                <c:pt idx="7">
                  <c:v>13566</c:v>
                </c:pt>
                <c:pt idx="8" formatCode="#,##0">
                  <c:v>13767</c:v>
                </c:pt>
                <c:pt idx="9">
                  <c:v>13260</c:v>
                </c:pt>
                <c:pt idx="10">
                  <c:v>13770</c:v>
                </c:pt>
                <c:pt idx="11" formatCode="#,##0">
                  <c:v>13770</c:v>
                </c:pt>
                <c:pt idx="12" formatCode="#,##0">
                  <c:v>13770</c:v>
                </c:pt>
                <c:pt idx="13" formatCode="#,##0">
                  <c:v>13770</c:v>
                </c:pt>
                <c:pt idx="14" formatCode="#,##0">
                  <c:v>13770</c:v>
                </c:pt>
                <c:pt idx="15" formatCode="#,##0">
                  <c:v>14790</c:v>
                </c:pt>
                <c:pt idx="16" formatCode="#,##0">
                  <c:v>14790</c:v>
                </c:pt>
                <c:pt idx="17">
                  <c:v>14790</c:v>
                </c:pt>
                <c:pt idx="18">
                  <c:v>14790</c:v>
                </c:pt>
                <c:pt idx="19">
                  <c:v>14790</c:v>
                </c:pt>
                <c:pt idx="20">
                  <c:v>14790</c:v>
                </c:pt>
                <c:pt idx="21">
                  <c:v>15300</c:v>
                </c:pt>
              </c:numCache>
            </c:numRef>
          </c:val>
          <c:smooth val="0"/>
          <c:extLst>
            <c:ext xmlns:c16="http://schemas.microsoft.com/office/drawing/2014/chart" uri="{C3380CC4-5D6E-409C-BE32-E72D297353CC}">
              <c16:uniqueId val="{00000028-9E70-440F-98F6-344B49A5FD1E}"/>
            </c:ext>
          </c:extLst>
        </c:ser>
        <c:ser>
          <c:idx val="41"/>
          <c:order val="41"/>
          <c:tx>
            <c:strRef>
              <c:f>'cantidad inicial pollos'!$B$43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pollos'!$C$43:$X$43</c:f>
              <c:numCache>
                <c:formatCode>General</c:formatCode>
                <c:ptCount val="22"/>
                <c:pt idx="0" formatCode="#,##0">
                  <c:v>15504</c:v>
                </c:pt>
                <c:pt idx="1">
                  <c:v>16830</c:v>
                </c:pt>
                <c:pt idx="2">
                  <c:v>16830</c:v>
                </c:pt>
                <c:pt idx="3">
                  <c:v>16830</c:v>
                </c:pt>
                <c:pt idx="4">
                  <c:v>19482</c:v>
                </c:pt>
                <c:pt idx="5">
                  <c:v>17034</c:v>
                </c:pt>
                <c:pt idx="6">
                  <c:v>19380</c:v>
                </c:pt>
                <c:pt idx="7">
                  <c:v>17237</c:v>
                </c:pt>
                <c:pt idx="8" formatCode="#,##0">
                  <c:v>16830</c:v>
                </c:pt>
                <c:pt idx="9">
                  <c:v>18360</c:v>
                </c:pt>
                <c:pt idx="10">
                  <c:v>17850</c:v>
                </c:pt>
                <c:pt idx="11" formatCode="#,##0">
                  <c:v>17847</c:v>
                </c:pt>
                <c:pt idx="12" formatCode="#,##0">
                  <c:v>17340</c:v>
                </c:pt>
                <c:pt idx="13" formatCode="#,##0">
                  <c:v>18870</c:v>
                </c:pt>
                <c:pt idx="14" formatCode="#,##0">
                  <c:v>16830</c:v>
                </c:pt>
                <c:pt idx="15" formatCode="#,##0">
                  <c:v>17442</c:v>
                </c:pt>
                <c:pt idx="16" formatCode="#,##0">
                  <c:v>17850</c:v>
                </c:pt>
                <c:pt idx="17">
                  <c:v>16830</c:v>
                </c:pt>
                <c:pt idx="18">
                  <c:v>17646</c:v>
                </c:pt>
                <c:pt idx="19">
                  <c:v>18462</c:v>
                </c:pt>
                <c:pt idx="20">
                  <c:v>15810</c:v>
                </c:pt>
                <c:pt idx="21">
                  <c:v>21420</c:v>
                </c:pt>
              </c:numCache>
            </c:numRef>
          </c:val>
          <c:smooth val="0"/>
          <c:extLst>
            <c:ext xmlns:c16="http://schemas.microsoft.com/office/drawing/2014/chart" uri="{C3380CC4-5D6E-409C-BE32-E72D297353CC}">
              <c16:uniqueId val="{00000029-9E70-440F-98F6-344B49A5FD1E}"/>
            </c:ext>
          </c:extLst>
        </c:ser>
        <c:ser>
          <c:idx val="42"/>
          <c:order val="42"/>
          <c:tx>
            <c:strRef>
              <c:f>'cantidad inicial pollos'!$B$44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pollos'!$C$44:$X$44</c:f>
              <c:numCache>
                <c:formatCode>General</c:formatCode>
                <c:ptCount val="22"/>
                <c:pt idx="0" formatCode="#,##0">
                  <c:v>1122</c:v>
                </c:pt>
                <c:pt idx="1">
                  <c:v>2447</c:v>
                </c:pt>
                <c:pt idx="2">
                  <c:v>2753</c:v>
                </c:pt>
                <c:pt idx="3">
                  <c:v>2754</c:v>
                </c:pt>
                <c:pt idx="4">
                  <c:v>2742</c:v>
                </c:pt>
                <c:pt idx="5">
                  <c:v>2856</c:v>
                </c:pt>
                <c:pt idx="6">
                  <c:v>2856</c:v>
                </c:pt>
                <c:pt idx="7">
                  <c:v>2754</c:v>
                </c:pt>
                <c:pt idx="8" formatCode="#,##0">
                  <c:v>2855</c:v>
                </c:pt>
                <c:pt idx="9">
                  <c:v>2856</c:v>
                </c:pt>
                <c:pt idx="10">
                  <c:v>2856</c:v>
                </c:pt>
                <c:pt idx="11" formatCode="#,##0">
                  <c:v>2854</c:v>
                </c:pt>
                <c:pt idx="12" formatCode="#,##0">
                  <c:v>2856</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A-9E70-440F-98F6-344B49A5FD1E}"/>
            </c:ext>
          </c:extLst>
        </c:ser>
        <c:ser>
          <c:idx val="43"/>
          <c:order val="43"/>
          <c:tx>
            <c:strRef>
              <c:f>'cantidad inicial pollos'!$B$45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pollos'!$C$45:$X$45</c:f>
              <c:numCache>
                <c:formatCode>General</c:formatCode>
                <c:ptCount val="22"/>
                <c:pt idx="0" formatCode="#,##0">
                  <c:v>2550</c:v>
                </c:pt>
                <c:pt idx="1">
                  <c:v>2855</c:v>
                </c:pt>
                <c:pt idx="2">
                  <c:v>2856</c:v>
                </c:pt>
                <c:pt idx="3">
                  <c:v>2856</c:v>
                </c:pt>
                <c:pt idx="4">
                  <c:v>2550</c:v>
                </c:pt>
                <c:pt idx="5">
                  <c:v>2040</c:v>
                </c:pt>
                <c:pt idx="6">
                  <c:v>2856</c:v>
                </c:pt>
                <c:pt idx="7">
                  <c:v>2856</c:v>
                </c:pt>
                <c:pt idx="8" formatCode="#,##0">
                  <c:v>2855</c:v>
                </c:pt>
                <c:pt idx="9">
                  <c:v>2856</c:v>
                </c:pt>
                <c:pt idx="10">
                  <c:v>2856</c:v>
                </c:pt>
                <c:pt idx="11" formatCode="#,##0">
                  <c:v>2856</c:v>
                </c:pt>
                <c:pt idx="12" formatCode="#,##0">
                  <c:v>2856</c:v>
                </c:pt>
                <c:pt idx="13" formatCode="#,##0">
                  <c:v>2856</c:v>
                </c:pt>
                <c:pt idx="14" formatCode="#,##0">
                  <c:v>2856</c:v>
                </c:pt>
                <c:pt idx="15" formatCode="#,##0">
                  <c:v>2856</c:v>
                </c:pt>
                <c:pt idx="16" formatCode="#,##0">
                  <c:v>2856</c:v>
                </c:pt>
                <c:pt idx="17">
                  <c:v>2856</c:v>
                </c:pt>
                <c:pt idx="18">
                  <c:v>2856</c:v>
                </c:pt>
                <c:pt idx="19">
                  <c:v>2856</c:v>
                </c:pt>
                <c:pt idx="20">
                  <c:v>2856</c:v>
                </c:pt>
                <c:pt idx="21">
                  <c:v>2856</c:v>
                </c:pt>
              </c:numCache>
            </c:numRef>
          </c:val>
          <c:smooth val="0"/>
          <c:extLst>
            <c:ext xmlns:c16="http://schemas.microsoft.com/office/drawing/2014/chart" uri="{C3380CC4-5D6E-409C-BE32-E72D297353CC}">
              <c16:uniqueId val="{0000002B-9E70-440F-98F6-344B49A5FD1E}"/>
            </c:ext>
          </c:extLst>
        </c:ser>
        <c:ser>
          <c:idx val="44"/>
          <c:order val="44"/>
          <c:tx>
            <c:strRef>
              <c:f>'cantidad inicial pollos'!$B$46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pollos'!$C$46:$X$46</c:f>
              <c:numCache>
                <c:formatCode>General</c:formatCode>
                <c:ptCount val="22"/>
                <c:pt idx="0" formatCode="#,##0">
                  <c:v>1631</c:v>
                </c:pt>
                <c:pt idx="1">
                  <c:v>1630</c:v>
                </c:pt>
                <c:pt idx="2">
                  <c:v>1833</c:v>
                </c:pt>
                <c:pt idx="3">
                  <c:v>1836</c:v>
                </c:pt>
                <c:pt idx="4">
                  <c:v>1632</c:v>
                </c:pt>
                <c:pt idx="5">
                  <c:v>1836</c:v>
                </c:pt>
                <c:pt idx="6">
                  <c:v>1833</c:v>
                </c:pt>
                <c:pt idx="7">
                  <c:v>1836</c:v>
                </c:pt>
                <c:pt idx="8" formatCode="#,##0">
                  <c:v>1834</c:v>
                </c:pt>
                <c:pt idx="9">
                  <c:v>1427</c:v>
                </c:pt>
                <c:pt idx="10">
                  <c:v>1835</c:v>
                </c:pt>
                <c:pt idx="11" formatCode="#,##0">
                  <c:v>1836</c:v>
                </c:pt>
                <c:pt idx="12" formatCode="#,##0">
                  <c:v>1836</c:v>
                </c:pt>
                <c:pt idx="14" formatCode="#,##0">
                  <c:v>1836</c:v>
                </c:pt>
                <c:pt idx="15" formatCode="#,##0">
                  <c:v>1836</c:v>
                </c:pt>
                <c:pt idx="16" formatCode="#,##0">
                  <c:v>1836</c:v>
                </c:pt>
                <c:pt idx="17">
                  <c:v>1836</c:v>
                </c:pt>
                <c:pt idx="18">
                  <c:v>1836</c:v>
                </c:pt>
              </c:numCache>
            </c:numRef>
          </c:val>
          <c:smooth val="0"/>
          <c:extLst>
            <c:ext xmlns:c16="http://schemas.microsoft.com/office/drawing/2014/chart" uri="{C3380CC4-5D6E-409C-BE32-E72D297353CC}">
              <c16:uniqueId val="{0000002C-9E70-440F-98F6-344B49A5FD1E}"/>
            </c:ext>
          </c:extLst>
        </c:ser>
        <c:ser>
          <c:idx val="45"/>
          <c:order val="45"/>
          <c:tx>
            <c:strRef>
              <c:f>'cantidad inicial pollos'!$B$47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pollos'!$C$47:$X$47</c:f>
              <c:numCache>
                <c:formatCode>General</c:formatCode>
                <c:ptCount val="22"/>
                <c:pt idx="1">
                  <c:v>5900</c:v>
                </c:pt>
                <c:pt idx="2">
                  <c:v>5695</c:v>
                </c:pt>
                <c:pt idx="3">
                  <c:v>6109</c:v>
                </c:pt>
                <c:pt idx="4">
                  <c:v>6120</c:v>
                </c:pt>
                <c:pt idx="5">
                  <c:v>5641</c:v>
                </c:pt>
                <c:pt idx="6">
                  <c:v>5712</c:v>
                </c:pt>
                <c:pt idx="7">
                  <c:v>5712</c:v>
                </c:pt>
                <c:pt idx="8" formatCode="#,##0">
                  <c:v>5711</c:v>
                </c:pt>
                <c:pt idx="9">
                  <c:v>5693</c:v>
                </c:pt>
                <c:pt idx="10">
                  <c:v>5508</c:v>
                </c:pt>
                <c:pt idx="11" formatCode="#,##0">
                  <c:v>5693</c:v>
                </c:pt>
                <c:pt idx="12" formatCode="#,##0">
                  <c:v>6120</c:v>
                </c:pt>
                <c:pt idx="13" formatCode="#,##0">
                  <c:v>6120</c:v>
                </c:pt>
                <c:pt idx="14" formatCode="#,##0">
                  <c:v>6120</c:v>
                </c:pt>
                <c:pt idx="15" formatCode="#,##0">
                  <c:v>6630</c:v>
                </c:pt>
                <c:pt idx="16" formatCode="#,##0">
                  <c:v>6630</c:v>
                </c:pt>
                <c:pt idx="17">
                  <c:v>6630</c:v>
                </c:pt>
                <c:pt idx="18">
                  <c:v>6120</c:v>
                </c:pt>
                <c:pt idx="19">
                  <c:v>7140</c:v>
                </c:pt>
                <c:pt idx="20">
                  <c:v>7038</c:v>
                </c:pt>
                <c:pt idx="21">
                  <c:v>7038</c:v>
                </c:pt>
              </c:numCache>
            </c:numRef>
          </c:val>
          <c:smooth val="0"/>
          <c:extLst>
            <c:ext xmlns:c16="http://schemas.microsoft.com/office/drawing/2014/chart" uri="{C3380CC4-5D6E-409C-BE32-E72D297353CC}">
              <c16:uniqueId val="{0000002D-9E70-440F-98F6-344B49A5FD1E}"/>
            </c:ext>
          </c:extLst>
        </c:ser>
        <c:ser>
          <c:idx val="46"/>
          <c:order val="46"/>
          <c:tx>
            <c:strRef>
              <c:f>'cantidad inicial pollos'!$B$48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pollos'!$C$48:$X$48</c:f>
              <c:numCache>
                <c:formatCode>General</c:formatCode>
                <c:ptCount val="22"/>
                <c:pt idx="0" formatCode="#,##0">
                  <c:v>2226</c:v>
                </c:pt>
                <c:pt idx="1">
                  <c:v>2242</c:v>
                </c:pt>
                <c:pt idx="2">
                  <c:v>2445</c:v>
                </c:pt>
                <c:pt idx="3">
                  <c:v>2444</c:v>
                </c:pt>
                <c:pt idx="4">
                  <c:v>2442</c:v>
                </c:pt>
                <c:pt idx="5">
                  <c:v>2448</c:v>
                </c:pt>
                <c:pt idx="6">
                  <c:v>2448</c:v>
                </c:pt>
                <c:pt idx="7">
                  <c:v>2448</c:v>
                </c:pt>
                <c:pt idx="8" formatCode="#,##0">
                  <c:v>2448</c:v>
                </c:pt>
                <c:pt idx="9">
                  <c:v>2448</c:v>
                </c:pt>
                <c:pt idx="10">
                  <c:v>2448</c:v>
                </c:pt>
                <c:pt idx="11" formatCode="#,##0">
                  <c:v>2448</c:v>
                </c:pt>
                <c:pt idx="12" formatCode="#,##0">
                  <c:v>2448</c:v>
                </c:pt>
                <c:pt idx="13" formatCode="#,##0">
                  <c:v>2856</c:v>
                </c:pt>
                <c:pt idx="14" formatCode="#,##0">
                  <c:v>2856</c:v>
                </c:pt>
                <c:pt idx="15" formatCode="#,##0">
                  <c:v>2856</c:v>
                </c:pt>
                <c:pt idx="16" formatCode="#,##0">
                  <c:v>2856</c:v>
                </c:pt>
                <c:pt idx="17">
                  <c:v>2856</c:v>
                </c:pt>
                <c:pt idx="18">
                  <c:v>2652</c:v>
                </c:pt>
                <c:pt idx="19">
                  <c:v>2856</c:v>
                </c:pt>
                <c:pt idx="20">
                  <c:v>2652</c:v>
                </c:pt>
                <c:pt idx="21">
                  <c:v>2652</c:v>
                </c:pt>
              </c:numCache>
            </c:numRef>
          </c:val>
          <c:smooth val="0"/>
          <c:extLst>
            <c:ext xmlns:c16="http://schemas.microsoft.com/office/drawing/2014/chart" uri="{C3380CC4-5D6E-409C-BE32-E72D297353CC}">
              <c16:uniqueId val="{0000002E-9E70-440F-98F6-344B49A5FD1E}"/>
            </c:ext>
          </c:extLst>
        </c:ser>
        <c:ser>
          <c:idx val="47"/>
          <c:order val="47"/>
          <c:tx>
            <c:strRef>
              <c:f>'cantidad inicial pollos'!$B$49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'cantidad inicial pollos'!$C$1:$X$1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inicial pollos'!$C$49:$X$49</c:f>
              <c:numCache>
                <c:formatCode>General</c:formatCode>
                <c:ptCount val="22"/>
                <c:pt idx="0" formatCode="#,##0">
                  <c:v>1016</c:v>
                </c:pt>
                <c:pt idx="1">
                  <c:v>1009</c:v>
                </c:pt>
                <c:pt idx="2">
                  <c:v>1413</c:v>
                </c:pt>
                <c:pt idx="3">
                  <c:v>1639</c:v>
                </c:pt>
                <c:pt idx="4">
                  <c:v>2040</c:v>
                </c:pt>
                <c:pt idx="5">
                  <c:v>1632</c:v>
                </c:pt>
                <c:pt idx="6">
                  <c:v>2039</c:v>
                </c:pt>
                <c:pt idx="7">
                  <c:v>2037</c:v>
                </c:pt>
                <c:pt idx="8" formatCode="#,##0">
                  <c:v>2040</c:v>
                </c:pt>
                <c:pt idx="9">
                  <c:v>2040</c:v>
                </c:pt>
                <c:pt idx="10">
                  <c:v>2040</c:v>
                </c:pt>
                <c:pt idx="11" formatCode="#,##0">
                  <c:v>2040</c:v>
                </c:pt>
                <c:pt idx="12" formatCode="#,##0">
                  <c:v>2040</c:v>
                </c:pt>
                <c:pt idx="13" formatCode="#,##0">
                  <c:v>2040</c:v>
                </c:pt>
                <c:pt idx="14" formatCode="#,##0">
                  <c:v>2040</c:v>
                </c:pt>
                <c:pt idx="15" formatCode="#,##0">
                  <c:v>2231</c:v>
                </c:pt>
                <c:pt idx="16" formatCode="#,##0">
                  <c:v>2244</c:v>
                </c:pt>
                <c:pt idx="17">
                  <c:v>2244</c:v>
                </c:pt>
                <c:pt idx="18">
                  <c:v>2244</c:v>
                </c:pt>
                <c:pt idx="19">
                  <c:v>2244</c:v>
                </c:pt>
                <c:pt idx="20">
                  <c:v>2244</c:v>
                </c:pt>
                <c:pt idx="21">
                  <c:v>2448</c:v>
                </c:pt>
              </c:numCache>
            </c:numRef>
          </c:val>
          <c:smooth val="0"/>
          <c:extLst>
            <c:ext xmlns:c16="http://schemas.microsoft.com/office/drawing/2014/chart" uri="{C3380CC4-5D6E-409C-BE32-E72D297353CC}">
              <c16:uniqueId val="{0000002F-9E70-440F-98F6-344B49A5FD1E}"/>
            </c:ext>
          </c:extLst>
        </c:ser>
        <c:dLbls>
          <c:showLegendKey val="0"/>
          <c:showVal val="0"/>
          <c:showCatName val="0"/>
          <c:showSerName val="0"/>
          <c:showPercent val="0"/>
          <c:showBubbleSize val="0"/>
        </c:dLbls>
        <c:marker val="1"/>
        <c:smooth val="0"/>
        <c:axId val="1647679184"/>
        <c:axId val="1647672944"/>
      </c:lineChart>
      <c:catAx>
        <c:axId val="164767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2944"/>
        <c:crosses val="autoZero"/>
        <c:auto val="1"/>
        <c:lblAlgn val="ctr"/>
        <c:lblOffset val="100"/>
        <c:noMultiLvlLbl val="0"/>
      </c:catAx>
      <c:valAx>
        <c:axId val="1647672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79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COMPLETO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8E97-4B9C-8457-AF50F5927697}"/>
            </c:ext>
          </c:extLst>
        </c:ser>
        <c:ser>
          <c:idx val="1"/>
          <c:order val="1"/>
          <c:tx>
            <c:strRef>
              <c:f>'Grupos Porcentaje'!$B$3</c:f>
              <c:strCache>
                <c:ptCount val="1"/>
                <c:pt idx="0">
                  <c:v>ANA LUCIA MINA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Porcentaje'!$C$3:$X$3</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1-8E97-4B9C-8457-AF50F5927697}"/>
            </c:ext>
          </c:extLst>
        </c:ser>
        <c:ser>
          <c:idx val="2"/>
          <c:order val="2"/>
          <c:tx>
            <c:strRef>
              <c:f>'Grupos Porcentaje'!$B$4</c:f>
              <c:strCache>
                <c:ptCount val="1"/>
                <c:pt idx="0">
                  <c:v>ARMANDO GOMEZ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Porcentaje'!$C$4:$X$4</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2-8E97-4B9C-8457-AF50F5927697}"/>
            </c:ext>
          </c:extLst>
        </c:ser>
        <c:ser>
          <c:idx val="3"/>
          <c:order val="3"/>
          <c:tx>
            <c:strRef>
              <c:f>'Grupos Porcentaje'!$B$5</c:f>
              <c:strCache>
                <c:ptCount val="1"/>
                <c:pt idx="0">
                  <c:v>CARMELO MOSQUERA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Porcentaje'!$C$5:$X$5</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3-8E97-4B9C-8457-AF50F5927697}"/>
            </c:ext>
          </c:extLst>
        </c:ser>
        <c:ser>
          <c:idx val="4"/>
          <c:order val="4"/>
          <c:tx>
            <c:strRef>
              <c:f>'Grupos Porcentaje'!$B$6</c:f>
              <c:strCache>
                <c:ptCount val="1"/>
                <c:pt idx="0">
                  <c:v>CIBARY LUCUMY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Porcentaje'!$C$6:$X$6</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4-8E97-4B9C-8457-AF50F5927697}"/>
            </c:ext>
          </c:extLst>
        </c:ser>
        <c:ser>
          <c:idx val="5"/>
          <c:order val="5"/>
          <c:tx>
            <c:strRef>
              <c:f>'Grupos Porcentaje'!$B$7</c:f>
              <c:strCache>
                <c:ptCount val="1"/>
                <c:pt idx="0">
                  <c:v>ELSA MEZU</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Porcentaje'!$C$7:$X$7</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5-8E97-4B9C-8457-AF50F5927697}"/>
            </c:ext>
          </c:extLst>
        </c:ser>
        <c:ser>
          <c:idx val="6"/>
          <c:order val="6"/>
          <c:tx>
            <c:strRef>
              <c:f>'Grupos Porcentaje'!$B$8</c:f>
              <c:strCache>
                <c:ptCount val="1"/>
                <c:pt idx="0">
                  <c:v>ESCUELA VERDE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Porcentaje'!$C$8:$X$8</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6-8E97-4B9C-8457-AF50F5927697}"/>
            </c:ext>
          </c:extLst>
        </c:ser>
        <c:ser>
          <c:idx val="7"/>
          <c:order val="7"/>
          <c:tx>
            <c:strRef>
              <c:f>'Grupos Porcentaje'!$B$9</c:f>
              <c:strCache>
                <c:ptCount val="1"/>
                <c:pt idx="0">
                  <c:v>GIOVANI ROCHA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Porcentaje'!$C$9:$X$9</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4.9782135076252725E-2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7-8E97-4B9C-8457-AF50F5927697}"/>
            </c:ext>
          </c:extLst>
        </c:ser>
        <c:ser>
          <c:idx val="8"/>
          <c:order val="8"/>
          <c:tx>
            <c:strRef>
              <c:f>'Grupos Porcentaje'!$B$10</c:f>
              <c:strCache>
                <c:ptCount val="1"/>
                <c:pt idx="0">
                  <c:v>HECTOR FABIO MORENO</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Porcentaje'!$C$10:$X$10</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3.2174688057040997E-2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8-8E97-4B9C-8457-AF50F5927697}"/>
            </c:ext>
          </c:extLst>
        </c:ser>
        <c:ser>
          <c:idx val="9"/>
          <c:order val="9"/>
          <c:tx>
            <c:strRef>
              <c:f>'Grupos Porcentaje'!$B$11</c:f>
              <c:strCache>
                <c:ptCount val="1"/>
                <c:pt idx="0">
                  <c:v>IDALIA NAZARITH</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Porcentaje'!$C$11:$X$11</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3.3260632497273721E-2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09-8E97-4B9C-8457-AF50F5927697}"/>
            </c:ext>
          </c:extLst>
        </c:ser>
        <c:ser>
          <c:idx val="10"/>
          <c:order val="10"/>
          <c:tx>
            <c:strRef>
              <c:f>'Grupos Porcentaje'!$B$12</c:f>
              <c:strCache>
                <c:ptCount val="1"/>
                <c:pt idx="0">
                  <c:v>JOSE HARVI BASAN</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Porcentaje'!$C$12:$X$12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1.6456582633053222E-2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0A-8E97-4B9C-8457-AF50F5927697}"/>
            </c:ext>
          </c:extLst>
        </c:ser>
        <c:ser>
          <c:idx val="11"/>
          <c:order val="11"/>
          <c:tx>
            <c:strRef>
              <c:f>'Grupos Porcentaje'!$B$13</c:f>
              <c:strCache>
                <c:ptCount val="1"/>
                <c:pt idx="0">
                  <c:v>LEYDI HELENA BALANTA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Porcentaje'!$C$13:$X$13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4.3284248103525214E-2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0B-8E97-4B9C-8457-AF50F5927697}"/>
            </c:ext>
          </c:extLst>
        </c:ser>
        <c:ser>
          <c:idx val="12"/>
          <c:order val="12"/>
          <c:tx>
            <c:strRef>
              <c:f>'Grupos Porcentaje'!$B$14</c:f>
              <c:strCache>
                <c:ptCount val="1"/>
                <c:pt idx="0">
                  <c:v>LUEINER ADIELA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Porcentaje'!$C$14:$X$14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2.5054466230936819E-2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0C-8E97-4B9C-8457-AF50F5927697}"/>
            </c:ext>
          </c:extLst>
        </c:ser>
        <c:ser>
          <c:idx val="13"/>
          <c:order val="13"/>
          <c:tx>
            <c:strRef>
              <c:f>'Grupos Porcentaje'!$B$15</c:f>
              <c:strCache>
                <c:ptCount val="1"/>
                <c:pt idx="0">
                  <c:v>LUIS HERNAN BRAND</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Porcentaje'!$C$15:$X$15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4.0671811166591014E-2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0D-8E97-4B9C-8457-AF50F5927697}"/>
            </c:ext>
          </c:extLst>
        </c:ser>
        <c:ser>
          <c:idx val="14"/>
          <c:order val="14"/>
          <c:tx>
            <c:strRef>
              <c:f>'Grupos Porcentaje'!$B$16</c:f>
              <c:strCache>
                <c:ptCount val="1"/>
                <c:pt idx="0">
                  <c:v>LUIS OBEIMAR MINA</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Porcentaje'!$C$16:$X$16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2.042483660130719E-2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0E-8E97-4B9C-8457-AF50F5927697}"/>
            </c:ext>
          </c:extLst>
        </c:ser>
        <c:ser>
          <c:idx val="15"/>
          <c:order val="15"/>
          <c:tx>
            <c:strRef>
              <c:f>'Grupos Porcentaje'!$B$17</c:f>
              <c:strCache>
                <c:ptCount val="1"/>
                <c:pt idx="0">
                  <c:v>LUZ DARY MINA</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Porcentaje'!$C$17:$X$17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5.4209919261822379E-2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0F-8E97-4B9C-8457-AF50F5927697}"/>
            </c:ext>
          </c:extLst>
        </c:ser>
        <c:ser>
          <c:idx val="16"/>
          <c:order val="16"/>
          <c:tx>
            <c:strRef>
              <c:f>'Grupos Porcentaje'!$B$18</c:f>
              <c:strCache>
                <c:ptCount val="1"/>
                <c:pt idx="0">
                  <c:v>LUZ DARY NIETO</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Porcentaje'!$C$18:$X$18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4.0616246498599441E-2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0-8E97-4B9C-8457-AF50F5927697}"/>
            </c:ext>
          </c:extLst>
        </c:ser>
        <c:ser>
          <c:idx val="17"/>
          <c:order val="17"/>
          <c:tx>
            <c:strRef>
              <c:f>'Grupos Porcentaje'!$B$19</c:f>
              <c:strCache>
                <c:ptCount val="1"/>
                <c:pt idx="0">
                  <c:v>LUZ DARY ORTIZ</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Porcentaje'!$C$19:$X$19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4.3740573152337855E-2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1-8E97-4B9C-8457-AF50F5927697}"/>
            </c:ext>
          </c:extLst>
        </c:ser>
        <c:ser>
          <c:idx val="18"/>
          <c:order val="18"/>
          <c:tx>
            <c:strRef>
              <c:f>'Grupos Porcentaje'!$B$20</c:f>
              <c:strCache>
                <c:ptCount val="1"/>
                <c:pt idx="0">
                  <c:v>MANAEM LUCUMI</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Porcentaje'!$C$20:$X$20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2-8E97-4B9C-8457-AF50F5927697}"/>
            </c:ext>
          </c:extLst>
        </c:ser>
        <c:ser>
          <c:idx val="19"/>
          <c:order val="19"/>
          <c:tx>
            <c:strRef>
              <c:f>'Grupos Porcentaje'!$B$21</c:f>
              <c:strCache>
                <c:ptCount val="1"/>
                <c:pt idx="0">
                  <c:v>MANUEL CHATE</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Porcentaje'!$C$21:$X$21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3-8E97-4B9C-8457-AF50F5927697}"/>
            </c:ext>
          </c:extLst>
        </c:ser>
        <c:ser>
          <c:idx val="20"/>
          <c:order val="20"/>
          <c:tx>
            <c:strRef>
              <c:f>'Grupos Porcentaje'!$B$22</c:f>
              <c:strCache>
                <c:ptCount val="1"/>
                <c:pt idx="0">
                  <c:v>MARIA ANGELA TUQUERREZ</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Porcentaje'!$C$22:$X$22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4-8E97-4B9C-8457-AF50F5927697}"/>
            </c:ext>
          </c:extLst>
        </c:ser>
        <c:ser>
          <c:idx val="21"/>
          <c:order val="21"/>
          <c:tx>
            <c:strRef>
              <c:f>'Grupos Porcentaje'!$B$23</c:f>
              <c:strCache>
                <c:ptCount val="1"/>
                <c:pt idx="0">
                  <c:v>MARIA BRISEIDA VIDAL</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Porcentaje'!$C$23:$X$23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5-8E97-4B9C-8457-AF50F5927697}"/>
            </c:ext>
          </c:extLst>
        </c:ser>
        <c:ser>
          <c:idx val="22"/>
          <c:order val="22"/>
          <c:tx>
            <c:strRef>
              <c:f>'Grupos Porcentaje'!$B$24</c:f>
              <c:strCache>
                <c:ptCount val="1"/>
                <c:pt idx="0">
                  <c:v>MARIA HELENA ESCOBAR y RODRIGO MEJIA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Porcentaje'!$C$24:$X$24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16-8E97-4B9C-8457-AF50F5927697}"/>
            </c:ext>
          </c:extLst>
        </c:ser>
        <c:ser>
          <c:idx val="23"/>
          <c:order val="23"/>
          <c:tx>
            <c:strRef>
              <c:f>'Grupos Porcentaje'!$B$25</c:f>
              <c:strCache>
                <c:ptCount val="1"/>
                <c:pt idx="0">
                  <c:v>MARIA INES LUCUMI</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Porcentaje'!$C$25:$X$25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17-8E97-4B9C-8457-AF50F5927697}"/>
            </c:ext>
          </c:extLst>
        </c:ser>
        <c:ser>
          <c:idx val="24"/>
          <c:order val="24"/>
          <c:tx>
            <c:strRef>
              <c:f>'Grupos Porcentaje'!$B$26</c:f>
              <c:strCache>
                <c:ptCount val="1"/>
                <c:pt idx="0">
                  <c:v>MARIA JANETH CHICUE</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Porcentaje'!$C$26:$X$26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18-8E97-4B9C-8457-AF50F5927697}"/>
            </c:ext>
          </c:extLst>
        </c:ser>
        <c:ser>
          <c:idx val="25"/>
          <c:order val="25"/>
          <c:tx>
            <c:strRef>
              <c:f>'Grupos Porcentaje'!$B$27</c:f>
              <c:strCache>
                <c:ptCount val="1"/>
                <c:pt idx="0">
                  <c:v>MARISELA VALENCIA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Porcentaje'!$C$27:$X$27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19-8E97-4B9C-8457-AF50F5927697}"/>
            </c:ext>
          </c:extLst>
        </c:ser>
        <c:ser>
          <c:idx val="26"/>
          <c:order val="26"/>
          <c:tx>
            <c:strRef>
              <c:f>'Grupos Porcentaje'!$B$28</c:f>
              <c:strCache>
                <c:ptCount val="1"/>
                <c:pt idx="0">
                  <c:v>NORA MELVY MEJIA</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Porcentaje'!$C$28:$X$28</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1A-8E97-4B9C-8457-AF50F5927697}"/>
            </c:ext>
          </c:extLst>
        </c:ser>
        <c:ser>
          <c:idx val="27"/>
          <c:order val="27"/>
          <c:tx>
            <c:strRef>
              <c:f>'Grupos Porcentaje'!$B$29</c:f>
              <c:strCache>
                <c:ptCount val="1"/>
                <c:pt idx="0">
                  <c:v>NORFY VELASCO</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Porcentaje'!$C$29:$X$29</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1B-8E97-4B9C-8457-AF50F5927697}"/>
            </c:ext>
          </c:extLst>
        </c:ser>
        <c:ser>
          <c:idx val="28"/>
          <c:order val="28"/>
          <c:tx>
            <c:strRef>
              <c:f>'Grupos Porcentaje'!$B$30</c:f>
              <c:strCache>
                <c:ptCount val="1"/>
                <c:pt idx="0">
                  <c:v>NUBIA USSA</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Porcentaje'!$C$30:$X$30</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1C-8E97-4B9C-8457-AF50F5927697}"/>
            </c:ext>
          </c:extLst>
        </c:ser>
        <c:ser>
          <c:idx val="29"/>
          <c:order val="29"/>
          <c:tx>
            <c:strRef>
              <c:f>'Grupos Porcentaje'!$B$31</c:f>
              <c:strCache>
                <c:ptCount val="1"/>
                <c:pt idx="0">
                  <c:v>PEDRO JULIAN SALINAS</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Porcentaje'!$C$31:$X$31</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1D-8E97-4B9C-8457-AF50F5927697}"/>
            </c:ext>
          </c:extLst>
        </c:ser>
        <c:ser>
          <c:idx val="30"/>
          <c:order val="30"/>
          <c:tx>
            <c:strRef>
              <c:f>'Grupos Porcentaje'!$B$32</c:f>
              <c:strCache>
                <c:ptCount val="1"/>
                <c:pt idx="0">
                  <c:v>RAMIRO MORENO</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Porcentaje'!$C$32:$X$32</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1E-8E97-4B9C-8457-AF50F5927697}"/>
            </c:ext>
          </c:extLst>
        </c:ser>
        <c:ser>
          <c:idx val="31"/>
          <c:order val="31"/>
          <c:tx>
            <c:strRef>
              <c:f>'Grupos Porcentaje'!$B$33</c:f>
              <c:strCache>
                <c:ptCount val="1"/>
                <c:pt idx="0">
                  <c:v>RIGOBERTO LUCUMI</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Porcentaje'!$C$33:$X$33</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1F-8E97-4B9C-8457-AF50F5927697}"/>
            </c:ext>
          </c:extLst>
        </c:ser>
        <c:ser>
          <c:idx val="32"/>
          <c:order val="32"/>
          <c:tx>
            <c:strRef>
              <c:f>'Grupos Porcentaje'!$B$34</c:f>
              <c:strCache>
                <c:ptCount val="1"/>
                <c:pt idx="0">
                  <c:v>RONALD TRUJILLO</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Porcentaje'!$C$34:$X$34</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0-8E97-4B9C-8457-AF50F5927697}"/>
            </c:ext>
          </c:extLst>
        </c:ser>
        <c:ser>
          <c:idx val="33"/>
          <c:order val="33"/>
          <c:tx>
            <c:strRef>
              <c:f>'Grupos Porcentaje'!$B$35</c:f>
              <c:strCache>
                <c:ptCount val="1"/>
                <c:pt idx="0">
                  <c:v>RUFINA MANCILLA</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Porcentaje'!$C$35:$X$35</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1-8E97-4B9C-8457-AF50F5927697}"/>
            </c:ext>
          </c:extLst>
        </c:ser>
        <c:ser>
          <c:idx val="34"/>
          <c:order val="34"/>
          <c:tx>
            <c:strRef>
              <c:f>'Grupos Porcentaje'!$B$36</c:f>
              <c:strCache>
                <c:ptCount val="1"/>
                <c:pt idx="0">
                  <c:v>SORAIDA ESCOBAR</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Porcentaje'!$C$36:$X$36</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2-8E97-4B9C-8457-AF50F5927697}"/>
            </c:ext>
          </c:extLst>
        </c:ser>
        <c:dLbls>
          <c:showLegendKey val="0"/>
          <c:showVal val="0"/>
          <c:showCatName val="0"/>
          <c:showSerName val="0"/>
          <c:showPercent val="0"/>
          <c:showBubbleSize val="0"/>
        </c:dLbls>
        <c:marker val="1"/>
        <c:smooth val="0"/>
        <c:axId val="557856408"/>
        <c:axId val="557858048"/>
      </c:lineChart>
      <c:catAx>
        <c:axId val="55785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858048"/>
        <c:crosses val="autoZero"/>
        <c:auto val="1"/>
        <c:lblAlgn val="ctr"/>
        <c:lblOffset val="100"/>
        <c:noMultiLvlLbl val="0"/>
      </c:catAx>
      <c:valAx>
        <c:axId val="557858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8564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21</a:t>
            </a:r>
            <a:r>
              <a:rPr lang="es-CO" baseline="0"/>
              <a:t> CICLOS</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Porcentaje'!$B$37</c:f>
              <c:strCache>
                <c:ptCount val="1"/>
                <c:pt idx="0">
                  <c:v>ALDEMAR TRUJILLO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Porcentaje'!$C$37:$X$37</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numCache>
            </c:numRef>
          </c:val>
          <c:smooth val="0"/>
          <c:extLst>
            <c:ext xmlns:c16="http://schemas.microsoft.com/office/drawing/2014/chart" uri="{C3380CC4-5D6E-409C-BE32-E72D297353CC}">
              <c16:uniqueId val="{00000000-42BF-407E-A680-367DF13027E9}"/>
            </c:ext>
          </c:extLst>
        </c:ser>
        <c:ser>
          <c:idx val="1"/>
          <c:order val="1"/>
          <c:tx>
            <c:strRef>
              <c:f>'Grupos Porcentaje'!$B$38</c:f>
              <c:strCache>
                <c:ptCount val="1"/>
                <c:pt idx="0">
                  <c:v>FUNDESIA CASA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Porcentaje'!$C$38:$X$38</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1-42BF-407E-A680-367DF13027E9}"/>
            </c:ext>
          </c:extLst>
        </c:ser>
        <c:ser>
          <c:idx val="2"/>
          <c:order val="2"/>
          <c:tx>
            <c:strRef>
              <c:f>'Grupos Porcentaje'!$B$39</c:f>
              <c:strCache>
                <c:ptCount val="1"/>
                <c:pt idx="0">
                  <c:v>HECTOR FABIO CORREA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Porcentaje'!$C$39:$X$39</c:f>
              <c:numCache>
                <c:formatCode>General</c:formatCode>
                <c:ptCount val="22"/>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2.3238925199709513E-2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2-42BF-407E-A680-367DF13027E9}"/>
            </c:ext>
          </c:extLst>
        </c:ser>
        <c:ser>
          <c:idx val="3"/>
          <c:order val="3"/>
          <c:tx>
            <c:strRef>
              <c:f>'Grupos Porcentaje'!$B$40</c:f>
              <c:strCache>
                <c:ptCount val="1"/>
                <c:pt idx="0">
                  <c:v>HERMES BELTRAN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Porcentaje'!$C$40:$X$40</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1.7917511832319134E-2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3-42BF-407E-A680-367DF13027E9}"/>
            </c:ext>
          </c:extLst>
        </c:ser>
        <c:ser>
          <c:idx val="4"/>
          <c:order val="4"/>
          <c:tx>
            <c:strRef>
              <c:f>'Grupos Porcentaje'!$B$41</c:f>
              <c:strCache>
                <c:ptCount val="1"/>
                <c:pt idx="0">
                  <c:v>HUBER VASQUEZ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Porcentaje'!$C$41:$X$41</c:f>
              <c:numCache>
                <c:formatCode>General</c:formatCode>
                <c:ptCount val="22"/>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3.1862745098039214E-2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04-42BF-407E-A680-367DF13027E9}"/>
            </c:ext>
          </c:extLst>
        </c:ser>
        <c:ser>
          <c:idx val="5"/>
          <c:order val="5"/>
          <c:tx>
            <c:strRef>
              <c:f>'Grupos Porcentaje'!$B$42</c:f>
              <c:strCache>
                <c:ptCount val="1"/>
                <c:pt idx="0">
                  <c:v>ISMELDA BALANTA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Porcentaje'!$C$42:$X$42</c:f>
              <c:numCache>
                <c:formatCode>General</c:formatCode>
                <c:ptCount val="22"/>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3.9922955699527231E-2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05-42BF-407E-A680-367DF13027E9}"/>
            </c:ext>
          </c:extLst>
        </c:ser>
        <c:ser>
          <c:idx val="6"/>
          <c:order val="6"/>
          <c:tx>
            <c:strRef>
              <c:f>'Grupos Porcentaje'!$B$43</c:f>
              <c:strCache>
                <c:ptCount val="1"/>
                <c:pt idx="0">
                  <c:v>JIMENA VILLEGAS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Porcentaje'!$C$43:$X$43</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3.2212885154061621E-2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20">
                  <c:v>9.2879256965944269E-3</c:v>
                </c:pt>
                <c:pt idx="21">
                  <c:v>5.8823529411764705E-2</c:v>
                </c:pt>
              </c:numCache>
            </c:numRef>
          </c:val>
          <c:smooth val="0"/>
          <c:extLst>
            <c:ext xmlns:c16="http://schemas.microsoft.com/office/drawing/2014/chart" uri="{C3380CC4-5D6E-409C-BE32-E72D297353CC}">
              <c16:uniqueId val="{00000006-42BF-407E-A680-367DF13027E9}"/>
            </c:ext>
          </c:extLst>
        </c:ser>
        <c:ser>
          <c:idx val="7"/>
          <c:order val="7"/>
          <c:tx>
            <c:strRef>
              <c:f>'Grupos Porcentaje'!$B$44</c:f>
              <c:strCache>
                <c:ptCount val="1"/>
                <c:pt idx="0">
                  <c:v>RUBIELA BALANTA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Porcentaje'!$C$44:$X$44</c:f>
              <c:numCache>
                <c:formatCode>General</c:formatCode>
                <c:ptCount val="22"/>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07-42BF-407E-A680-367DF13027E9}"/>
            </c:ext>
          </c:extLst>
        </c:ser>
        <c:dLbls>
          <c:showLegendKey val="0"/>
          <c:showVal val="0"/>
          <c:showCatName val="0"/>
          <c:showSerName val="0"/>
          <c:showPercent val="0"/>
          <c:showBubbleSize val="0"/>
        </c:dLbls>
        <c:marker val="1"/>
        <c:smooth val="0"/>
        <c:axId val="562863736"/>
        <c:axId val="562860784"/>
      </c:lineChart>
      <c:catAx>
        <c:axId val="562863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2860784"/>
        <c:crosses val="autoZero"/>
        <c:auto val="1"/>
        <c:lblAlgn val="ctr"/>
        <c:lblOffset val="100"/>
        <c:noMultiLvlLbl val="0"/>
      </c:catAx>
      <c:valAx>
        <c:axId val="56286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2863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NELCY LUCUMI (19</a:t>
            </a:r>
            <a:r>
              <a:rPr lang="es-CO" baseline="0"/>
              <a:t> CICLOS)</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Porcentaje'!$B$45:$E$45</c:f>
              <c:strCache>
                <c:ptCount val="4"/>
                <c:pt idx="0">
                  <c:v>NELCY LUCUMI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Porcentaje'!$F$1:$X$1</c:f>
              <c:strCache>
                <c:ptCount val="19"/>
                <c:pt idx="0">
                  <c:v>CICLO 53</c:v>
                </c:pt>
                <c:pt idx="1">
                  <c:v>CICLO 54</c:v>
                </c:pt>
                <c:pt idx="2">
                  <c:v>CICLO 58</c:v>
                </c:pt>
                <c:pt idx="3">
                  <c:v>CICLO 59</c:v>
                </c:pt>
                <c:pt idx="4">
                  <c:v>CICLO 60</c:v>
                </c:pt>
                <c:pt idx="5">
                  <c:v>CICLO 61</c:v>
                </c:pt>
                <c:pt idx="6">
                  <c:v>CICLO 62</c:v>
                </c:pt>
                <c:pt idx="7">
                  <c:v>CICLO 63</c:v>
                </c:pt>
                <c:pt idx="8">
                  <c:v>CICLO 64</c:v>
                </c:pt>
                <c:pt idx="9">
                  <c:v>CICLO 66</c:v>
                </c:pt>
                <c:pt idx="10">
                  <c:v>CICLO 67</c:v>
                </c:pt>
                <c:pt idx="11">
                  <c:v>CICLO 68</c:v>
                </c:pt>
                <c:pt idx="12">
                  <c:v>CICLO 70</c:v>
                </c:pt>
                <c:pt idx="13">
                  <c:v>CICLO 71</c:v>
                </c:pt>
                <c:pt idx="14">
                  <c:v>CICLO 72</c:v>
                </c:pt>
                <c:pt idx="15">
                  <c:v>CICLO 74</c:v>
                </c:pt>
                <c:pt idx="16">
                  <c:v>CICLO 75</c:v>
                </c:pt>
                <c:pt idx="17">
                  <c:v>CICLO 76</c:v>
                </c:pt>
                <c:pt idx="18">
                  <c:v>CICLO 77</c:v>
                </c:pt>
              </c:strCache>
            </c:strRef>
          </c:cat>
          <c:val>
            <c:numRef>
              <c:f>'Grupos Porcentaje'!$F$45:$X$45</c:f>
              <c:numCache>
                <c:formatCode>General</c:formatCode>
                <c:ptCount val="19"/>
                <c:pt idx="0">
                  <c:v>2.8599444353652557E-2</c:v>
                </c:pt>
                <c:pt idx="1">
                  <c:v>0.13398692810457516</c:v>
                </c:pt>
                <c:pt idx="2">
                  <c:v>4.4125372088951148E-2</c:v>
                </c:pt>
                <c:pt idx="3">
                  <c:v>4.4133099824868655E-2</c:v>
                </c:pt>
                <c:pt idx="4">
                  <c:v>4.3249868674487831E-2</c:v>
                </c:pt>
                <c:pt idx="5">
                  <c:v>1.8907563025210083E-2</c:v>
                </c:pt>
                <c:pt idx="6">
                  <c:v>1.9244734931009439E-2</c:v>
                </c:pt>
                <c:pt idx="7">
                  <c:v>6.2909090909090915E-2</c:v>
                </c:pt>
                <c:pt idx="8">
                  <c:v>2.4702998302847445E-2</c:v>
                </c:pt>
                <c:pt idx="9">
                  <c:v>1.699346405228758E-2</c:v>
                </c:pt>
                <c:pt idx="10">
                  <c:v>2.0588235294117647E-2</c:v>
                </c:pt>
                <c:pt idx="11">
                  <c:v>1.5686274509803921E-2</c:v>
                </c:pt>
                <c:pt idx="12">
                  <c:v>1.4177978883861237E-2</c:v>
                </c:pt>
                <c:pt idx="13">
                  <c:v>1.5987933634992457E-2</c:v>
                </c:pt>
                <c:pt idx="14">
                  <c:v>1.3876319758672699E-2</c:v>
                </c:pt>
                <c:pt idx="15">
                  <c:v>2.7777777777777776E-2</c:v>
                </c:pt>
                <c:pt idx="16">
                  <c:v>2.2829131652661063E-2</c:v>
                </c:pt>
                <c:pt idx="17">
                  <c:v>3.6231884057971016E-2</c:v>
                </c:pt>
                <c:pt idx="18">
                  <c:v>3.0264279624893437E-2</c:v>
                </c:pt>
              </c:numCache>
            </c:numRef>
          </c:val>
          <c:smooth val="0"/>
          <c:extLst>
            <c:ext xmlns:c16="http://schemas.microsoft.com/office/drawing/2014/chart" uri="{C3380CC4-5D6E-409C-BE32-E72D297353CC}">
              <c16:uniqueId val="{00000000-0BAF-4545-AC2F-A89D49AB854D}"/>
            </c:ext>
          </c:extLst>
        </c:ser>
        <c:dLbls>
          <c:showLegendKey val="0"/>
          <c:showVal val="0"/>
          <c:showCatName val="0"/>
          <c:showSerName val="0"/>
          <c:showPercent val="0"/>
          <c:showBubbleSize val="0"/>
        </c:dLbls>
        <c:marker val="1"/>
        <c:smooth val="0"/>
        <c:axId val="514412624"/>
        <c:axId val="514415904"/>
      </c:lineChart>
      <c:catAx>
        <c:axId val="51441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5904"/>
        <c:crosses val="autoZero"/>
        <c:auto val="1"/>
        <c:lblAlgn val="ctr"/>
        <c:lblOffset val="100"/>
        <c:noMultiLvlLbl val="0"/>
      </c:catAx>
      <c:valAx>
        <c:axId val="5144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2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ROSA E MINOTTA (18 CICLOS)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Porcentaje'!$B$46</c:f>
              <c:strCache>
                <c:ptCount val="1"/>
                <c:pt idx="0">
                  <c:v>ROSA E MINOTTA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4">
                  <c:v>2.4509803921568627E-2</c:v>
                </c:pt>
                <c:pt idx="15">
                  <c:v>1.3071895424836602E-2</c:v>
                </c:pt>
                <c:pt idx="16">
                  <c:v>3.3769063180827889E-2</c:v>
                </c:pt>
                <c:pt idx="17">
                  <c:v>6.0457516339869281E-2</c:v>
                </c:pt>
                <c:pt idx="18">
                  <c:v>6.3180827886710242E-2</c:v>
                </c:pt>
              </c:numCache>
            </c:numRef>
          </c:val>
          <c:smooth val="0"/>
          <c:extLst>
            <c:ext xmlns:c16="http://schemas.microsoft.com/office/drawing/2014/chart" uri="{C3380CC4-5D6E-409C-BE32-E72D297353CC}">
              <c16:uniqueId val="{00000000-8BFD-4FCF-8EF2-CA7BF67C5CE4}"/>
            </c:ext>
          </c:extLst>
        </c:ser>
        <c:dLbls>
          <c:showLegendKey val="0"/>
          <c:showVal val="0"/>
          <c:showCatName val="0"/>
          <c:showSerName val="0"/>
          <c:showPercent val="0"/>
          <c:showBubbleSize val="0"/>
        </c:dLbls>
        <c:marker val="1"/>
        <c:smooth val="0"/>
        <c:axId val="514416560"/>
        <c:axId val="514417872"/>
      </c:lineChart>
      <c:catAx>
        <c:axId val="51441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7872"/>
        <c:crosses val="autoZero"/>
        <c:auto val="1"/>
        <c:lblAlgn val="ctr"/>
        <c:lblOffset val="100"/>
        <c:noMultiLvlLbl val="0"/>
      </c:catAx>
      <c:valAx>
        <c:axId val="51441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6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13 CICLOS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Porcentaje'!$B$47</c:f>
              <c:strCache>
                <c:ptCount val="1"/>
                <c:pt idx="0">
                  <c:v>FABIOLA USURIAGA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Porcentaje'!$C$47:$X$47</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8">
                  <c:v>6.0457516339869281E-2</c:v>
                </c:pt>
                <c:pt idx="19">
                  <c:v>4.2483660130718956E-2</c:v>
                </c:pt>
                <c:pt idx="20">
                  <c:v>6.699346405228758E-2</c:v>
                </c:pt>
              </c:numCache>
            </c:numRef>
          </c:val>
          <c:smooth val="0"/>
          <c:extLst>
            <c:ext xmlns:c16="http://schemas.microsoft.com/office/drawing/2014/chart" uri="{C3380CC4-5D6E-409C-BE32-E72D297353CC}">
              <c16:uniqueId val="{00000000-7F50-4F1E-95C7-FEA9C85D7E3B}"/>
            </c:ext>
          </c:extLst>
        </c:ser>
        <c:ser>
          <c:idx val="1"/>
          <c:order val="1"/>
          <c:tx>
            <c:strRef>
              <c:f>'Grupos Porcentaje'!$B$48</c:f>
              <c:strCache>
                <c:ptCount val="1"/>
                <c:pt idx="0">
                  <c:v>FLORELIA QUINTERO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'Grupos Porcentaje'!$C$1:$X$1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'Grupos Porcentaje'!$C$48:$X$48</c:f>
              <c:numCache>
                <c:formatCode>General</c:formatCode>
                <c:ptCount val="22"/>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numCache>
            </c:numRef>
          </c:val>
          <c:smooth val="0"/>
          <c:extLst>
            <c:ext xmlns:c16="http://schemas.microsoft.com/office/drawing/2014/chart" uri="{C3380CC4-5D6E-409C-BE32-E72D297353CC}">
              <c16:uniqueId val="{00000001-7F50-4F1E-95C7-FEA9C85D7E3B}"/>
            </c:ext>
          </c:extLst>
        </c:ser>
        <c:dLbls>
          <c:showLegendKey val="0"/>
          <c:showVal val="0"/>
          <c:showCatName val="0"/>
          <c:showSerName val="0"/>
          <c:showPercent val="0"/>
          <c:showBubbleSize val="0"/>
        </c:dLbls>
        <c:marker val="1"/>
        <c:smooth val="0"/>
        <c:axId val="557706584"/>
        <c:axId val="557706912"/>
      </c:lineChart>
      <c:catAx>
        <c:axId val="557706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706912"/>
        <c:crosses val="autoZero"/>
        <c:auto val="1"/>
        <c:lblAlgn val="ctr"/>
        <c:lblOffset val="100"/>
        <c:noMultiLvlLbl val="0"/>
      </c:catAx>
      <c:valAx>
        <c:axId val="55770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57706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ALEXANDER HERNANDEZ (12 CICLOS)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'Grupos Porcentaje'!$B$49:$L$49</c:f>
              <c:strCache>
                <c:ptCount val="11"/>
                <c:pt idx="0">
                  <c:v>ALEXANDER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'Grupos Porcentaje'!$M$1:$X$1</c:f>
              <c:strCache>
                <c:ptCount val="12"/>
                <c:pt idx="0">
                  <c:v>CICLO 63</c:v>
                </c:pt>
                <c:pt idx="1">
                  <c:v>CICLO 64</c:v>
                </c:pt>
                <c:pt idx="2">
                  <c:v>CICLO 66</c:v>
                </c:pt>
                <c:pt idx="3">
                  <c:v>CICLO 67</c:v>
                </c:pt>
                <c:pt idx="4">
                  <c:v>CICLO 68</c:v>
                </c:pt>
                <c:pt idx="5">
                  <c:v>CICLO 70</c:v>
                </c:pt>
                <c:pt idx="6">
                  <c:v>CICLO 71</c:v>
                </c:pt>
                <c:pt idx="7">
                  <c:v>CICLO 72</c:v>
                </c:pt>
                <c:pt idx="8">
                  <c:v>CICLO 74</c:v>
                </c:pt>
                <c:pt idx="9">
                  <c:v>CICLO 75</c:v>
                </c:pt>
                <c:pt idx="10">
                  <c:v>CICLO 76</c:v>
                </c:pt>
                <c:pt idx="11">
                  <c:v>CICLO 77</c:v>
                </c:pt>
              </c:strCache>
            </c:strRef>
          </c:cat>
          <c:val>
            <c:numRef>
              <c:f>'Grupos Porcentaje'!$M$49:$X$49</c:f>
              <c:numCache>
                <c:formatCode>General</c:formatCode>
                <c:ptCount val="12"/>
                <c:pt idx="0">
                  <c:v>0.17335115864527628</c:v>
                </c:pt>
                <c:pt idx="1">
                  <c:v>3.7433155080213901E-2</c:v>
                </c:pt>
                <c:pt idx="2">
                  <c:v>1.9257703081232494E-2</c:v>
                </c:pt>
                <c:pt idx="3">
                  <c:v>3.3264033264033266E-2</c:v>
                </c:pt>
                <c:pt idx="4">
                  <c:v>2.3109243697478993E-2</c:v>
                </c:pt>
                <c:pt idx="5">
                  <c:v>1.5837104072398189E-2</c:v>
                </c:pt>
                <c:pt idx="6">
                  <c:v>2.2624434389140271E-2</c:v>
                </c:pt>
                <c:pt idx="7">
                  <c:v>3.0501089324618737E-2</c:v>
                </c:pt>
                <c:pt idx="8">
                  <c:v>2.9061624649859945E-2</c:v>
                </c:pt>
                <c:pt idx="9">
                  <c:v>5.1120448179271707E-2</c:v>
                </c:pt>
                <c:pt idx="10">
                  <c:v>3.9215686274509803E-2</c:v>
                </c:pt>
                <c:pt idx="11">
                  <c:v>5.812324929971989E-2</c:v>
                </c:pt>
              </c:numCache>
            </c:numRef>
          </c:val>
          <c:smooth val="0"/>
          <c:extLst>
            <c:ext xmlns:c16="http://schemas.microsoft.com/office/drawing/2014/chart" uri="{C3380CC4-5D6E-409C-BE32-E72D297353CC}">
              <c16:uniqueId val="{00000000-7589-45A1-8B50-2FFFF4587F53}"/>
            </c:ext>
          </c:extLst>
        </c:ser>
        <c:dLbls>
          <c:showLegendKey val="0"/>
          <c:showVal val="0"/>
          <c:showCatName val="0"/>
          <c:showSerName val="0"/>
          <c:showPercent val="0"/>
          <c:showBubbleSize val="0"/>
        </c:dLbls>
        <c:marker val="1"/>
        <c:smooth val="0"/>
        <c:axId val="514418528"/>
        <c:axId val="514409672"/>
      </c:lineChart>
      <c:catAx>
        <c:axId val="51441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09672"/>
        <c:crosses val="autoZero"/>
        <c:auto val="1"/>
        <c:lblAlgn val="ctr"/>
        <c:lblOffset val="100"/>
        <c:noMultiLvlLbl val="0"/>
      </c:catAx>
      <c:valAx>
        <c:axId val="51440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14418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CANTIDAD POLLOS MUERTOS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'cantidad pollos muertos'!$B$2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muertos'!$C$2:$X$2</c:f>
              <c:numCache>
                <c:formatCode>General</c:formatCode>
                <c:ptCount val="22"/>
                <c:pt idx="0">
                  <c:v>100</c:v>
                </c:pt>
                <c:pt idx="1">
                  <c:v>135</c:v>
                </c:pt>
                <c:pt idx="2">
                  <c:v>183</c:v>
                </c:pt>
                <c:pt idx="3">
                  <c:v>532</c:v>
                </c:pt>
                <c:pt idx="4">
                  <c:v>216</c:v>
                </c:pt>
                <c:pt idx="5">
                  <c:v>55</c:v>
                </c:pt>
                <c:pt idx="6">
                  <c:v>72</c:v>
                </c:pt>
                <c:pt idx="7">
                  <c:v>124</c:v>
                </c:pt>
                <c:pt idx="8">
                  <c:v>68</c:v>
                </c:pt>
                <c:pt idx="9">
                  <c:v>76</c:v>
                </c:pt>
                <c:pt idx="10">
                  <c:v>134</c:v>
                </c:pt>
                <c:pt idx="11">
                  <c:v>120</c:v>
                </c:pt>
                <c:pt idx="12">
                  <c:v>55</c:v>
                </c:pt>
                <c:pt idx="13">
                  <c:v>116</c:v>
                </c:pt>
                <c:pt idx="14">
                  <c:v>163</c:v>
                </c:pt>
                <c:pt idx="15">
                  <c:v>37</c:v>
                </c:pt>
                <c:pt idx="16">
                  <c:v>94</c:v>
                </c:pt>
                <c:pt idx="17">
                  <c:v>41</c:v>
                </c:pt>
                <c:pt idx="18">
                  <c:v>120</c:v>
                </c:pt>
                <c:pt idx="19">
                  <c:v>129</c:v>
                </c:pt>
                <c:pt idx="20">
                  <c:v>144</c:v>
                </c:pt>
                <c:pt idx="21">
                  <c:v>86</c:v>
                </c:pt>
              </c:numCache>
            </c:numRef>
          </c:val>
          <c:smooth val="0"/>
          <c:extLst>
            <c:ext xmlns:c16="http://schemas.microsoft.com/office/drawing/2014/chart" uri="{C3380CC4-5D6E-409C-BE32-E72D297353CC}">
              <c16:uniqueId val="{00000000-607C-45FC-9622-74853D90CBDD}"/>
            </c:ext>
          </c:extLst>
        </c:ser>
        <c:ser>
          <c:idx val="1"/>
          <c:order val="1"/>
          <c:tx>
            <c:strRef>
              <c:f>'cantidad pollos muertos'!$B$3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muertos'!$C$3:$X$3</c:f>
              <c:numCache>
                <c:formatCode>General</c:formatCode>
                <c:ptCount val="22"/>
                <c:pt idx="0">
                  <c:v>562</c:v>
                </c:pt>
                <c:pt idx="1">
                  <c:v>2817</c:v>
                </c:pt>
                <c:pt idx="2">
                  <c:v>3300</c:v>
                </c:pt>
                <c:pt idx="3">
                  <c:v>1078</c:v>
                </c:pt>
                <c:pt idx="4">
                  <c:v>518</c:v>
                </c:pt>
                <c:pt idx="5">
                  <c:v>355</c:v>
                </c:pt>
                <c:pt idx="6">
                  <c:v>378</c:v>
                </c:pt>
                <c:pt idx="7">
                  <c:v>104</c:v>
                </c:pt>
                <c:pt idx="8">
                  <c:v>459</c:v>
                </c:pt>
                <c:pt idx="9">
                  <c:v>239</c:v>
                </c:pt>
                <c:pt idx="10">
                  <c:v>257</c:v>
                </c:pt>
                <c:pt idx="11">
                  <c:v>338</c:v>
                </c:pt>
                <c:pt idx="12">
                  <c:v>260</c:v>
                </c:pt>
                <c:pt idx="13">
                  <c:v>297</c:v>
                </c:pt>
                <c:pt idx="14">
                  <c:v>323</c:v>
                </c:pt>
                <c:pt idx="15">
                  <c:v>220</c:v>
                </c:pt>
                <c:pt idx="16">
                  <c:v>363</c:v>
                </c:pt>
                <c:pt idx="17">
                  <c:v>199</c:v>
                </c:pt>
                <c:pt idx="18">
                  <c:v>345</c:v>
                </c:pt>
                <c:pt idx="19">
                  <c:v>330</c:v>
                </c:pt>
                <c:pt idx="20">
                  <c:v>510</c:v>
                </c:pt>
              </c:numCache>
            </c:numRef>
          </c:val>
          <c:smooth val="0"/>
          <c:extLst>
            <c:ext xmlns:c16="http://schemas.microsoft.com/office/drawing/2014/chart" uri="{C3380CC4-5D6E-409C-BE32-E72D297353CC}">
              <c16:uniqueId val="{00000001-607C-45FC-9622-74853D90CBDD}"/>
            </c:ext>
          </c:extLst>
        </c:ser>
        <c:ser>
          <c:idx val="2"/>
          <c:order val="2"/>
          <c:tx>
            <c:strRef>
              <c:f>'cantidad pollos muertos'!$B$4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muertos'!$C$4:$X$4</c:f>
              <c:numCache>
                <c:formatCode>General</c:formatCode>
                <c:ptCount val="22"/>
                <c:pt idx="10">
                  <c:v>389</c:v>
                </c:pt>
                <c:pt idx="11">
                  <c:v>84</c:v>
                </c:pt>
                <c:pt idx="12">
                  <c:v>55</c:v>
                </c:pt>
                <c:pt idx="13">
                  <c:v>96</c:v>
                </c:pt>
                <c:pt idx="14">
                  <c:v>66</c:v>
                </c:pt>
                <c:pt idx="15">
                  <c:v>42</c:v>
                </c:pt>
                <c:pt idx="16">
                  <c:v>60</c:v>
                </c:pt>
                <c:pt idx="17">
                  <c:v>84</c:v>
                </c:pt>
                <c:pt idx="18">
                  <c:v>83</c:v>
                </c:pt>
                <c:pt idx="19">
                  <c:v>146</c:v>
                </c:pt>
                <c:pt idx="20">
                  <c:v>112</c:v>
                </c:pt>
                <c:pt idx="21">
                  <c:v>166</c:v>
                </c:pt>
              </c:numCache>
            </c:numRef>
          </c:val>
          <c:smooth val="0"/>
          <c:extLst>
            <c:ext xmlns:c16="http://schemas.microsoft.com/office/drawing/2014/chart" uri="{C3380CC4-5D6E-409C-BE32-E72D297353CC}">
              <c16:uniqueId val="{00000002-607C-45FC-9622-74853D90CBDD}"/>
            </c:ext>
          </c:extLst>
        </c:ser>
        <c:ser>
          <c:idx val="3"/>
          <c:order val="3"/>
          <c:tx>
            <c:strRef>
              <c:f>'cantidad pollos muertos'!$B$5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muertos'!$C$5:$X$5</c:f>
              <c:numCache>
                <c:formatCode>General</c:formatCode>
                <c:ptCount val="22"/>
                <c:pt idx="0">
                  <c:v>78</c:v>
                </c:pt>
                <c:pt idx="1">
                  <c:v>99</c:v>
                </c:pt>
                <c:pt idx="2">
                  <c:v>107</c:v>
                </c:pt>
                <c:pt idx="3">
                  <c:v>87</c:v>
                </c:pt>
                <c:pt idx="4">
                  <c:v>83</c:v>
                </c:pt>
                <c:pt idx="5">
                  <c:v>51</c:v>
                </c:pt>
                <c:pt idx="6">
                  <c:v>31</c:v>
                </c:pt>
                <c:pt idx="7">
                  <c:v>83</c:v>
                </c:pt>
                <c:pt idx="8">
                  <c:v>72</c:v>
                </c:pt>
                <c:pt idx="9">
                  <c:v>59</c:v>
                </c:pt>
                <c:pt idx="10">
                  <c:v>42</c:v>
                </c:pt>
                <c:pt idx="11">
                  <c:v>58</c:v>
                </c:pt>
                <c:pt idx="12">
                  <c:v>60</c:v>
                </c:pt>
                <c:pt idx="13">
                  <c:v>42</c:v>
                </c:pt>
                <c:pt idx="14">
                  <c:v>112</c:v>
                </c:pt>
                <c:pt idx="15">
                  <c:v>29</c:v>
                </c:pt>
                <c:pt idx="16">
                  <c:v>62</c:v>
                </c:pt>
                <c:pt idx="17">
                  <c:v>40</c:v>
                </c:pt>
                <c:pt idx="18">
                  <c:v>140</c:v>
                </c:pt>
                <c:pt idx="19">
                  <c:v>56</c:v>
                </c:pt>
                <c:pt idx="20">
                  <c:v>162</c:v>
                </c:pt>
                <c:pt idx="21">
                  <c:v>56</c:v>
                </c:pt>
              </c:numCache>
            </c:numRef>
          </c:val>
          <c:smooth val="0"/>
          <c:extLst>
            <c:ext xmlns:c16="http://schemas.microsoft.com/office/drawing/2014/chart" uri="{C3380CC4-5D6E-409C-BE32-E72D297353CC}">
              <c16:uniqueId val="{00000003-607C-45FC-9622-74853D90CBDD}"/>
            </c:ext>
          </c:extLst>
        </c:ser>
        <c:ser>
          <c:idx val="4"/>
          <c:order val="4"/>
          <c:tx>
            <c:strRef>
              <c:f>'cantidad pollos muertos'!$B$6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muertos'!$C$6:$X$6</c:f>
              <c:numCache>
                <c:formatCode>General</c:formatCode>
                <c:ptCount val="22"/>
                <c:pt idx="0">
                  <c:v>58</c:v>
                </c:pt>
                <c:pt idx="1">
                  <c:v>93</c:v>
                </c:pt>
                <c:pt idx="2">
                  <c:v>156</c:v>
                </c:pt>
                <c:pt idx="3">
                  <c:v>139</c:v>
                </c:pt>
                <c:pt idx="4">
                  <c:v>141</c:v>
                </c:pt>
                <c:pt idx="5">
                  <c:v>48</c:v>
                </c:pt>
                <c:pt idx="6">
                  <c:v>90</c:v>
                </c:pt>
                <c:pt idx="7">
                  <c:v>57</c:v>
                </c:pt>
                <c:pt idx="8">
                  <c:v>39</c:v>
                </c:pt>
                <c:pt idx="9">
                  <c:v>135</c:v>
                </c:pt>
                <c:pt idx="10">
                  <c:v>51</c:v>
                </c:pt>
                <c:pt idx="11">
                  <c:v>66</c:v>
                </c:pt>
                <c:pt idx="12">
                  <c:v>126</c:v>
                </c:pt>
                <c:pt idx="13">
                  <c:v>56</c:v>
                </c:pt>
                <c:pt idx="14">
                  <c:v>44</c:v>
                </c:pt>
                <c:pt idx="15">
                  <c:v>66</c:v>
                </c:pt>
                <c:pt idx="16">
                  <c:v>76</c:v>
                </c:pt>
                <c:pt idx="17">
                  <c:v>76</c:v>
                </c:pt>
                <c:pt idx="18">
                  <c:v>96</c:v>
                </c:pt>
                <c:pt idx="19">
                  <c:v>76</c:v>
                </c:pt>
                <c:pt idx="20">
                  <c:v>41</c:v>
                </c:pt>
                <c:pt idx="21">
                  <c:v>177</c:v>
                </c:pt>
              </c:numCache>
            </c:numRef>
          </c:val>
          <c:smooth val="0"/>
          <c:extLst>
            <c:ext xmlns:c16="http://schemas.microsoft.com/office/drawing/2014/chart" uri="{C3380CC4-5D6E-409C-BE32-E72D297353CC}">
              <c16:uniqueId val="{00000004-607C-45FC-9622-74853D90CBDD}"/>
            </c:ext>
          </c:extLst>
        </c:ser>
        <c:ser>
          <c:idx val="5"/>
          <c:order val="5"/>
          <c:tx>
            <c:strRef>
              <c:f>'cantidad pollos muertos'!$B$7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muertos'!$C$7:$X$7</c:f>
              <c:numCache>
                <c:formatCode>General</c:formatCode>
                <c:ptCount val="22"/>
                <c:pt idx="0">
                  <c:v>184</c:v>
                </c:pt>
                <c:pt idx="1">
                  <c:v>56</c:v>
                </c:pt>
                <c:pt idx="2">
                  <c:v>90</c:v>
                </c:pt>
                <c:pt idx="3">
                  <c:v>124</c:v>
                </c:pt>
                <c:pt idx="4">
                  <c:v>73</c:v>
                </c:pt>
                <c:pt idx="5">
                  <c:v>31</c:v>
                </c:pt>
                <c:pt idx="6">
                  <c:v>31</c:v>
                </c:pt>
                <c:pt idx="7">
                  <c:v>40</c:v>
                </c:pt>
                <c:pt idx="8">
                  <c:v>114</c:v>
                </c:pt>
                <c:pt idx="9">
                  <c:v>45</c:v>
                </c:pt>
                <c:pt idx="10">
                  <c:v>43</c:v>
                </c:pt>
                <c:pt idx="11">
                  <c:v>80</c:v>
                </c:pt>
                <c:pt idx="12">
                  <c:v>45</c:v>
                </c:pt>
                <c:pt idx="13">
                  <c:v>41</c:v>
                </c:pt>
                <c:pt idx="14">
                  <c:v>40</c:v>
                </c:pt>
                <c:pt idx="15">
                  <c:v>49</c:v>
                </c:pt>
                <c:pt idx="16">
                  <c:v>19</c:v>
                </c:pt>
                <c:pt idx="17">
                  <c:v>58</c:v>
                </c:pt>
                <c:pt idx="18">
                  <c:v>104</c:v>
                </c:pt>
                <c:pt idx="19">
                  <c:v>98</c:v>
                </c:pt>
                <c:pt idx="20">
                  <c:v>113</c:v>
                </c:pt>
                <c:pt idx="21">
                  <c:v>44</c:v>
                </c:pt>
              </c:numCache>
            </c:numRef>
          </c:val>
          <c:smooth val="0"/>
          <c:extLst>
            <c:ext xmlns:c16="http://schemas.microsoft.com/office/drawing/2014/chart" uri="{C3380CC4-5D6E-409C-BE32-E72D297353CC}">
              <c16:uniqueId val="{00000005-607C-45FC-9622-74853D90CBDD}"/>
            </c:ext>
          </c:extLst>
        </c:ser>
        <c:ser>
          <c:idx val="6"/>
          <c:order val="6"/>
          <c:tx>
            <c:strRef>
              <c:f>'cantidad pollos muertos'!$B$8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muertos'!$C$8:$X$8</c:f>
              <c:numCache>
                <c:formatCode>General</c:formatCode>
                <c:ptCount val="22"/>
                <c:pt idx="0">
                  <c:v>123</c:v>
                </c:pt>
                <c:pt idx="1">
                  <c:v>121</c:v>
                </c:pt>
                <c:pt idx="2">
                  <c:v>100</c:v>
                </c:pt>
                <c:pt idx="3">
                  <c:v>132</c:v>
                </c:pt>
                <c:pt idx="4">
                  <c:v>76</c:v>
                </c:pt>
                <c:pt idx="5">
                  <c:v>86</c:v>
                </c:pt>
                <c:pt idx="6">
                  <c:v>57</c:v>
                </c:pt>
                <c:pt idx="7">
                  <c:v>70</c:v>
                </c:pt>
                <c:pt idx="8">
                  <c:v>36</c:v>
                </c:pt>
                <c:pt idx="9">
                  <c:v>110</c:v>
                </c:pt>
                <c:pt idx="10">
                  <c:v>83</c:v>
                </c:pt>
                <c:pt idx="11">
                  <c:v>74</c:v>
                </c:pt>
                <c:pt idx="12">
                  <c:v>104</c:v>
                </c:pt>
                <c:pt idx="13">
                  <c:v>110</c:v>
                </c:pt>
                <c:pt idx="14">
                  <c:v>126</c:v>
                </c:pt>
                <c:pt idx="15">
                  <c:v>906</c:v>
                </c:pt>
                <c:pt idx="16">
                  <c:v>81</c:v>
                </c:pt>
                <c:pt idx="17">
                  <c:v>86</c:v>
                </c:pt>
                <c:pt idx="18">
                  <c:v>176</c:v>
                </c:pt>
                <c:pt idx="19">
                  <c:v>61</c:v>
                </c:pt>
                <c:pt idx="20">
                  <c:v>88</c:v>
                </c:pt>
                <c:pt idx="21">
                  <c:v>136</c:v>
                </c:pt>
              </c:numCache>
            </c:numRef>
          </c:val>
          <c:smooth val="0"/>
          <c:extLst>
            <c:ext xmlns:c16="http://schemas.microsoft.com/office/drawing/2014/chart" uri="{C3380CC4-5D6E-409C-BE32-E72D297353CC}">
              <c16:uniqueId val="{00000006-607C-45FC-9622-74853D90CBDD}"/>
            </c:ext>
          </c:extLst>
        </c:ser>
        <c:ser>
          <c:idx val="7"/>
          <c:order val="7"/>
          <c:tx>
            <c:strRef>
              <c:f>'cantidad pollos muertos'!$B$9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muertos'!$C$9:$X$9</c:f>
              <c:numCache>
                <c:formatCode>General</c:formatCode>
                <c:ptCount val="22"/>
                <c:pt idx="0">
                  <c:v>137</c:v>
                </c:pt>
                <c:pt idx="1">
                  <c:v>78</c:v>
                </c:pt>
                <c:pt idx="2">
                  <c:v>98</c:v>
                </c:pt>
                <c:pt idx="3">
                  <c:v>164</c:v>
                </c:pt>
                <c:pt idx="4">
                  <c:v>76</c:v>
                </c:pt>
                <c:pt idx="5">
                  <c:v>19</c:v>
                </c:pt>
                <c:pt idx="6">
                  <c:v>75</c:v>
                </c:pt>
                <c:pt idx="7">
                  <c:v>91</c:v>
                </c:pt>
                <c:pt idx="8">
                  <c:v>104</c:v>
                </c:pt>
                <c:pt idx="9">
                  <c:v>76</c:v>
                </c:pt>
                <c:pt idx="10">
                  <c:v>55</c:v>
                </c:pt>
                <c:pt idx="11">
                  <c:v>42</c:v>
                </c:pt>
                <c:pt idx="12">
                  <c:v>71</c:v>
                </c:pt>
                <c:pt idx="13">
                  <c:v>51</c:v>
                </c:pt>
                <c:pt idx="14">
                  <c:v>52</c:v>
                </c:pt>
                <c:pt idx="15">
                  <c:v>129</c:v>
                </c:pt>
                <c:pt idx="16">
                  <c:v>31</c:v>
                </c:pt>
                <c:pt idx="17">
                  <c:v>86</c:v>
                </c:pt>
                <c:pt idx="18">
                  <c:v>66</c:v>
                </c:pt>
                <c:pt idx="19">
                  <c:v>242</c:v>
                </c:pt>
                <c:pt idx="20">
                  <c:v>56</c:v>
                </c:pt>
                <c:pt idx="21">
                  <c:v>155</c:v>
                </c:pt>
              </c:numCache>
            </c:numRef>
          </c:val>
          <c:smooth val="0"/>
          <c:extLst>
            <c:ext xmlns:c16="http://schemas.microsoft.com/office/drawing/2014/chart" uri="{C3380CC4-5D6E-409C-BE32-E72D297353CC}">
              <c16:uniqueId val="{00000007-607C-45FC-9622-74853D90CBDD}"/>
            </c:ext>
          </c:extLst>
        </c:ser>
        <c:ser>
          <c:idx val="8"/>
          <c:order val="8"/>
          <c:tx>
            <c:strRef>
              <c:f>'cantidad pollos muertos'!$B$10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muertos'!$C$10:$X$10</c:f>
              <c:numCache>
                <c:formatCode>General</c:formatCode>
                <c:ptCount val="22"/>
                <c:pt idx="0">
                  <c:v>154</c:v>
                </c:pt>
                <c:pt idx="1">
                  <c:v>140</c:v>
                </c:pt>
                <c:pt idx="2">
                  <c:v>96</c:v>
                </c:pt>
                <c:pt idx="3">
                  <c:v>394</c:v>
                </c:pt>
                <c:pt idx="4">
                  <c:v>84</c:v>
                </c:pt>
                <c:pt idx="5">
                  <c:v>58</c:v>
                </c:pt>
                <c:pt idx="6">
                  <c:v>82</c:v>
                </c:pt>
                <c:pt idx="7">
                  <c:v>71</c:v>
                </c:pt>
                <c:pt idx="8">
                  <c:v>106</c:v>
                </c:pt>
                <c:pt idx="9">
                  <c:v>101</c:v>
                </c:pt>
                <c:pt idx="10">
                  <c:v>90</c:v>
                </c:pt>
                <c:pt idx="11">
                  <c:v>35</c:v>
                </c:pt>
                <c:pt idx="12">
                  <c:v>193</c:v>
                </c:pt>
                <c:pt idx="13">
                  <c:v>111</c:v>
                </c:pt>
                <c:pt idx="14">
                  <c:v>86</c:v>
                </c:pt>
                <c:pt idx="15">
                  <c:v>402</c:v>
                </c:pt>
                <c:pt idx="16">
                  <c:v>659</c:v>
                </c:pt>
                <c:pt idx="17">
                  <c:v>531</c:v>
                </c:pt>
                <c:pt idx="18">
                  <c:v>508</c:v>
                </c:pt>
                <c:pt idx="19">
                  <c:v>623</c:v>
                </c:pt>
                <c:pt idx="20">
                  <c:v>888</c:v>
                </c:pt>
                <c:pt idx="21">
                  <c:v>1013</c:v>
                </c:pt>
              </c:numCache>
            </c:numRef>
          </c:val>
          <c:smooth val="0"/>
          <c:extLst>
            <c:ext xmlns:c16="http://schemas.microsoft.com/office/drawing/2014/chart" uri="{C3380CC4-5D6E-409C-BE32-E72D297353CC}">
              <c16:uniqueId val="{00000008-607C-45FC-9622-74853D90CBDD}"/>
            </c:ext>
          </c:extLst>
        </c:ser>
        <c:ser>
          <c:idx val="9"/>
          <c:order val="9"/>
          <c:tx>
            <c:strRef>
              <c:f>'cantidad pollos muertos'!$B$11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muertos'!$C$11:$X$11</c:f>
              <c:numCache>
                <c:formatCode>General</c:formatCode>
                <c:ptCount val="22"/>
                <c:pt idx="0">
                  <c:v>68</c:v>
                </c:pt>
                <c:pt idx="1">
                  <c:v>66</c:v>
                </c:pt>
                <c:pt idx="2">
                  <c:v>61</c:v>
                </c:pt>
                <c:pt idx="3">
                  <c:v>125</c:v>
                </c:pt>
                <c:pt idx="4">
                  <c:v>37</c:v>
                </c:pt>
                <c:pt idx="5">
                  <c:v>34</c:v>
                </c:pt>
                <c:pt idx="6">
                  <c:v>47</c:v>
                </c:pt>
                <c:pt idx="7">
                  <c:v>37</c:v>
                </c:pt>
                <c:pt idx="8">
                  <c:v>57</c:v>
                </c:pt>
                <c:pt idx="9">
                  <c:v>37</c:v>
                </c:pt>
                <c:pt idx="18">
                  <c:v>74</c:v>
                </c:pt>
                <c:pt idx="19">
                  <c:v>52</c:v>
                </c:pt>
                <c:pt idx="20">
                  <c:v>82</c:v>
                </c:pt>
              </c:numCache>
            </c:numRef>
          </c:val>
          <c:smooth val="0"/>
          <c:extLst>
            <c:ext xmlns:c16="http://schemas.microsoft.com/office/drawing/2014/chart" uri="{C3380CC4-5D6E-409C-BE32-E72D297353CC}">
              <c16:uniqueId val="{00000009-607C-45FC-9622-74853D90CBDD}"/>
            </c:ext>
          </c:extLst>
        </c:ser>
        <c:ser>
          <c:idx val="10"/>
          <c:order val="10"/>
          <c:tx>
            <c:strRef>
              <c:f>'cantidad pollos muertos'!$B$12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muertos'!$C$12:$X$12</c:f>
              <c:numCache>
                <c:formatCode>General</c:formatCode>
                <c:ptCount val="22"/>
                <c:pt idx="8">
                  <c:v>34</c:v>
                </c:pt>
                <c:pt idx="9">
                  <c:v>45</c:v>
                </c:pt>
                <c:pt idx="10">
                  <c:v>54</c:v>
                </c:pt>
                <c:pt idx="11">
                  <c:v>43</c:v>
                </c:pt>
                <c:pt idx="12">
                  <c:v>126</c:v>
                </c:pt>
                <c:pt idx="13">
                  <c:v>34</c:v>
                </c:pt>
                <c:pt idx="14">
                  <c:v>42</c:v>
                </c:pt>
                <c:pt idx="15">
                  <c:v>46</c:v>
                </c:pt>
                <c:pt idx="16">
                  <c:v>50</c:v>
                </c:pt>
                <c:pt idx="17">
                  <c:v>40</c:v>
                </c:pt>
                <c:pt idx="18">
                  <c:v>67</c:v>
                </c:pt>
                <c:pt idx="19">
                  <c:v>56</c:v>
                </c:pt>
                <c:pt idx="20">
                  <c:v>30</c:v>
                </c:pt>
              </c:numCache>
            </c:numRef>
          </c:val>
          <c:smooth val="0"/>
          <c:extLst>
            <c:ext xmlns:c16="http://schemas.microsoft.com/office/drawing/2014/chart" uri="{C3380CC4-5D6E-409C-BE32-E72D297353CC}">
              <c16:uniqueId val="{0000000A-607C-45FC-9622-74853D90CBDD}"/>
            </c:ext>
          </c:extLst>
        </c:ser>
        <c:ser>
          <c:idx val="11"/>
          <c:order val="11"/>
          <c:tx>
            <c:strRef>
              <c:f>'cantidad pollos muertos'!$B$13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muertos'!$C$13:$X$13</c:f>
              <c:numCache>
                <c:formatCode>General</c:formatCode>
                <c:ptCount val="22"/>
                <c:pt idx="0">
                  <c:v>110</c:v>
                </c:pt>
                <c:pt idx="1">
                  <c:v>403</c:v>
                </c:pt>
                <c:pt idx="2">
                  <c:v>211</c:v>
                </c:pt>
                <c:pt idx="3">
                  <c:v>928</c:v>
                </c:pt>
                <c:pt idx="4">
                  <c:v>216</c:v>
                </c:pt>
                <c:pt idx="5">
                  <c:v>108</c:v>
                </c:pt>
                <c:pt idx="6">
                  <c:v>93</c:v>
                </c:pt>
                <c:pt idx="7">
                  <c:v>91</c:v>
                </c:pt>
                <c:pt idx="8">
                  <c:v>72</c:v>
                </c:pt>
                <c:pt idx="9">
                  <c:v>64</c:v>
                </c:pt>
                <c:pt idx="10">
                  <c:v>63</c:v>
                </c:pt>
                <c:pt idx="11">
                  <c:v>74</c:v>
                </c:pt>
                <c:pt idx="12">
                  <c:v>72</c:v>
                </c:pt>
                <c:pt idx="13">
                  <c:v>134</c:v>
                </c:pt>
                <c:pt idx="14">
                  <c:v>70</c:v>
                </c:pt>
                <c:pt idx="16">
                  <c:v>22</c:v>
                </c:pt>
                <c:pt idx="17">
                  <c:v>158</c:v>
                </c:pt>
                <c:pt idx="18">
                  <c:v>337</c:v>
                </c:pt>
                <c:pt idx="19">
                  <c:v>194</c:v>
                </c:pt>
                <c:pt idx="20">
                  <c:v>160</c:v>
                </c:pt>
                <c:pt idx="21">
                  <c:v>218</c:v>
                </c:pt>
              </c:numCache>
            </c:numRef>
          </c:val>
          <c:smooth val="0"/>
          <c:extLst>
            <c:ext xmlns:c16="http://schemas.microsoft.com/office/drawing/2014/chart" uri="{C3380CC4-5D6E-409C-BE32-E72D297353CC}">
              <c16:uniqueId val="{0000000B-607C-45FC-9622-74853D90CBDD}"/>
            </c:ext>
          </c:extLst>
        </c:ser>
        <c:ser>
          <c:idx val="12"/>
          <c:order val="12"/>
          <c:tx>
            <c:strRef>
              <c:f>'cantidad pollos muertos'!$B$14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muertos'!$C$14:$X$14</c:f>
              <c:numCache>
                <c:formatCode>General</c:formatCode>
                <c:ptCount val="22"/>
                <c:pt idx="0">
                  <c:v>595</c:v>
                </c:pt>
                <c:pt idx="1">
                  <c:v>2016</c:v>
                </c:pt>
                <c:pt idx="2">
                  <c:v>1022</c:v>
                </c:pt>
                <c:pt idx="3">
                  <c:v>639</c:v>
                </c:pt>
                <c:pt idx="4">
                  <c:v>716</c:v>
                </c:pt>
                <c:pt idx="5">
                  <c:v>212</c:v>
                </c:pt>
                <c:pt idx="6">
                  <c:v>459</c:v>
                </c:pt>
                <c:pt idx="7">
                  <c:v>241</c:v>
                </c:pt>
                <c:pt idx="8">
                  <c:v>320</c:v>
                </c:pt>
                <c:pt idx="9">
                  <c:v>457</c:v>
                </c:pt>
                <c:pt idx="10">
                  <c:v>333</c:v>
                </c:pt>
                <c:pt idx="11">
                  <c:v>180</c:v>
                </c:pt>
                <c:pt idx="12">
                  <c:v>232</c:v>
                </c:pt>
                <c:pt idx="13">
                  <c:v>216</c:v>
                </c:pt>
                <c:pt idx="14">
                  <c:v>478</c:v>
                </c:pt>
                <c:pt idx="15">
                  <c:v>670</c:v>
                </c:pt>
                <c:pt idx="16">
                  <c:v>189</c:v>
                </c:pt>
                <c:pt idx="17">
                  <c:v>270</c:v>
                </c:pt>
                <c:pt idx="18">
                  <c:v>369</c:v>
                </c:pt>
                <c:pt idx="19">
                  <c:v>242</c:v>
                </c:pt>
                <c:pt idx="20">
                  <c:v>339</c:v>
                </c:pt>
                <c:pt idx="21">
                  <c:v>375</c:v>
                </c:pt>
              </c:numCache>
            </c:numRef>
          </c:val>
          <c:smooth val="0"/>
          <c:extLst>
            <c:ext xmlns:c16="http://schemas.microsoft.com/office/drawing/2014/chart" uri="{C3380CC4-5D6E-409C-BE32-E72D297353CC}">
              <c16:uniqueId val="{0000000C-607C-45FC-9622-74853D90CBDD}"/>
            </c:ext>
          </c:extLst>
        </c:ser>
        <c:ser>
          <c:idx val="13"/>
          <c:order val="13"/>
          <c:tx>
            <c:strRef>
              <c:f>'cantidad pollos muertos'!$B$15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muertos'!$C$15:$X$15</c:f>
              <c:numCache>
                <c:formatCode>General</c:formatCode>
                <c:ptCount val="22"/>
                <c:pt idx="1">
                  <c:v>102</c:v>
                </c:pt>
                <c:pt idx="2">
                  <c:v>119</c:v>
                </c:pt>
                <c:pt idx="3">
                  <c:v>268</c:v>
                </c:pt>
                <c:pt idx="4">
                  <c:v>254</c:v>
                </c:pt>
                <c:pt idx="5">
                  <c:v>82</c:v>
                </c:pt>
                <c:pt idx="6">
                  <c:v>352</c:v>
                </c:pt>
                <c:pt idx="7">
                  <c:v>70</c:v>
                </c:pt>
                <c:pt idx="8">
                  <c:v>372</c:v>
                </c:pt>
                <c:pt idx="9">
                  <c:v>128</c:v>
                </c:pt>
                <c:pt idx="10">
                  <c:v>182</c:v>
                </c:pt>
                <c:pt idx="11">
                  <c:v>102</c:v>
                </c:pt>
                <c:pt idx="12">
                  <c:v>152</c:v>
                </c:pt>
                <c:pt idx="13">
                  <c:v>124</c:v>
                </c:pt>
                <c:pt idx="14">
                  <c:v>116</c:v>
                </c:pt>
                <c:pt idx="15">
                  <c:v>88</c:v>
                </c:pt>
                <c:pt idx="16">
                  <c:v>86</c:v>
                </c:pt>
                <c:pt idx="17">
                  <c:v>236</c:v>
                </c:pt>
                <c:pt idx="18">
                  <c:v>194</c:v>
                </c:pt>
                <c:pt idx="19">
                  <c:v>168</c:v>
                </c:pt>
                <c:pt idx="20">
                  <c:v>297</c:v>
                </c:pt>
                <c:pt idx="21">
                  <c:v>288</c:v>
                </c:pt>
              </c:numCache>
            </c:numRef>
          </c:val>
          <c:smooth val="0"/>
          <c:extLst>
            <c:ext xmlns:c16="http://schemas.microsoft.com/office/drawing/2014/chart" uri="{C3380CC4-5D6E-409C-BE32-E72D297353CC}">
              <c16:uniqueId val="{0000000D-607C-45FC-9622-74853D90CBDD}"/>
            </c:ext>
          </c:extLst>
        </c:ser>
        <c:ser>
          <c:idx val="14"/>
          <c:order val="14"/>
          <c:tx>
            <c:strRef>
              <c:f>'cantidad pollos muertos'!$B$16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muertos'!$C$16:$X$16</c:f>
              <c:numCache>
                <c:formatCode>General</c:formatCode>
                <c:ptCount val="22"/>
                <c:pt idx="0">
                  <c:v>455</c:v>
                </c:pt>
                <c:pt idx="1">
                  <c:v>1016</c:v>
                </c:pt>
                <c:pt idx="2">
                  <c:v>248</c:v>
                </c:pt>
                <c:pt idx="3">
                  <c:v>502</c:v>
                </c:pt>
                <c:pt idx="4">
                  <c:v>615</c:v>
                </c:pt>
                <c:pt idx="5">
                  <c:v>158</c:v>
                </c:pt>
                <c:pt idx="6">
                  <c:v>331</c:v>
                </c:pt>
                <c:pt idx="7">
                  <c:v>278</c:v>
                </c:pt>
                <c:pt idx="8">
                  <c:v>548</c:v>
                </c:pt>
                <c:pt idx="9">
                  <c:v>361</c:v>
                </c:pt>
                <c:pt idx="10">
                  <c:v>274</c:v>
                </c:pt>
                <c:pt idx="11">
                  <c:v>469</c:v>
                </c:pt>
                <c:pt idx="12">
                  <c:v>512</c:v>
                </c:pt>
                <c:pt idx="13">
                  <c:v>269</c:v>
                </c:pt>
                <c:pt idx="14">
                  <c:v>396</c:v>
                </c:pt>
                <c:pt idx="15">
                  <c:v>385</c:v>
                </c:pt>
                <c:pt idx="16">
                  <c:v>219</c:v>
                </c:pt>
                <c:pt idx="17">
                  <c:v>536</c:v>
                </c:pt>
                <c:pt idx="18">
                  <c:v>567</c:v>
                </c:pt>
                <c:pt idx="19">
                  <c:v>409</c:v>
                </c:pt>
                <c:pt idx="20">
                  <c:v>374</c:v>
                </c:pt>
                <c:pt idx="21">
                  <c:v>509</c:v>
                </c:pt>
              </c:numCache>
            </c:numRef>
          </c:val>
          <c:smooth val="0"/>
          <c:extLst>
            <c:ext xmlns:c16="http://schemas.microsoft.com/office/drawing/2014/chart" uri="{C3380CC4-5D6E-409C-BE32-E72D297353CC}">
              <c16:uniqueId val="{0000000E-607C-45FC-9622-74853D90CBDD}"/>
            </c:ext>
          </c:extLst>
        </c:ser>
        <c:ser>
          <c:idx val="15"/>
          <c:order val="15"/>
          <c:tx>
            <c:strRef>
              <c:f>'cantidad pollos muertos'!$B$17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muertos'!$C$17:$X$17</c:f>
              <c:numCache>
                <c:formatCode>General</c:formatCode>
                <c:ptCount val="22"/>
                <c:pt idx="0">
                  <c:v>266</c:v>
                </c:pt>
                <c:pt idx="1">
                  <c:v>432</c:v>
                </c:pt>
                <c:pt idx="2">
                  <c:v>560</c:v>
                </c:pt>
                <c:pt idx="3">
                  <c:v>857</c:v>
                </c:pt>
                <c:pt idx="4">
                  <c:v>538</c:v>
                </c:pt>
                <c:pt idx="5">
                  <c:v>145</c:v>
                </c:pt>
                <c:pt idx="6">
                  <c:v>177</c:v>
                </c:pt>
                <c:pt idx="7">
                  <c:v>264</c:v>
                </c:pt>
                <c:pt idx="8">
                  <c:v>163</c:v>
                </c:pt>
                <c:pt idx="9">
                  <c:v>106</c:v>
                </c:pt>
                <c:pt idx="10">
                  <c:v>108</c:v>
                </c:pt>
                <c:pt idx="11">
                  <c:v>208</c:v>
                </c:pt>
                <c:pt idx="12">
                  <c:v>108</c:v>
                </c:pt>
                <c:pt idx="13">
                  <c:v>106</c:v>
                </c:pt>
                <c:pt idx="14">
                  <c:v>203</c:v>
                </c:pt>
                <c:pt idx="15">
                  <c:v>153</c:v>
                </c:pt>
                <c:pt idx="16">
                  <c:v>104</c:v>
                </c:pt>
                <c:pt idx="17">
                  <c:v>139</c:v>
                </c:pt>
                <c:pt idx="19">
                  <c:v>87</c:v>
                </c:pt>
                <c:pt idx="20">
                  <c:v>156</c:v>
                </c:pt>
                <c:pt idx="21">
                  <c:v>119</c:v>
                </c:pt>
              </c:numCache>
            </c:numRef>
          </c:val>
          <c:smooth val="0"/>
          <c:extLst>
            <c:ext xmlns:c16="http://schemas.microsoft.com/office/drawing/2014/chart" uri="{C3380CC4-5D6E-409C-BE32-E72D297353CC}">
              <c16:uniqueId val="{0000000F-607C-45FC-9622-74853D90CBDD}"/>
            </c:ext>
          </c:extLst>
        </c:ser>
        <c:ser>
          <c:idx val="16"/>
          <c:order val="16"/>
          <c:tx>
            <c:strRef>
              <c:f>'cantidad pollos muertos'!$B$18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muertos'!$C$18:$X$18</c:f>
              <c:numCache>
                <c:formatCode>General</c:formatCode>
                <c:ptCount val="22"/>
                <c:pt idx="1">
                  <c:v>693</c:v>
                </c:pt>
                <c:pt idx="2">
                  <c:v>174</c:v>
                </c:pt>
                <c:pt idx="3">
                  <c:v>120</c:v>
                </c:pt>
                <c:pt idx="4">
                  <c:v>414</c:v>
                </c:pt>
                <c:pt idx="5">
                  <c:v>46</c:v>
                </c:pt>
                <c:pt idx="6">
                  <c:v>95</c:v>
                </c:pt>
                <c:pt idx="7">
                  <c:v>56</c:v>
                </c:pt>
                <c:pt idx="8">
                  <c:v>66</c:v>
                </c:pt>
                <c:pt idx="9">
                  <c:v>78</c:v>
                </c:pt>
                <c:pt idx="10">
                  <c:v>185</c:v>
                </c:pt>
                <c:pt idx="11">
                  <c:v>96</c:v>
                </c:pt>
                <c:pt idx="12">
                  <c:v>36</c:v>
                </c:pt>
                <c:pt idx="13">
                  <c:v>86</c:v>
                </c:pt>
                <c:pt idx="14">
                  <c:v>56</c:v>
                </c:pt>
                <c:pt idx="15">
                  <c:v>86</c:v>
                </c:pt>
                <c:pt idx="16">
                  <c:v>93</c:v>
                </c:pt>
                <c:pt idx="17">
                  <c:v>76</c:v>
                </c:pt>
                <c:pt idx="18">
                  <c:v>56</c:v>
                </c:pt>
                <c:pt idx="19">
                  <c:v>106</c:v>
                </c:pt>
                <c:pt idx="20">
                  <c:v>66</c:v>
                </c:pt>
                <c:pt idx="21">
                  <c:v>390</c:v>
                </c:pt>
              </c:numCache>
            </c:numRef>
          </c:val>
          <c:smooth val="0"/>
          <c:extLst>
            <c:ext xmlns:c16="http://schemas.microsoft.com/office/drawing/2014/chart" uri="{C3380CC4-5D6E-409C-BE32-E72D297353CC}">
              <c16:uniqueId val="{00000010-607C-45FC-9622-74853D90CBDD}"/>
            </c:ext>
          </c:extLst>
        </c:ser>
        <c:ser>
          <c:idx val="17"/>
          <c:order val="17"/>
          <c:tx>
            <c:strRef>
              <c:f>'cantidad pollos muertos'!$B$19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muertos'!$C$19:$X$19</c:f>
              <c:numCache>
                <c:formatCode>General</c:formatCode>
                <c:ptCount val="22"/>
                <c:pt idx="0">
                  <c:v>106</c:v>
                </c:pt>
                <c:pt idx="1">
                  <c:v>80</c:v>
                </c:pt>
                <c:pt idx="2">
                  <c:v>590</c:v>
                </c:pt>
                <c:pt idx="3">
                  <c:v>104</c:v>
                </c:pt>
                <c:pt idx="4">
                  <c:v>61</c:v>
                </c:pt>
                <c:pt idx="5">
                  <c:v>58</c:v>
                </c:pt>
                <c:pt idx="6">
                  <c:v>26</c:v>
                </c:pt>
                <c:pt idx="7">
                  <c:v>52</c:v>
                </c:pt>
                <c:pt idx="8">
                  <c:v>90</c:v>
                </c:pt>
                <c:pt idx="9">
                  <c:v>61</c:v>
                </c:pt>
                <c:pt idx="10">
                  <c:v>396</c:v>
                </c:pt>
                <c:pt idx="11">
                  <c:v>72</c:v>
                </c:pt>
                <c:pt idx="12">
                  <c:v>526</c:v>
                </c:pt>
                <c:pt idx="13">
                  <c:v>88</c:v>
                </c:pt>
                <c:pt idx="14">
                  <c:v>62</c:v>
                </c:pt>
                <c:pt idx="15">
                  <c:v>68</c:v>
                </c:pt>
                <c:pt idx="16">
                  <c:v>34</c:v>
                </c:pt>
                <c:pt idx="17">
                  <c:v>74</c:v>
                </c:pt>
                <c:pt idx="18">
                  <c:v>154</c:v>
                </c:pt>
                <c:pt idx="19">
                  <c:v>84</c:v>
                </c:pt>
                <c:pt idx="20">
                  <c:v>24</c:v>
                </c:pt>
                <c:pt idx="21">
                  <c:v>64</c:v>
                </c:pt>
              </c:numCache>
            </c:numRef>
          </c:val>
          <c:smooth val="0"/>
          <c:extLst>
            <c:ext xmlns:c16="http://schemas.microsoft.com/office/drawing/2014/chart" uri="{C3380CC4-5D6E-409C-BE32-E72D297353CC}">
              <c16:uniqueId val="{00000011-607C-45FC-9622-74853D90CBDD}"/>
            </c:ext>
          </c:extLst>
        </c:ser>
        <c:ser>
          <c:idx val="18"/>
          <c:order val="18"/>
          <c:tx>
            <c:strRef>
              <c:f>'cantidad pollos muertos'!$B$20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muertos'!$C$20:$X$20</c:f>
              <c:numCache>
                <c:formatCode>General</c:formatCode>
                <c:ptCount val="22"/>
                <c:pt idx="1">
                  <c:v>183</c:v>
                </c:pt>
                <c:pt idx="2">
                  <c:v>228</c:v>
                </c:pt>
                <c:pt idx="3">
                  <c:v>226</c:v>
                </c:pt>
                <c:pt idx="4">
                  <c:v>332</c:v>
                </c:pt>
                <c:pt idx="5">
                  <c:v>200</c:v>
                </c:pt>
                <c:pt idx="6">
                  <c:v>130</c:v>
                </c:pt>
                <c:pt idx="7">
                  <c:v>179</c:v>
                </c:pt>
                <c:pt idx="8">
                  <c:v>199</c:v>
                </c:pt>
                <c:pt idx="9">
                  <c:v>228</c:v>
                </c:pt>
                <c:pt idx="10">
                  <c:v>162</c:v>
                </c:pt>
                <c:pt idx="11">
                  <c:v>295</c:v>
                </c:pt>
                <c:pt idx="12">
                  <c:v>24</c:v>
                </c:pt>
                <c:pt idx="13">
                  <c:v>24</c:v>
                </c:pt>
                <c:pt idx="14">
                  <c:v>4</c:v>
                </c:pt>
                <c:pt idx="15">
                  <c:v>23</c:v>
                </c:pt>
                <c:pt idx="16">
                  <c:v>36</c:v>
                </c:pt>
                <c:pt idx="17">
                  <c:v>40</c:v>
                </c:pt>
                <c:pt idx="18">
                  <c:v>9</c:v>
                </c:pt>
                <c:pt idx="19">
                  <c:v>23</c:v>
                </c:pt>
                <c:pt idx="20">
                  <c:v>45</c:v>
                </c:pt>
                <c:pt idx="21">
                  <c:v>48</c:v>
                </c:pt>
              </c:numCache>
            </c:numRef>
          </c:val>
          <c:smooth val="0"/>
          <c:extLst>
            <c:ext xmlns:c16="http://schemas.microsoft.com/office/drawing/2014/chart" uri="{C3380CC4-5D6E-409C-BE32-E72D297353CC}">
              <c16:uniqueId val="{00000012-607C-45FC-9622-74853D90CBDD}"/>
            </c:ext>
          </c:extLst>
        </c:ser>
        <c:ser>
          <c:idx val="19"/>
          <c:order val="19"/>
          <c:tx>
            <c:strRef>
              <c:f>'cantidad pollos muertos'!$B$21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muertos'!$C$21:$X$21</c:f>
              <c:numCache>
                <c:formatCode>General</c:formatCode>
                <c:ptCount val="22"/>
                <c:pt idx="0">
                  <c:v>46</c:v>
                </c:pt>
                <c:pt idx="1">
                  <c:v>40</c:v>
                </c:pt>
                <c:pt idx="2">
                  <c:v>68</c:v>
                </c:pt>
                <c:pt idx="3">
                  <c:v>44</c:v>
                </c:pt>
                <c:pt idx="4">
                  <c:v>80</c:v>
                </c:pt>
                <c:pt idx="5">
                  <c:v>28</c:v>
                </c:pt>
                <c:pt idx="6">
                  <c:v>0</c:v>
                </c:pt>
                <c:pt idx="7">
                  <c:v>44</c:v>
                </c:pt>
                <c:pt idx="8">
                  <c:v>25</c:v>
                </c:pt>
                <c:pt idx="9">
                  <c:v>46</c:v>
                </c:pt>
                <c:pt idx="10">
                  <c:v>50</c:v>
                </c:pt>
                <c:pt idx="11">
                  <c:v>45</c:v>
                </c:pt>
                <c:pt idx="12">
                  <c:v>49</c:v>
                </c:pt>
                <c:pt idx="13">
                  <c:v>26</c:v>
                </c:pt>
                <c:pt idx="14">
                  <c:v>108</c:v>
                </c:pt>
                <c:pt idx="15">
                  <c:v>44</c:v>
                </c:pt>
                <c:pt idx="16">
                  <c:v>79</c:v>
                </c:pt>
                <c:pt idx="17">
                  <c:v>47</c:v>
                </c:pt>
                <c:pt idx="18">
                  <c:v>92</c:v>
                </c:pt>
                <c:pt idx="20">
                  <c:v>18</c:v>
                </c:pt>
                <c:pt idx="21">
                  <c:v>126</c:v>
                </c:pt>
              </c:numCache>
            </c:numRef>
          </c:val>
          <c:smooth val="0"/>
          <c:extLst>
            <c:ext xmlns:c16="http://schemas.microsoft.com/office/drawing/2014/chart" uri="{C3380CC4-5D6E-409C-BE32-E72D297353CC}">
              <c16:uniqueId val="{00000013-607C-45FC-9622-74853D90CBDD}"/>
            </c:ext>
          </c:extLst>
        </c:ser>
        <c:ser>
          <c:idx val="20"/>
          <c:order val="20"/>
          <c:tx>
            <c:strRef>
              <c:f>'cantidad pollos muertos'!$B$22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muertos'!$C$22:$X$22</c:f>
              <c:numCache>
                <c:formatCode>General</c:formatCode>
                <c:ptCount val="22"/>
                <c:pt idx="0">
                  <c:v>149</c:v>
                </c:pt>
                <c:pt idx="1">
                  <c:v>98</c:v>
                </c:pt>
                <c:pt idx="2">
                  <c:v>272</c:v>
                </c:pt>
                <c:pt idx="3">
                  <c:v>164</c:v>
                </c:pt>
                <c:pt idx="4">
                  <c:v>78</c:v>
                </c:pt>
                <c:pt idx="5">
                  <c:v>95</c:v>
                </c:pt>
                <c:pt idx="6">
                  <c:v>36</c:v>
                </c:pt>
                <c:pt idx="7">
                  <c:v>94</c:v>
                </c:pt>
                <c:pt idx="8">
                  <c:v>67</c:v>
                </c:pt>
                <c:pt idx="9">
                  <c:v>47</c:v>
                </c:pt>
                <c:pt idx="10">
                  <c:v>58</c:v>
                </c:pt>
                <c:pt idx="11">
                  <c:v>53</c:v>
                </c:pt>
                <c:pt idx="12">
                  <c:v>66</c:v>
                </c:pt>
                <c:pt idx="13">
                  <c:v>76</c:v>
                </c:pt>
                <c:pt idx="14">
                  <c:v>51</c:v>
                </c:pt>
                <c:pt idx="15">
                  <c:v>66</c:v>
                </c:pt>
                <c:pt idx="16">
                  <c:v>43</c:v>
                </c:pt>
                <c:pt idx="17">
                  <c:v>116</c:v>
                </c:pt>
                <c:pt idx="18">
                  <c:v>96</c:v>
                </c:pt>
                <c:pt idx="19">
                  <c:v>70</c:v>
                </c:pt>
                <c:pt idx="20">
                  <c:v>111</c:v>
                </c:pt>
                <c:pt idx="21">
                  <c:v>156</c:v>
                </c:pt>
              </c:numCache>
            </c:numRef>
          </c:val>
          <c:smooth val="0"/>
          <c:extLst>
            <c:ext xmlns:c16="http://schemas.microsoft.com/office/drawing/2014/chart" uri="{C3380CC4-5D6E-409C-BE32-E72D297353CC}">
              <c16:uniqueId val="{00000014-607C-45FC-9622-74853D90CBDD}"/>
            </c:ext>
          </c:extLst>
        </c:ser>
        <c:ser>
          <c:idx val="21"/>
          <c:order val="21"/>
          <c:tx>
            <c:strRef>
              <c:f>'cantidad pollos muertos'!$B$23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muertos'!$C$23:$X$23</c:f>
              <c:numCache>
                <c:formatCode>General</c:formatCode>
                <c:ptCount val="22"/>
                <c:pt idx="0">
                  <c:v>74</c:v>
                </c:pt>
                <c:pt idx="1">
                  <c:v>207</c:v>
                </c:pt>
                <c:pt idx="2">
                  <c:v>116</c:v>
                </c:pt>
                <c:pt idx="3">
                  <c:v>299</c:v>
                </c:pt>
                <c:pt idx="4">
                  <c:v>129</c:v>
                </c:pt>
                <c:pt idx="5">
                  <c:v>114</c:v>
                </c:pt>
                <c:pt idx="6">
                  <c:v>114</c:v>
                </c:pt>
                <c:pt idx="7">
                  <c:v>92</c:v>
                </c:pt>
                <c:pt idx="8">
                  <c:v>42</c:v>
                </c:pt>
                <c:pt idx="9">
                  <c:v>97</c:v>
                </c:pt>
                <c:pt idx="10">
                  <c:v>34</c:v>
                </c:pt>
                <c:pt idx="11">
                  <c:v>108</c:v>
                </c:pt>
                <c:pt idx="12">
                  <c:v>188</c:v>
                </c:pt>
                <c:pt idx="13">
                  <c:v>189</c:v>
                </c:pt>
                <c:pt idx="14">
                  <c:v>108</c:v>
                </c:pt>
                <c:pt idx="15">
                  <c:v>268</c:v>
                </c:pt>
                <c:pt idx="16">
                  <c:v>85</c:v>
                </c:pt>
                <c:pt idx="17">
                  <c:v>114</c:v>
                </c:pt>
                <c:pt idx="18">
                  <c:v>132</c:v>
                </c:pt>
                <c:pt idx="19">
                  <c:v>153</c:v>
                </c:pt>
                <c:pt idx="20">
                  <c:v>130</c:v>
                </c:pt>
                <c:pt idx="21">
                  <c:v>166</c:v>
                </c:pt>
              </c:numCache>
            </c:numRef>
          </c:val>
          <c:smooth val="0"/>
          <c:extLst>
            <c:ext xmlns:c16="http://schemas.microsoft.com/office/drawing/2014/chart" uri="{C3380CC4-5D6E-409C-BE32-E72D297353CC}">
              <c16:uniqueId val="{00000015-607C-45FC-9622-74853D90CBDD}"/>
            </c:ext>
          </c:extLst>
        </c:ser>
        <c:ser>
          <c:idx val="22"/>
          <c:order val="22"/>
          <c:tx>
            <c:strRef>
              <c:f>'cantidad pollos muertos'!$B$24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muertos'!$C$24:$X$24</c:f>
              <c:numCache>
                <c:formatCode>General</c:formatCode>
                <c:ptCount val="22"/>
                <c:pt idx="0">
                  <c:v>48</c:v>
                </c:pt>
                <c:pt idx="1">
                  <c:v>33</c:v>
                </c:pt>
                <c:pt idx="2">
                  <c:v>75</c:v>
                </c:pt>
                <c:pt idx="3">
                  <c:v>97</c:v>
                </c:pt>
                <c:pt idx="4">
                  <c:v>84</c:v>
                </c:pt>
                <c:pt idx="5">
                  <c:v>94</c:v>
                </c:pt>
                <c:pt idx="6">
                  <c:v>41</c:v>
                </c:pt>
                <c:pt idx="7">
                  <c:v>125</c:v>
                </c:pt>
                <c:pt idx="8">
                  <c:v>69</c:v>
                </c:pt>
                <c:pt idx="9">
                  <c:v>69</c:v>
                </c:pt>
                <c:pt idx="10">
                  <c:v>97</c:v>
                </c:pt>
                <c:pt idx="11">
                  <c:v>64</c:v>
                </c:pt>
                <c:pt idx="12">
                  <c:v>64</c:v>
                </c:pt>
                <c:pt idx="13">
                  <c:v>64</c:v>
                </c:pt>
                <c:pt idx="14">
                  <c:v>161</c:v>
                </c:pt>
                <c:pt idx="15">
                  <c:v>54</c:v>
                </c:pt>
                <c:pt idx="16">
                  <c:v>31</c:v>
                </c:pt>
                <c:pt idx="17">
                  <c:v>74</c:v>
                </c:pt>
                <c:pt idx="18">
                  <c:v>307</c:v>
                </c:pt>
                <c:pt idx="19">
                  <c:v>54</c:v>
                </c:pt>
                <c:pt idx="20">
                  <c:v>176</c:v>
                </c:pt>
                <c:pt idx="21">
                  <c:v>59</c:v>
                </c:pt>
              </c:numCache>
            </c:numRef>
          </c:val>
          <c:smooth val="0"/>
          <c:extLst>
            <c:ext xmlns:c16="http://schemas.microsoft.com/office/drawing/2014/chart" uri="{C3380CC4-5D6E-409C-BE32-E72D297353CC}">
              <c16:uniqueId val="{00000016-607C-45FC-9622-74853D90CBDD}"/>
            </c:ext>
          </c:extLst>
        </c:ser>
        <c:ser>
          <c:idx val="23"/>
          <c:order val="23"/>
          <c:tx>
            <c:strRef>
              <c:f>'cantidad pollos muertos'!$B$25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muertos'!$C$25:$X$25</c:f>
              <c:numCache>
                <c:formatCode>General</c:formatCode>
                <c:ptCount val="22"/>
                <c:pt idx="0">
                  <c:v>440</c:v>
                </c:pt>
                <c:pt idx="1">
                  <c:v>1477</c:v>
                </c:pt>
                <c:pt idx="2">
                  <c:v>663</c:v>
                </c:pt>
                <c:pt idx="3">
                  <c:v>1532</c:v>
                </c:pt>
                <c:pt idx="4">
                  <c:v>348</c:v>
                </c:pt>
                <c:pt idx="5">
                  <c:v>562</c:v>
                </c:pt>
                <c:pt idx="6">
                  <c:v>392</c:v>
                </c:pt>
                <c:pt idx="7">
                  <c:v>500</c:v>
                </c:pt>
                <c:pt idx="8">
                  <c:v>332</c:v>
                </c:pt>
                <c:pt idx="9">
                  <c:v>448</c:v>
                </c:pt>
                <c:pt idx="10">
                  <c:v>253</c:v>
                </c:pt>
                <c:pt idx="11">
                  <c:v>404</c:v>
                </c:pt>
                <c:pt idx="12">
                  <c:v>227</c:v>
                </c:pt>
                <c:pt idx="13">
                  <c:v>365</c:v>
                </c:pt>
                <c:pt idx="14">
                  <c:v>300</c:v>
                </c:pt>
                <c:pt idx="15">
                  <c:v>356</c:v>
                </c:pt>
                <c:pt idx="16">
                  <c:v>317</c:v>
                </c:pt>
                <c:pt idx="17">
                  <c:v>311</c:v>
                </c:pt>
                <c:pt idx="18">
                  <c:v>280</c:v>
                </c:pt>
                <c:pt idx="19">
                  <c:v>370</c:v>
                </c:pt>
                <c:pt idx="20">
                  <c:v>233</c:v>
                </c:pt>
                <c:pt idx="21">
                  <c:v>530</c:v>
                </c:pt>
              </c:numCache>
            </c:numRef>
          </c:val>
          <c:smooth val="0"/>
          <c:extLst>
            <c:ext xmlns:c16="http://schemas.microsoft.com/office/drawing/2014/chart" uri="{C3380CC4-5D6E-409C-BE32-E72D297353CC}">
              <c16:uniqueId val="{00000017-607C-45FC-9622-74853D90CBDD}"/>
            </c:ext>
          </c:extLst>
        </c:ser>
        <c:ser>
          <c:idx val="24"/>
          <c:order val="24"/>
          <c:tx>
            <c:strRef>
              <c:f>'cantidad pollos muertos'!$B$26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muertos'!$C$26:$X$26</c:f>
              <c:numCache>
                <c:formatCode>General</c:formatCode>
                <c:ptCount val="22"/>
                <c:pt idx="0">
                  <c:v>87</c:v>
                </c:pt>
                <c:pt idx="1">
                  <c:v>71</c:v>
                </c:pt>
                <c:pt idx="2">
                  <c:v>263</c:v>
                </c:pt>
                <c:pt idx="3">
                  <c:v>123</c:v>
                </c:pt>
                <c:pt idx="4">
                  <c:v>161</c:v>
                </c:pt>
                <c:pt idx="5">
                  <c:v>12</c:v>
                </c:pt>
                <c:pt idx="6">
                  <c:v>37</c:v>
                </c:pt>
                <c:pt idx="7">
                  <c:v>25</c:v>
                </c:pt>
                <c:pt idx="8">
                  <c:v>20</c:v>
                </c:pt>
                <c:pt idx="9">
                  <c:v>50</c:v>
                </c:pt>
                <c:pt idx="10">
                  <c:v>44</c:v>
                </c:pt>
                <c:pt idx="11">
                  <c:v>36</c:v>
                </c:pt>
                <c:pt idx="12">
                  <c:v>65</c:v>
                </c:pt>
                <c:pt idx="13">
                  <c:v>39</c:v>
                </c:pt>
                <c:pt idx="14">
                  <c:v>53</c:v>
                </c:pt>
                <c:pt idx="15">
                  <c:v>236</c:v>
                </c:pt>
                <c:pt idx="16">
                  <c:v>66</c:v>
                </c:pt>
                <c:pt idx="17">
                  <c:v>60</c:v>
                </c:pt>
                <c:pt idx="18">
                  <c:v>33</c:v>
                </c:pt>
                <c:pt idx="19">
                  <c:v>28</c:v>
                </c:pt>
                <c:pt idx="20">
                  <c:v>46</c:v>
                </c:pt>
                <c:pt idx="21">
                  <c:v>188</c:v>
                </c:pt>
              </c:numCache>
            </c:numRef>
          </c:val>
          <c:smooth val="0"/>
          <c:extLst>
            <c:ext xmlns:c16="http://schemas.microsoft.com/office/drawing/2014/chart" uri="{C3380CC4-5D6E-409C-BE32-E72D297353CC}">
              <c16:uniqueId val="{00000018-607C-45FC-9622-74853D90CBDD}"/>
            </c:ext>
          </c:extLst>
        </c:ser>
        <c:ser>
          <c:idx val="25"/>
          <c:order val="25"/>
          <c:tx>
            <c:strRef>
              <c:f>'cantidad pollos muertos'!$B$27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muertos'!$C$27:$X$27</c:f>
              <c:numCache>
                <c:formatCode>General</c:formatCode>
                <c:ptCount val="22"/>
                <c:pt idx="0">
                  <c:v>55</c:v>
                </c:pt>
                <c:pt idx="1">
                  <c:v>108</c:v>
                </c:pt>
                <c:pt idx="2">
                  <c:v>92</c:v>
                </c:pt>
                <c:pt idx="3">
                  <c:v>349</c:v>
                </c:pt>
                <c:pt idx="4">
                  <c:v>75</c:v>
                </c:pt>
                <c:pt idx="5">
                  <c:v>92</c:v>
                </c:pt>
                <c:pt idx="6">
                  <c:v>92</c:v>
                </c:pt>
                <c:pt idx="7">
                  <c:v>209</c:v>
                </c:pt>
                <c:pt idx="8">
                  <c:v>58</c:v>
                </c:pt>
                <c:pt idx="9">
                  <c:v>94</c:v>
                </c:pt>
                <c:pt idx="10">
                  <c:v>52</c:v>
                </c:pt>
                <c:pt idx="11">
                  <c:v>93</c:v>
                </c:pt>
                <c:pt idx="12">
                  <c:v>51</c:v>
                </c:pt>
                <c:pt idx="13">
                  <c:v>70</c:v>
                </c:pt>
                <c:pt idx="14">
                  <c:v>121</c:v>
                </c:pt>
                <c:pt idx="15">
                  <c:v>36</c:v>
                </c:pt>
                <c:pt idx="16">
                  <c:v>68</c:v>
                </c:pt>
                <c:pt idx="17">
                  <c:v>60</c:v>
                </c:pt>
                <c:pt idx="18">
                  <c:v>62</c:v>
                </c:pt>
                <c:pt idx="19">
                  <c:v>62</c:v>
                </c:pt>
                <c:pt idx="20">
                  <c:v>150</c:v>
                </c:pt>
                <c:pt idx="21">
                  <c:v>247</c:v>
                </c:pt>
              </c:numCache>
            </c:numRef>
          </c:val>
          <c:smooth val="0"/>
          <c:extLst>
            <c:ext xmlns:c16="http://schemas.microsoft.com/office/drawing/2014/chart" uri="{C3380CC4-5D6E-409C-BE32-E72D297353CC}">
              <c16:uniqueId val="{00000019-607C-45FC-9622-74853D90CBDD}"/>
            </c:ext>
          </c:extLst>
        </c:ser>
        <c:ser>
          <c:idx val="26"/>
          <c:order val="26"/>
          <c:tx>
            <c:strRef>
              <c:f>'cantidad pollos muertos'!$B$28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muertos'!$C$28:$X$28</c:f>
              <c:numCache>
                <c:formatCode>General</c:formatCode>
                <c:ptCount val="22"/>
                <c:pt idx="0">
                  <c:v>123</c:v>
                </c:pt>
                <c:pt idx="1">
                  <c:v>462</c:v>
                </c:pt>
                <c:pt idx="2">
                  <c:v>535</c:v>
                </c:pt>
                <c:pt idx="3">
                  <c:v>398</c:v>
                </c:pt>
                <c:pt idx="4">
                  <c:v>127</c:v>
                </c:pt>
                <c:pt idx="5">
                  <c:v>54</c:v>
                </c:pt>
                <c:pt idx="6">
                  <c:v>74</c:v>
                </c:pt>
                <c:pt idx="7">
                  <c:v>50</c:v>
                </c:pt>
                <c:pt idx="8">
                  <c:v>58</c:v>
                </c:pt>
                <c:pt idx="9">
                  <c:v>116</c:v>
                </c:pt>
                <c:pt idx="10">
                  <c:v>48</c:v>
                </c:pt>
                <c:pt idx="11">
                  <c:v>29</c:v>
                </c:pt>
                <c:pt idx="12">
                  <c:v>141</c:v>
                </c:pt>
                <c:pt idx="13">
                  <c:v>111</c:v>
                </c:pt>
                <c:pt idx="14">
                  <c:v>222</c:v>
                </c:pt>
                <c:pt idx="15">
                  <c:v>93</c:v>
                </c:pt>
                <c:pt idx="16">
                  <c:v>55</c:v>
                </c:pt>
                <c:pt idx="17">
                  <c:v>38</c:v>
                </c:pt>
                <c:pt idx="18">
                  <c:v>81</c:v>
                </c:pt>
                <c:pt idx="19">
                  <c:v>112</c:v>
                </c:pt>
                <c:pt idx="20">
                  <c:v>131</c:v>
                </c:pt>
                <c:pt idx="21">
                  <c:v>231</c:v>
                </c:pt>
              </c:numCache>
            </c:numRef>
          </c:val>
          <c:smooth val="0"/>
          <c:extLst>
            <c:ext xmlns:c16="http://schemas.microsoft.com/office/drawing/2014/chart" uri="{C3380CC4-5D6E-409C-BE32-E72D297353CC}">
              <c16:uniqueId val="{0000001A-607C-45FC-9622-74853D90CBDD}"/>
            </c:ext>
          </c:extLst>
        </c:ser>
        <c:ser>
          <c:idx val="27"/>
          <c:order val="27"/>
          <c:tx>
            <c:strRef>
              <c:f>'cantidad pollos muertos'!$B$29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muertos'!$C$29:$X$29</c:f>
              <c:numCache>
                <c:formatCode>General</c:formatCode>
                <c:ptCount val="22"/>
                <c:pt idx="0">
                  <c:v>105</c:v>
                </c:pt>
                <c:pt idx="1">
                  <c:v>386</c:v>
                </c:pt>
                <c:pt idx="2">
                  <c:v>167</c:v>
                </c:pt>
                <c:pt idx="3">
                  <c:v>115</c:v>
                </c:pt>
                <c:pt idx="4">
                  <c:v>57</c:v>
                </c:pt>
                <c:pt idx="5">
                  <c:v>63</c:v>
                </c:pt>
                <c:pt idx="6">
                  <c:v>49</c:v>
                </c:pt>
                <c:pt idx="7">
                  <c:v>82</c:v>
                </c:pt>
                <c:pt idx="8">
                  <c:v>36</c:v>
                </c:pt>
                <c:pt idx="9">
                  <c:v>116</c:v>
                </c:pt>
                <c:pt idx="10">
                  <c:v>216</c:v>
                </c:pt>
                <c:pt idx="11">
                  <c:v>73</c:v>
                </c:pt>
                <c:pt idx="12">
                  <c:v>124</c:v>
                </c:pt>
                <c:pt idx="13">
                  <c:v>86</c:v>
                </c:pt>
                <c:pt idx="14">
                  <c:v>146</c:v>
                </c:pt>
                <c:pt idx="15">
                  <c:v>100</c:v>
                </c:pt>
                <c:pt idx="16">
                  <c:v>76</c:v>
                </c:pt>
                <c:pt idx="17">
                  <c:v>66</c:v>
                </c:pt>
                <c:pt idx="18">
                  <c:v>678</c:v>
                </c:pt>
                <c:pt idx="19">
                  <c:v>146</c:v>
                </c:pt>
                <c:pt idx="20">
                  <c:v>200</c:v>
                </c:pt>
                <c:pt idx="21">
                  <c:v>146</c:v>
                </c:pt>
              </c:numCache>
            </c:numRef>
          </c:val>
          <c:smooth val="0"/>
          <c:extLst>
            <c:ext xmlns:c16="http://schemas.microsoft.com/office/drawing/2014/chart" uri="{C3380CC4-5D6E-409C-BE32-E72D297353CC}">
              <c16:uniqueId val="{0000001B-607C-45FC-9622-74853D90CBDD}"/>
            </c:ext>
          </c:extLst>
        </c:ser>
        <c:ser>
          <c:idx val="28"/>
          <c:order val="28"/>
          <c:tx>
            <c:strRef>
              <c:f>'cantidad pollos muertos'!$B$30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muertos'!$C$30:$X$30</c:f>
              <c:numCache>
                <c:formatCode>General</c:formatCode>
                <c:ptCount val="22"/>
                <c:pt idx="0">
                  <c:v>517</c:v>
                </c:pt>
                <c:pt idx="1">
                  <c:v>304</c:v>
                </c:pt>
                <c:pt idx="2">
                  <c:v>404</c:v>
                </c:pt>
                <c:pt idx="3">
                  <c:v>188</c:v>
                </c:pt>
                <c:pt idx="4">
                  <c:v>189</c:v>
                </c:pt>
                <c:pt idx="5">
                  <c:v>146</c:v>
                </c:pt>
                <c:pt idx="6">
                  <c:v>109</c:v>
                </c:pt>
                <c:pt idx="7">
                  <c:v>92</c:v>
                </c:pt>
                <c:pt idx="8">
                  <c:v>184</c:v>
                </c:pt>
                <c:pt idx="9">
                  <c:v>15</c:v>
                </c:pt>
                <c:pt idx="10">
                  <c:v>266</c:v>
                </c:pt>
                <c:pt idx="11">
                  <c:v>249</c:v>
                </c:pt>
                <c:pt idx="12">
                  <c:v>409</c:v>
                </c:pt>
                <c:pt idx="13">
                  <c:v>122</c:v>
                </c:pt>
                <c:pt idx="14">
                  <c:v>282</c:v>
                </c:pt>
                <c:pt idx="15">
                  <c:v>208</c:v>
                </c:pt>
                <c:pt idx="16">
                  <c:v>272</c:v>
                </c:pt>
                <c:pt idx="17">
                  <c:v>114</c:v>
                </c:pt>
                <c:pt idx="18">
                  <c:v>153</c:v>
                </c:pt>
                <c:pt idx="19">
                  <c:v>176</c:v>
                </c:pt>
                <c:pt idx="20">
                  <c:v>153</c:v>
                </c:pt>
                <c:pt idx="21">
                  <c:v>184</c:v>
                </c:pt>
              </c:numCache>
            </c:numRef>
          </c:val>
          <c:smooth val="0"/>
          <c:extLst>
            <c:ext xmlns:c16="http://schemas.microsoft.com/office/drawing/2014/chart" uri="{C3380CC4-5D6E-409C-BE32-E72D297353CC}">
              <c16:uniqueId val="{0000001C-607C-45FC-9622-74853D90CBDD}"/>
            </c:ext>
          </c:extLst>
        </c:ser>
        <c:ser>
          <c:idx val="29"/>
          <c:order val="29"/>
          <c:tx>
            <c:strRef>
              <c:f>'cantidad pollos muertos'!$B$31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muertos'!$C$31:$X$31</c:f>
              <c:numCache>
                <c:formatCode>General</c:formatCode>
                <c:ptCount val="22"/>
                <c:pt idx="0">
                  <c:v>73</c:v>
                </c:pt>
                <c:pt idx="1">
                  <c:v>29</c:v>
                </c:pt>
                <c:pt idx="2">
                  <c:v>211</c:v>
                </c:pt>
                <c:pt idx="3">
                  <c:v>269</c:v>
                </c:pt>
                <c:pt idx="4">
                  <c:v>145</c:v>
                </c:pt>
                <c:pt idx="5">
                  <c:v>70</c:v>
                </c:pt>
                <c:pt idx="6">
                  <c:v>96</c:v>
                </c:pt>
                <c:pt idx="7">
                  <c:v>78</c:v>
                </c:pt>
                <c:pt idx="8">
                  <c:v>77</c:v>
                </c:pt>
                <c:pt idx="9">
                  <c:v>103</c:v>
                </c:pt>
                <c:pt idx="10">
                  <c:v>84</c:v>
                </c:pt>
                <c:pt idx="11">
                  <c:v>104</c:v>
                </c:pt>
                <c:pt idx="12">
                  <c:v>86</c:v>
                </c:pt>
                <c:pt idx="13">
                  <c:v>53</c:v>
                </c:pt>
                <c:pt idx="14">
                  <c:v>144</c:v>
                </c:pt>
                <c:pt idx="15">
                  <c:v>146</c:v>
                </c:pt>
                <c:pt idx="16">
                  <c:v>76</c:v>
                </c:pt>
                <c:pt idx="17">
                  <c:v>104</c:v>
                </c:pt>
                <c:pt idx="18">
                  <c:v>126</c:v>
                </c:pt>
                <c:pt idx="19">
                  <c:v>321</c:v>
                </c:pt>
                <c:pt idx="20">
                  <c:v>165</c:v>
                </c:pt>
                <c:pt idx="21">
                  <c:v>125</c:v>
                </c:pt>
              </c:numCache>
            </c:numRef>
          </c:val>
          <c:smooth val="0"/>
          <c:extLst>
            <c:ext xmlns:c16="http://schemas.microsoft.com/office/drawing/2014/chart" uri="{C3380CC4-5D6E-409C-BE32-E72D297353CC}">
              <c16:uniqueId val="{0000001D-607C-45FC-9622-74853D90CBDD}"/>
            </c:ext>
          </c:extLst>
        </c:ser>
        <c:ser>
          <c:idx val="30"/>
          <c:order val="30"/>
          <c:tx>
            <c:strRef>
              <c:f>'cantidad pollos muertos'!$B$32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muertos'!$C$32:$X$32</c:f>
              <c:numCache>
                <c:formatCode>General</c:formatCode>
                <c:ptCount val="22"/>
                <c:pt idx="0">
                  <c:v>160</c:v>
                </c:pt>
                <c:pt idx="1">
                  <c:v>282</c:v>
                </c:pt>
                <c:pt idx="2">
                  <c:v>218</c:v>
                </c:pt>
                <c:pt idx="3">
                  <c:v>503</c:v>
                </c:pt>
                <c:pt idx="4">
                  <c:v>117</c:v>
                </c:pt>
                <c:pt idx="5">
                  <c:v>63</c:v>
                </c:pt>
                <c:pt idx="6">
                  <c:v>73</c:v>
                </c:pt>
                <c:pt idx="7">
                  <c:v>53</c:v>
                </c:pt>
                <c:pt idx="8">
                  <c:v>43</c:v>
                </c:pt>
                <c:pt idx="9">
                  <c:v>62</c:v>
                </c:pt>
                <c:pt idx="10">
                  <c:v>63</c:v>
                </c:pt>
                <c:pt idx="11">
                  <c:v>84</c:v>
                </c:pt>
                <c:pt idx="12">
                  <c:v>74</c:v>
                </c:pt>
                <c:pt idx="13">
                  <c:v>80</c:v>
                </c:pt>
                <c:pt idx="14">
                  <c:v>64</c:v>
                </c:pt>
                <c:pt idx="15">
                  <c:v>72</c:v>
                </c:pt>
                <c:pt idx="16">
                  <c:v>137</c:v>
                </c:pt>
                <c:pt idx="17">
                  <c:v>77</c:v>
                </c:pt>
                <c:pt idx="18">
                  <c:v>52</c:v>
                </c:pt>
                <c:pt idx="19">
                  <c:v>106</c:v>
                </c:pt>
                <c:pt idx="20">
                  <c:v>96</c:v>
                </c:pt>
                <c:pt idx="21">
                  <c:v>91</c:v>
                </c:pt>
              </c:numCache>
            </c:numRef>
          </c:val>
          <c:smooth val="0"/>
          <c:extLst>
            <c:ext xmlns:c16="http://schemas.microsoft.com/office/drawing/2014/chart" uri="{C3380CC4-5D6E-409C-BE32-E72D297353CC}">
              <c16:uniqueId val="{0000001E-607C-45FC-9622-74853D90CBDD}"/>
            </c:ext>
          </c:extLst>
        </c:ser>
        <c:ser>
          <c:idx val="31"/>
          <c:order val="31"/>
          <c:tx>
            <c:strRef>
              <c:f>'cantidad pollos muertos'!$B$33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muertos'!$C$33:$X$33</c:f>
              <c:numCache>
                <c:formatCode>General</c:formatCode>
                <c:ptCount val="22"/>
                <c:pt idx="0">
                  <c:v>61</c:v>
                </c:pt>
                <c:pt idx="1">
                  <c:v>165</c:v>
                </c:pt>
                <c:pt idx="2">
                  <c:v>157</c:v>
                </c:pt>
                <c:pt idx="3">
                  <c:v>69</c:v>
                </c:pt>
                <c:pt idx="4">
                  <c:v>116</c:v>
                </c:pt>
                <c:pt idx="5">
                  <c:v>37</c:v>
                </c:pt>
                <c:pt idx="6">
                  <c:v>12</c:v>
                </c:pt>
                <c:pt idx="7">
                  <c:v>75</c:v>
                </c:pt>
                <c:pt idx="8">
                  <c:v>59</c:v>
                </c:pt>
                <c:pt idx="9">
                  <c:v>89</c:v>
                </c:pt>
                <c:pt idx="10">
                  <c:v>93</c:v>
                </c:pt>
                <c:pt idx="11">
                  <c:v>70</c:v>
                </c:pt>
                <c:pt idx="12">
                  <c:v>98</c:v>
                </c:pt>
                <c:pt idx="13">
                  <c:v>57</c:v>
                </c:pt>
                <c:pt idx="14">
                  <c:v>39</c:v>
                </c:pt>
                <c:pt idx="15">
                  <c:v>69</c:v>
                </c:pt>
                <c:pt idx="16">
                  <c:v>91</c:v>
                </c:pt>
                <c:pt idx="17">
                  <c:v>54</c:v>
                </c:pt>
                <c:pt idx="18">
                  <c:v>46</c:v>
                </c:pt>
                <c:pt idx="19">
                  <c:v>72</c:v>
                </c:pt>
                <c:pt idx="20">
                  <c:v>90</c:v>
                </c:pt>
                <c:pt idx="21">
                  <c:v>116</c:v>
                </c:pt>
              </c:numCache>
            </c:numRef>
          </c:val>
          <c:smooth val="0"/>
          <c:extLst>
            <c:ext xmlns:c16="http://schemas.microsoft.com/office/drawing/2014/chart" uri="{C3380CC4-5D6E-409C-BE32-E72D297353CC}">
              <c16:uniqueId val="{0000001F-607C-45FC-9622-74853D90CBDD}"/>
            </c:ext>
          </c:extLst>
        </c:ser>
        <c:ser>
          <c:idx val="32"/>
          <c:order val="32"/>
          <c:tx>
            <c:strRef>
              <c:f>'cantidad pollos muertos'!$B$34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muertos'!$C$34:$X$34</c:f>
              <c:numCache>
                <c:formatCode>General</c:formatCode>
                <c:ptCount val="22"/>
                <c:pt idx="0">
                  <c:v>129</c:v>
                </c:pt>
                <c:pt idx="1">
                  <c:v>144</c:v>
                </c:pt>
                <c:pt idx="2">
                  <c:v>165</c:v>
                </c:pt>
                <c:pt idx="3">
                  <c:v>304</c:v>
                </c:pt>
                <c:pt idx="4">
                  <c:v>198</c:v>
                </c:pt>
                <c:pt idx="5">
                  <c:v>164</c:v>
                </c:pt>
                <c:pt idx="6">
                  <c:v>66</c:v>
                </c:pt>
                <c:pt idx="7">
                  <c:v>163</c:v>
                </c:pt>
                <c:pt idx="8">
                  <c:v>152</c:v>
                </c:pt>
                <c:pt idx="9">
                  <c:v>407</c:v>
                </c:pt>
                <c:pt idx="10">
                  <c:v>443</c:v>
                </c:pt>
                <c:pt idx="11">
                  <c:v>180</c:v>
                </c:pt>
                <c:pt idx="12">
                  <c:v>176</c:v>
                </c:pt>
                <c:pt idx="13">
                  <c:v>741</c:v>
                </c:pt>
                <c:pt idx="14">
                  <c:v>292</c:v>
                </c:pt>
                <c:pt idx="15">
                  <c:v>132</c:v>
                </c:pt>
                <c:pt idx="16">
                  <c:v>56</c:v>
                </c:pt>
                <c:pt idx="17">
                  <c:v>94</c:v>
                </c:pt>
                <c:pt idx="18">
                  <c:v>165</c:v>
                </c:pt>
                <c:pt idx="19">
                  <c:v>259</c:v>
                </c:pt>
                <c:pt idx="20">
                  <c:v>271</c:v>
                </c:pt>
                <c:pt idx="21">
                  <c:v>226</c:v>
                </c:pt>
              </c:numCache>
            </c:numRef>
          </c:val>
          <c:smooth val="0"/>
          <c:extLst>
            <c:ext xmlns:c16="http://schemas.microsoft.com/office/drawing/2014/chart" uri="{C3380CC4-5D6E-409C-BE32-E72D297353CC}">
              <c16:uniqueId val="{00000020-607C-45FC-9622-74853D90CBDD}"/>
            </c:ext>
          </c:extLst>
        </c:ser>
        <c:ser>
          <c:idx val="33"/>
          <c:order val="33"/>
          <c:tx>
            <c:strRef>
              <c:f>'cantidad pollos muertos'!$B$35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muertos'!$C$35:$X$35</c:f>
              <c:numCache>
                <c:formatCode>General</c:formatCode>
                <c:ptCount val="22"/>
                <c:pt idx="0">
                  <c:v>208</c:v>
                </c:pt>
                <c:pt idx="1">
                  <c:v>130</c:v>
                </c:pt>
                <c:pt idx="2">
                  <c:v>152</c:v>
                </c:pt>
                <c:pt idx="3">
                  <c:v>182</c:v>
                </c:pt>
                <c:pt idx="4">
                  <c:v>287</c:v>
                </c:pt>
                <c:pt idx="5">
                  <c:v>86</c:v>
                </c:pt>
                <c:pt idx="6">
                  <c:v>72</c:v>
                </c:pt>
                <c:pt idx="7">
                  <c:v>53</c:v>
                </c:pt>
                <c:pt idx="8">
                  <c:v>64</c:v>
                </c:pt>
                <c:pt idx="9">
                  <c:v>89</c:v>
                </c:pt>
                <c:pt idx="10">
                  <c:v>68</c:v>
                </c:pt>
                <c:pt idx="11">
                  <c:v>28</c:v>
                </c:pt>
                <c:pt idx="12">
                  <c:v>45</c:v>
                </c:pt>
                <c:pt idx="13">
                  <c:v>56</c:v>
                </c:pt>
                <c:pt idx="14">
                  <c:v>106</c:v>
                </c:pt>
                <c:pt idx="15">
                  <c:v>49</c:v>
                </c:pt>
                <c:pt idx="16">
                  <c:v>76</c:v>
                </c:pt>
                <c:pt idx="17">
                  <c:v>70</c:v>
                </c:pt>
                <c:pt idx="18">
                  <c:v>84</c:v>
                </c:pt>
                <c:pt idx="19">
                  <c:v>90</c:v>
                </c:pt>
                <c:pt idx="20">
                  <c:v>71</c:v>
                </c:pt>
                <c:pt idx="21">
                  <c:v>76</c:v>
                </c:pt>
              </c:numCache>
            </c:numRef>
          </c:val>
          <c:smooth val="0"/>
          <c:extLst>
            <c:ext xmlns:c16="http://schemas.microsoft.com/office/drawing/2014/chart" uri="{C3380CC4-5D6E-409C-BE32-E72D297353CC}">
              <c16:uniqueId val="{00000021-607C-45FC-9622-74853D90CBDD}"/>
            </c:ext>
          </c:extLst>
        </c:ser>
        <c:ser>
          <c:idx val="34"/>
          <c:order val="34"/>
          <c:tx>
            <c:strRef>
              <c:f>'cantidad pollos muertos'!$B$36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muertos'!$C$36:$X$36</c:f>
              <c:numCache>
                <c:formatCode>General</c:formatCode>
                <c:ptCount val="22"/>
                <c:pt idx="0">
                  <c:v>64</c:v>
                </c:pt>
                <c:pt idx="1">
                  <c:v>142</c:v>
                </c:pt>
                <c:pt idx="2">
                  <c:v>134</c:v>
                </c:pt>
                <c:pt idx="3">
                  <c:v>295</c:v>
                </c:pt>
                <c:pt idx="4">
                  <c:v>113</c:v>
                </c:pt>
                <c:pt idx="5">
                  <c:v>111</c:v>
                </c:pt>
                <c:pt idx="6">
                  <c:v>84</c:v>
                </c:pt>
                <c:pt idx="7">
                  <c:v>191</c:v>
                </c:pt>
                <c:pt idx="8">
                  <c:v>16</c:v>
                </c:pt>
                <c:pt idx="9">
                  <c:v>125</c:v>
                </c:pt>
                <c:pt idx="10">
                  <c:v>93</c:v>
                </c:pt>
                <c:pt idx="11">
                  <c:v>60</c:v>
                </c:pt>
                <c:pt idx="12">
                  <c:v>96</c:v>
                </c:pt>
                <c:pt idx="13">
                  <c:v>118</c:v>
                </c:pt>
                <c:pt idx="14">
                  <c:v>112</c:v>
                </c:pt>
                <c:pt idx="15">
                  <c:v>68</c:v>
                </c:pt>
                <c:pt idx="16">
                  <c:v>71</c:v>
                </c:pt>
                <c:pt idx="17">
                  <c:v>118</c:v>
                </c:pt>
                <c:pt idx="18">
                  <c:v>88</c:v>
                </c:pt>
                <c:pt idx="19">
                  <c:v>148</c:v>
                </c:pt>
                <c:pt idx="20">
                  <c:v>137</c:v>
                </c:pt>
                <c:pt idx="21">
                  <c:v>153</c:v>
                </c:pt>
              </c:numCache>
            </c:numRef>
          </c:val>
          <c:smooth val="0"/>
          <c:extLst>
            <c:ext xmlns:c16="http://schemas.microsoft.com/office/drawing/2014/chart" uri="{C3380CC4-5D6E-409C-BE32-E72D297353CC}">
              <c16:uniqueId val="{00000022-607C-45FC-9622-74853D90CBDD}"/>
            </c:ext>
          </c:extLst>
        </c:ser>
        <c:ser>
          <c:idx val="35"/>
          <c:order val="35"/>
          <c:tx>
            <c:strRef>
              <c:f>'cantidad pollos muertos'!$B$37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muertos'!$C$37:$X$37</c:f>
              <c:numCache>
                <c:formatCode>General</c:formatCode>
                <c:ptCount val="22"/>
                <c:pt idx="0">
                  <c:v>71</c:v>
                </c:pt>
                <c:pt idx="1">
                  <c:v>47</c:v>
                </c:pt>
                <c:pt idx="2">
                  <c:v>42</c:v>
                </c:pt>
                <c:pt idx="3">
                  <c:v>122</c:v>
                </c:pt>
                <c:pt idx="4">
                  <c:v>84</c:v>
                </c:pt>
                <c:pt idx="5">
                  <c:v>81</c:v>
                </c:pt>
                <c:pt idx="6">
                  <c:v>45</c:v>
                </c:pt>
                <c:pt idx="7">
                  <c:v>68</c:v>
                </c:pt>
                <c:pt idx="8">
                  <c:v>60</c:v>
                </c:pt>
                <c:pt idx="9">
                  <c:v>66</c:v>
                </c:pt>
                <c:pt idx="10">
                  <c:v>172</c:v>
                </c:pt>
                <c:pt idx="11">
                  <c:v>64</c:v>
                </c:pt>
                <c:pt idx="12">
                  <c:v>70</c:v>
                </c:pt>
                <c:pt idx="13">
                  <c:v>75</c:v>
                </c:pt>
                <c:pt idx="14">
                  <c:v>126</c:v>
                </c:pt>
                <c:pt idx="15">
                  <c:v>47</c:v>
                </c:pt>
                <c:pt idx="16">
                  <c:v>81</c:v>
                </c:pt>
                <c:pt idx="17">
                  <c:v>70</c:v>
                </c:pt>
                <c:pt idx="18">
                  <c:v>120</c:v>
                </c:pt>
                <c:pt idx="19">
                  <c:v>89</c:v>
                </c:pt>
                <c:pt idx="20">
                  <c:v>98</c:v>
                </c:pt>
                <c:pt idx="21">
                  <c:v>102</c:v>
                </c:pt>
              </c:numCache>
            </c:numRef>
          </c:val>
          <c:smooth val="0"/>
          <c:extLst>
            <c:ext xmlns:c16="http://schemas.microsoft.com/office/drawing/2014/chart" uri="{C3380CC4-5D6E-409C-BE32-E72D297353CC}">
              <c16:uniqueId val="{00000023-607C-45FC-9622-74853D90CBDD}"/>
            </c:ext>
          </c:extLst>
        </c:ser>
        <c:ser>
          <c:idx val="36"/>
          <c:order val="36"/>
          <c:tx>
            <c:strRef>
              <c:f>'cantidad pollos muertos'!$B$38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muertos'!$C$38:$X$38</c:f>
              <c:numCache>
                <c:formatCode>General</c:formatCode>
                <c:ptCount val="22"/>
                <c:pt idx="3">
                  <c:v>175</c:v>
                </c:pt>
                <c:pt idx="4">
                  <c:v>820</c:v>
                </c:pt>
                <c:pt idx="5">
                  <c:v>252</c:v>
                </c:pt>
                <c:pt idx="6">
                  <c:v>252</c:v>
                </c:pt>
                <c:pt idx="7">
                  <c:v>247</c:v>
                </c:pt>
                <c:pt idx="8">
                  <c:v>108</c:v>
                </c:pt>
                <c:pt idx="9">
                  <c:v>106</c:v>
                </c:pt>
                <c:pt idx="10">
                  <c:v>346</c:v>
                </c:pt>
                <c:pt idx="11">
                  <c:v>131</c:v>
                </c:pt>
                <c:pt idx="12">
                  <c:v>104</c:v>
                </c:pt>
                <c:pt idx="13">
                  <c:v>126</c:v>
                </c:pt>
                <c:pt idx="14">
                  <c:v>96</c:v>
                </c:pt>
                <c:pt idx="15">
                  <c:v>94</c:v>
                </c:pt>
                <c:pt idx="16">
                  <c:v>106</c:v>
                </c:pt>
                <c:pt idx="17">
                  <c:v>92</c:v>
                </c:pt>
                <c:pt idx="18">
                  <c:v>170</c:v>
                </c:pt>
                <c:pt idx="19">
                  <c:v>163</c:v>
                </c:pt>
                <c:pt idx="20">
                  <c:v>255</c:v>
                </c:pt>
                <c:pt idx="21">
                  <c:v>213</c:v>
                </c:pt>
              </c:numCache>
            </c:numRef>
          </c:val>
          <c:smooth val="0"/>
          <c:extLst>
            <c:ext xmlns:c16="http://schemas.microsoft.com/office/drawing/2014/chart" uri="{C3380CC4-5D6E-409C-BE32-E72D297353CC}">
              <c16:uniqueId val="{00000024-607C-45FC-9622-74853D90CBDD}"/>
            </c:ext>
          </c:extLst>
        </c:ser>
        <c:ser>
          <c:idx val="37"/>
          <c:order val="37"/>
          <c:tx>
            <c:strRef>
              <c:f>'cantidad pollos muertos'!$B$39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muertos'!$C$39:$X$39</c:f>
              <c:numCache>
                <c:formatCode>General</c:formatCode>
                <c:ptCount val="22"/>
                <c:pt idx="0">
                  <c:v>228</c:v>
                </c:pt>
                <c:pt idx="1">
                  <c:v>166</c:v>
                </c:pt>
                <c:pt idx="2">
                  <c:v>206</c:v>
                </c:pt>
                <c:pt idx="3">
                  <c:v>230</c:v>
                </c:pt>
                <c:pt idx="4">
                  <c:v>181</c:v>
                </c:pt>
                <c:pt idx="5">
                  <c:v>116</c:v>
                </c:pt>
                <c:pt idx="6">
                  <c:v>83</c:v>
                </c:pt>
                <c:pt idx="7">
                  <c:v>220</c:v>
                </c:pt>
                <c:pt idx="8">
                  <c:v>140</c:v>
                </c:pt>
                <c:pt idx="9">
                  <c:v>279</c:v>
                </c:pt>
                <c:pt idx="10">
                  <c:v>196</c:v>
                </c:pt>
                <c:pt idx="11">
                  <c:v>190</c:v>
                </c:pt>
                <c:pt idx="12">
                  <c:v>200</c:v>
                </c:pt>
                <c:pt idx="13">
                  <c:v>396</c:v>
                </c:pt>
                <c:pt idx="14">
                  <c:v>246</c:v>
                </c:pt>
                <c:pt idx="15">
                  <c:v>114</c:v>
                </c:pt>
                <c:pt idx="16">
                  <c:v>122</c:v>
                </c:pt>
                <c:pt idx="17">
                  <c:v>140</c:v>
                </c:pt>
                <c:pt idx="18">
                  <c:v>155</c:v>
                </c:pt>
                <c:pt idx="19">
                  <c:v>320</c:v>
                </c:pt>
                <c:pt idx="20">
                  <c:v>164</c:v>
                </c:pt>
                <c:pt idx="21">
                  <c:v>232</c:v>
                </c:pt>
              </c:numCache>
            </c:numRef>
          </c:val>
          <c:smooth val="0"/>
          <c:extLst>
            <c:ext xmlns:c16="http://schemas.microsoft.com/office/drawing/2014/chart" uri="{C3380CC4-5D6E-409C-BE32-E72D297353CC}">
              <c16:uniqueId val="{00000025-607C-45FC-9622-74853D90CBDD}"/>
            </c:ext>
          </c:extLst>
        </c:ser>
        <c:ser>
          <c:idx val="38"/>
          <c:order val="38"/>
          <c:tx>
            <c:strRef>
              <c:f>'cantidad pollos muertos'!$B$40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muertos'!$C$40:$X$40</c:f>
              <c:numCache>
                <c:formatCode>General</c:formatCode>
                <c:ptCount val="22"/>
                <c:pt idx="0">
                  <c:v>595</c:v>
                </c:pt>
                <c:pt idx="1">
                  <c:v>1113</c:v>
                </c:pt>
                <c:pt idx="2">
                  <c:v>985</c:v>
                </c:pt>
                <c:pt idx="3">
                  <c:v>357</c:v>
                </c:pt>
                <c:pt idx="4">
                  <c:v>1049</c:v>
                </c:pt>
                <c:pt idx="5">
                  <c:v>84</c:v>
                </c:pt>
                <c:pt idx="6">
                  <c:v>141</c:v>
                </c:pt>
                <c:pt idx="7">
                  <c:v>126</c:v>
                </c:pt>
                <c:pt idx="8">
                  <c:v>100</c:v>
                </c:pt>
                <c:pt idx="9">
                  <c:v>226</c:v>
                </c:pt>
                <c:pt idx="10">
                  <c:v>150</c:v>
                </c:pt>
                <c:pt idx="11">
                  <c:v>77</c:v>
                </c:pt>
                <c:pt idx="12">
                  <c:v>224</c:v>
                </c:pt>
                <c:pt idx="13">
                  <c:v>162</c:v>
                </c:pt>
                <c:pt idx="14">
                  <c:v>108</c:v>
                </c:pt>
                <c:pt idx="15">
                  <c:v>264</c:v>
                </c:pt>
                <c:pt idx="16">
                  <c:v>161</c:v>
                </c:pt>
                <c:pt idx="17">
                  <c:v>218</c:v>
                </c:pt>
                <c:pt idx="18">
                  <c:v>270</c:v>
                </c:pt>
                <c:pt idx="19">
                  <c:v>166</c:v>
                </c:pt>
                <c:pt idx="20">
                  <c:v>176</c:v>
                </c:pt>
                <c:pt idx="21">
                  <c:v>338</c:v>
                </c:pt>
              </c:numCache>
            </c:numRef>
          </c:val>
          <c:smooth val="0"/>
          <c:extLst>
            <c:ext xmlns:c16="http://schemas.microsoft.com/office/drawing/2014/chart" uri="{C3380CC4-5D6E-409C-BE32-E72D297353CC}">
              <c16:uniqueId val="{00000026-607C-45FC-9622-74853D90CBDD}"/>
            </c:ext>
          </c:extLst>
        </c:ser>
        <c:ser>
          <c:idx val="39"/>
          <c:order val="39"/>
          <c:tx>
            <c:strRef>
              <c:f>'cantidad pollos muertos'!$B$41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muertos'!$C$41:$X$41</c:f>
              <c:numCache>
                <c:formatCode>General</c:formatCode>
                <c:ptCount val="22"/>
                <c:pt idx="0">
                  <c:v>201</c:v>
                </c:pt>
                <c:pt idx="1">
                  <c:v>355</c:v>
                </c:pt>
                <c:pt idx="2">
                  <c:v>251</c:v>
                </c:pt>
                <c:pt idx="3">
                  <c:v>196</c:v>
                </c:pt>
                <c:pt idx="4">
                  <c:v>132</c:v>
                </c:pt>
                <c:pt idx="5">
                  <c:v>83</c:v>
                </c:pt>
                <c:pt idx="6">
                  <c:v>83</c:v>
                </c:pt>
                <c:pt idx="7">
                  <c:v>281</c:v>
                </c:pt>
                <c:pt idx="8">
                  <c:v>44</c:v>
                </c:pt>
                <c:pt idx="9">
                  <c:v>47</c:v>
                </c:pt>
                <c:pt idx="10">
                  <c:v>154</c:v>
                </c:pt>
                <c:pt idx="11">
                  <c:v>31</c:v>
                </c:pt>
                <c:pt idx="12">
                  <c:v>46</c:v>
                </c:pt>
                <c:pt idx="13">
                  <c:v>59</c:v>
                </c:pt>
                <c:pt idx="14">
                  <c:v>56</c:v>
                </c:pt>
                <c:pt idx="15">
                  <c:v>52</c:v>
                </c:pt>
                <c:pt idx="16">
                  <c:v>92</c:v>
                </c:pt>
                <c:pt idx="17">
                  <c:v>64</c:v>
                </c:pt>
                <c:pt idx="18">
                  <c:v>74</c:v>
                </c:pt>
                <c:pt idx="19">
                  <c:v>66</c:v>
                </c:pt>
                <c:pt idx="20">
                  <c:v>36</c:v>
                </c:pt>
                <c:pt idx="21">
                  <c:v>52</c:v>
                </c:pt>
              </c:numCache>
            </c:numRef>
          </c:val>
          <c:smooth val="0"/>
          <c:extLst>
            <c:ext xmlns:c16="http://schemas.microsoft.com/office/drawing/2014/chart" uri="{C3380CC4-5D6E-409C-BE32-E72D297353CC}">
              <c16:uniqueId val="{00000027-607C-45FC-9622-74853D90CBDD}"/>
            </c:ext>
          </c:extLst>
        </c:ser>
        <c:ser>
          <c:idx val="40"/>
          <c:order val="40"/>
          <c:tx>
            <c:strRef>
              <c:f>'cantidad pollos muertos'!$B$42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muertos'!$C$42:$X$42</c:f>
              <c:numCache>
                <c:formatCode>General</c:formatCode>
                <c:ptCount val="22"/>
                <c:pt idx="0">
                  <c:v>1029</c:v>
                </c:pt>
                <c:pt idx="1">
                  <c:v>1778</c:v>
                </c:pt>
                <c:pt idx="2">
                  <c:v>4717</c:v>
                </c:pt>
                <c:pt idx="3">
                  <c:v>930</c:v>
                </c:pt>
                <c:pt idx="4">
                  <c:v>752</c:v>
                </c:pt>
                <c:pt idx="5">
                  <c:v>522</c:v>
                </c:pt>
                <c:pt idx="6">
                  <c:v>923</c:v>
                </c:pt>
                <c:pt idx="7">
                  <c:v>236</c:v>
                </c:pt>
                <c:pt idx="8">
                  <c:v>591</c:v>
                </c:pt>
                <c:pt idx="9">
                  <c:v>356</c:v>
                </c:pt>
                <c:pt idx="10">
                  <c:v>362</c:v>
                </c:pt>
                <c:pt idx="11">
                  <c:v>438</c:v>
                </c:pt>
                <c:pt idx="12" formatCode="#,##0">
                  <c:v>1118</c:v>
                </c:pt>
                <c:pt idx="13">
                  <c:v>648</c:v>
                </c:pt>
                <c:pt idx="14">
                  <c:v>529</c:v>
                </c:pt>
                <c:pt idx="15">
                  <c:v>666</c:v>
                </c:pt>
                <c:pt idx="16">
                  <c:v>680</c:v>
                </c:pt>
                <c:pt idx="17">
                  <c:v>575</c:v>
                </c:pt>
                <c:pt idx="18">
                  <c:v>700</c:v>
                </c:pt>
                <c:pt idx="19">
                  <c:v>1158</c:v>
                </c:pt>
                <c:pt idx="20">
                  <c:v>788</c:v>
                </c:pt>
                <c:pt idx="21">
                  <c:v>734</c:v>
                </c:pt>
              </c:numCache>
            </c:numRef>
          </c:val>
          <c:smooth val="0"/>
          <c:extLst>
            <c:ext xmlns:c16="http://schemas.microsoft.com/office/drawing/2014/chart" uri="{C3380CC4-5D6E-409C-BE32-E72D297353CC}">
              <c16:uniqueId val="{00000028-607C-45FC-9622-74853D90CBDD}"/>
            </c:ext>
          </c:extLst>
        </c:ser>
        <c:ser>
          <c:idx val="41"/>
          <c:order val="41"/>
          <c:tx>
            <c:strRef>
              <c:f>'cantidad pollos muertos'!$B$43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muertos'!$C$43:$X$43</c:f>
              <c:numCache>
                <c:formatCode>General</c:formatCode>
                <c:ptCount val="22"/>
                <c:pt idx="0">
                  <c:v>1047</c:v>
                </c:pt>
                <c:pt idx="1">
                  <c:v>1430</c:v>
                </c:pt>
                <c:pt idx="2">
                  <c:v>4084</c:v>
                </c:pt>
                <c:pt idx="3">
                  <c:v>1604</c:v>
                </c:pt>
                <c:pt idx="4">
                  <c:v>1180</c:v>
                </c:pt>
                <c:pt idx="5">
                  <c:v>657</c:v>
                </c:pt>
                <c:pt idx="6">
                  <c:v>730</c:v>
                </c:pt>
                <c:pt idx="7">
                  <c:v>829</c:v>
                </c:pt>
                <c:pt idx="8">
                  <c:v>1237</c:v>
                </c:pt>
                <c:pt idx="9">
                  <c:v>987</c:v>
                </c:pt>
                <c:pt idx="10">
                  <c:v>2239</c:v>
                </c:pt>
                <c:pt idx="11">
                  <c:v>607</c:v>
                </c:pt>
                <c:pt idx="12">
                  <c:v>560</c:v>
                </c:pt>
                <c:pt idx="13">
                  <c:v>688</c:v>
                </c:pt>
                <c:pt idx="14">
                  <c:v>511</c:v>
                </c:pt>
                <c:pt idx="15">
                  <c:v>341</c:v>
                </c:pt>
                <c:pt idx="16">
                  <c:v>605</c:v>
                </c:pt>
                <c:pt idx="17">
                  <c:v>460</c:v>
                </c:pt>
                <c:pt idx="18">
                  <c:v>826</c:v>
                </c:pt>
                <c:pt idx="19">
                  <c:v>1207</c:v>
                </c:pt>
                <c:pt idx="20">
                  <c:v>954</c:v>
                </c:pt>
                <c:pt idx="21">
                  <c:v>1650</c:v>
                </c:pt>
              </c:numCache>
            </c:numRef>
          </c:val>
          <c:smooth val="0"/>
          <c:extLst>
            <c:ext xmlns:c16="http://schemas.microsoft.com/office/drawing/2014/chart" uri="{C3380CC4-5D6E-409C-BE32-E72D297353CC}">
              <c16:uniqueId val="{00000029-607C-45FC-9622-74853D90CBDD}"/>
            </c:ext>
          </c:extLst>
        </c:ser>
        <c:ser>
          <c:idx val="42"/>
          <c:order val="42"/>
          <c:tx>
            <c:strRef>
              <c:f>'cantidad pollos muertos'!$B$44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muertos'!$C$44:$X$44</c:f>
              <c:numCache>
                <c:formatCode>General</c:formatCode>
                <c:ptCount val="22"/>
                <c:pt idx="0">
                  <c:v>102</c:v>
                </c:pt>
                <c:pt idx="1">
                  <c:v>101</c:v>
                </c:pt>
                <c:pt idx="2">
                  <c:v>137</c:v>
                </c:pt>
                <c:pt idx="3">
                  <c:v>128</c:v>
                </c:pt>
                <c:pt idx="4">
                  <c:v>106</c:v>
                </c:pt>
                <c:pt idx="5">
                  <c:v>66</c:v>
                </c:pt>
                <c:pt idx="6">
                  <c:v>71</c:v>
                </c:pt>
                <c:pt idx="7">
                  <c:v>54</c:v>
                </c:pt>
                <c:pt idx="8">
                  <c:v>68</c:v>
                </c:pt>
                <c:pt idx="9">
                  <c:v>156</c:v>
                </c:pt>
                <c:pt idx="10">
                  <c:v>83</c:v>
                </c:pt>
                <c:pt idx="11">
                  <c:v>84</c:v>
                </c:pt>
                <c:pt idx="12">
                  <c:v>45</c:v>
                </c:pt>
                <c:pt idx="13">
                  <c:v>63</c:v>
                </c:pt>
                <c:pt idx="14">
                  <c:v>76</c:v>
                </c:pt>
                <c:pt idx="15">
                  <c:v>71</c:v>
                </c:pt>
                <c:pt idx="16">
                  <c:v>61</c:v>
                </c:pt>
                <c:pt idx="17">
                  <c:v>36</c:v>
                </c:pt>
                <c:pt idx="18">
                  <c:v>62</c:v>
                </c:pt>
                <c:pt idx="19">
                  <c:v>76</c:v>
                </c:pt>
                <c:pt idx="20">
                  <c:v>78</c:v>
                </c:pt>
                <c:pt idx="21">
                  <c:v>92</c:v>
                </c:pt>
              </c:numCache>
            </c:numRef>
          </c:val>
          <c:smooth val="0"/>
          <c:extLst>
            <c:ext xmlns:c16="http://schemas.microsoft.com/office/drawing/2014/chart" uri="{C3380CC4-5D6E-409C-BE32-E72D297353CC}">
              <c16:uniqueId val="{0000002A-607C-45FC-9622-74853D90CBDD}"/>
            </c:ext>
          </c:extLst>
        </c:ser>
        <c:ser>
          <c:idx val="43"/>
          <c:order val="43"/>
          <c:tx>
            <c:strRef>
              <c:f>'cantidad pollos muertos'!$B$45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muertos'!$C$45:$X$45</c:f>
              <c:numCache>
                <c:formatCode>General</c:formatCode>
                <c:ptCount val="22"/>
                <c:pt idx="0">
                  <c:v>155</c:v>
                </c:pt>
                <c:pt idx="1">
                  <c:v>581</c:v>
                </c:pt>
                <c:pt idx="2">
                  <c:v>691</c:v>
                </c:pt>
                <c:pt idx="3">
                  <c:v>400</c:v>
                </c:pt>
                <c:pt idx="4">
                  <c:v>93</c:v>
                </c:pt>
                <c:pt idx="5">
                  <c:v>90</c:v>
                </c:pt>
                <c:pt idx="6">
                  <c:v>98</c:v>
                </c:pt>
                <c:pt idx="7">
                  <c:v>64</c:v>
                </c:pt>
                <c:pt idx="8">
                  <c:v>90</c:v>
                </c:pt>
                <c:pt idx="9">
                  <c:v>266</c:v>
                </c:pt>
                <c:pt idx="10">
                  <c:v>106</c:v>
                </c:pt>
                <c:pt idx="11">
                  <c:v>66</c:v>
                </c:pt>
                <c:pt idx="12">
                  <c:v>83</c:v>
                </c:pt>
                <c:pt idx="13">
                  <c:v>69</c:v>
                </c:pt>
                <c:pt idx="14">
                  <c:v>56</c:v>
                </c:pt>
                <c:pt idx="15">
                  <c:v>116</c:v>
                </c:pt>
                <c:pt idx="16">
                  <c:v>39</c:v>
                </c:pt>
                <c:pt idx="17">
                  <c:v>91</c:v>
                </c:pt>
                <c:pt idx="18">
                  <c:v>106</c:v>
                </c:pt>
                <c:pt idx="19">
                  <c:v>90</c:v>
                </c:pt>
                <c:pt idx="20">
                  <c:v>120</c:v>
                </c:pt>
                <c:pt idx="21">
                  <c:v>186</c:v>
                </c:pt>
              </c:numCache>
            </c:numRef>
          </c:val>
          <c:smooth val="0"/>
          <c:extLst>
            <c:ext xmlns:c16="http://schemas.microsoft.com/office/drawing/2014/chart" uri="{C3380CC4-5D6E-409C-BE32-E72D297353CC}">
              <c16:uniqueId val="{0000002B-607C-45FC-9622-74853D90CBDD}"/>
            </c:ext>
          </c:extLst>
        </c:ser>
        <c:ser>
          <c:idx val="44"/>
          <c:order val="44"/>
          <c:tx>
            <c:strRef>
              <c:f>'cantidad pollos muertos'!$B$46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muertos'!$C$46:$X$46</c:f>
              <c:numCache>
                <c:formatCode>General</c:formatCode>
                <c:ptCount val="22"/>
                <c:pt idx="0">
                  <c:v>40</c:v>
                </c:pt>
                <c:pt idx="1">
                  <c:v>38</c:v>
                </c:pt>
                <c:pt idx="2">
                  <c:v>53</c:v>
                </c:pt>
                <c:pt idx="3">
                  <c:v>44</c:v>
                </c:pt>
                <c:pt idx="4">
                  <c:v>69</c:v>
                </c:pt>
                <c:pt idx="5">
                  <c:v>36</c:v>
                </c:pt>
                <c:pt idx="6">
                  <c:v>24</c:v>
                </c:pt>
                <c:pt idx="7">
                  <c:v>42</c:v>
                </c:pt>
                <c:pt idx="8">
                  <c:v>7</c:v>
                </c:pt>
                <c:pt idx="9">
                  <c:v>50</c:v>
                </c:pt>
                <c:pt idx="10">
                  <c:v>59</c:v>
                </c:pt>
                <c:pt idx="11">
                  <c:v>45</c:v>
                </c:pt>
                <c:pt idx="12">
                  <c:v>85</c:v>
                </c:pt>
                <c:pt idx="14">
                  <c:v>45</c:v>
                </c:pt>
                <c:pt idx="15">
                  <c:v>24</c:v>
                </c:pt>
                <c:pt idx="16">
                  <c:v>62</c:v>
                </c:pt>
                <c:pt idx="17">
                  <c:v>111</c:v>
                </c:pt>
                <c:pt idx="18">
                  <c:v>116</c:v>
                </c:pt>
              </c:numCache>
            </c:numRef>
          </c:val>
          <c:smooth val="0"/>
          <c:extLst>
            <c:ext xmlns:c16="http://schemas.microsoft.com/office/drawing/2014/chart" uri="{C3380CC4-5D6E-409C-BE32-E72D297353CC}">
              <c16:uniqueId val="{0000002C-607C-45FC-9622-74853D90CBDD}"/>
            </c:ext>
          </c:extLst>
        </c:ser>
        <c:ser>
          <c:idx val="45"/>
          <c:order val="45"/>
          <c:tx>
            <c:strRef>
              <c:f>'cantidad pollos muertos'!$B$47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muertos'!$C$47:$X$47</c:f>
              <c:numCache>
                <c:formatCode>General</c:formatCode>
                <c:ptCount val="22"/>
                <c:pt idx="1">
                  <c:v>312</c:v>
                </c:pt>
                <c:pt idx="2">
                  <c:v>320</c:v>
                </c:pt>
                <c:pt idx="3">
                  <c:v>95</c:v>
                </c:pt>
                <c:pt idx="4">
                  <c:v>215</c:v>
                </c:pt>
                <c:pt idx="5">
                  <c:v>66</c:v>
                </c:pt>
                <c:pt idx="6">
                  <c:v>122</c:v>
                </c:pt>
                <c:pt idx="7">
                  <c:v>102</c:v>
                </c:pt>
                <c:pt idx="8">
                  <c:v>271</c:v>
                </c:pt>
                <c:pt idx="9">
                  <c:v>393</c:v>
                </c:pt>
                <c:pt idx="10">
                  <c:v>208</c:v>
                </c:pt>
                <c:pt idx="11">
                  <c:v>103</c:v>
                </c:pt>
                <c:pt idx="12">
                  <c:v>440</c:v>
                </c:pt>
                <c:pt idx="13">
                  <c:v>237</c:v>
                </c:pt>
                <c:pt idx="14">
                  <c:v>110</c:v>
                </c:pt>
                <c:pt idx="15">
                  <c:v>94</c:v>
                </c:pt>
                <c:pt idx="16">
                  <c:v>95</c:v>
                </c:pt>
                <c:pt idx="17">
                  <c:v>138</c:v>
                </c:pt>
                <c:pt idx="18">
                  <c:v>144</c:v>
                </c:pt>
                <c:pt idx="19">
                  <c:v>120</c:v>
                </c:pt>
                <c:pt idx="20">
                  <c:v>483</c:v>
                </c:pt>
                <c:pt idx="21">
                  <c:v>333</c:v>
                </c:pt>
              </c:numCache>
            </c:numRef>
          </c:val>
          <c:smooth val="0"/>
          <c:extLst>
            <c:ext xmlns:c16="http://schemas.microsoft.com/office/drawing/2014/chart" uri="{C3380CC4-5D6E-409C-BE32-E72D297353CC}">
              <c16:uniqueId val="{0000002D-607C-45FC-9622-74853D90CBDD}"/>
            </c:ext>
          </c:extLst>
        </c:ser>
        <c:ser>
          <c:idx val="46"/>
          <c:order val="46"/>
          <c:tx>
            <c:strRef>
              <c:f>'cantidad pollos muertos'!$B$48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muertos'!$C$48:$X$48</c:f>
              <c:numCache>
                <c:formatCode>General</c:formatCode>
                <c:ptCount val="22"/>
                <c:pt idx="0">
                  <c:v>98</c:v>
                </c:pt>
                <c:pt idx="1">
                  <c:v>50</c:v>
                </c:pt>
                <c:pt idx="2">
                  <c:v>107</c:v>
                </c:pt>
                <c:pt idx="3">
                  <c:v>63</c:v>
                </c:pt>
                <c:pt idx="4">
                  <c:v>66</c:v>
                </c:pt>
                <c:pt idx="5">
                  <c:v>54</c:v>
                </c:pt>
                <c:pt idx="6">
                  <c:v>83</c:v>
                </c:pt>
                <c:pt idx="7">
                  <c:v>46</c:v>
                </c:pt>
                <c:pt idx="8">
                  <c:v>94</c:v>
                </c:pt>
                <c:pt idx="9">
                  <c:v>181</c:v>
                </c:pt>
                <c:pt idx="10">
                  <c:v>93</c:v>
                </c:pt>
                <c:pt idx="11">
                  <c:v>139</c:v>
                </c:pt>
                <c:pt idx="12">
                  <c:v>83</c:v>
                </c:pt>
                <c:pt idx="13">
                  <c:v>76</c:v>
                </c:pt>
                <c:pt idx="14">
                  <c:v>131</c:v>
                </c:pt>
                <c:pt idx="15">
                  <c:v>76</c:v>
                </c:pt>
                <c:pt idx="16">
                  <c:v>75</c:v>
                </c:pt>
                <c:pt idx="17">
                  <c:v>49</c:v>
                </c:pt>
                <c:pt idx="18">
                  <c:v>40</c:v>
                </c:pt>
                <c:pt idx="19">
                  <c:v>76</c:v>
                </c:pt>
                <c:pt idx="20">
                  <c:v>61</c:v>
                </c:pt>
                <c:pt idx="21">
                  <c:v>92</c:v>
                </c:pt>
              </c:numCache>
            </c:numRef>
          </c:val>
          <c:smooth val="0"/>
          <c:extLst>
            <c:ext xmlns:c16="http://schemas.microsoft.com/office/drawing/2014/chart" uri="{C3380CC4-5D6E-409C-BE32-E72D297353CC}">
              <c16:uniqueId val="{0000002E-607C-45FC-9622-74853D90CBDD}"/>
            </c:ext>
          </c:extLst>
        </c:ser>
        <c:ser>
          <c:idx val="47"/>
          <c:order val="47"/>
          <c:tx>
            <c:strRef>
              <c:f>'cantidad pollos muertos'!$B$49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'cantidad pollos muertos'!$C$1:$X$1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'cantidad pollos muertos'!$C$49:$X$49</c:f>
              <c:numCache>
                <c:formatCode>General</c:formatCode>
                <c:ptCount val="22"/>
                <c:pt idx="0">
                  <c:v>58</c:v>
                </c:pt>
                <c:pt idx="1">
                  <c:v>38</c:v>
                </c:pt>
                <c:pt idx="2">
                  <c:v>122</c:v>
                </c:pt>
                <c:pt idx="3">
                  <c:v>48</c:v>
                </c:pt>
                <c:pt idx="4">
                  <c:v>139</c:v>
                </c:pt>
                <c:pt idx="5">
                  <c:v>99</c:v>
                </c:pt>
                <c:pt idx="6">
                  <c:v>35</c:v>
                </c:pt>
                <c:pt idx="7">
                  <c:v>42</c:v>
                </c:pt>
                <c:pt idx="8">
                  <c:v>39</c:v>
                </c:pt>
                <c:pt idx="9">
                  <c:v>48</c:v>
                </c:pt>
                <c:pt idx="10">
                  <c:v>122</c:v>
                </c:pt>
                <c:pt idx="11">
                  <c:v>61</c:v>
                </c:pt>
                <c:pt idx="12">
                  <c:v>128</c:v>
                </c:pt>
                <c:pt idx="13">
                  <c:v>54</c:v>
                </c:pt>
                <c:pt idx="14">
                  <c:v>69</c:v>
                </c:pt>
                <c:pt idx="15">
                  <c:v>48</c:v>
                </c:pt>
                <c:pt idx="16">
                  <c:v>79</c:v>
                </c:pt>
                <c:pt idx="17">
                  <c:v>44</c:v>
                </c:pt>
                <c:pt idx="18">
                  <c:v>438</c:v>
                </c:pt>
                <c:pt idx="19">
                  <c:v>156</c:v>
                </c:pt>
                <c:pt idx="20">
                  <c:v>132</c:v>
                </c:pt>
                <c:pt idx="21">
                  <c:v>269</c:v>
                </c:pt>
              </c:numCache>
            </c:numRef>
          </c:val>
          <c:smooth val="0"/>
          <c:extLst>
            <c:ext xmlns:c16="http://schemas.microsoft.com/office/drawing/2014/chart" uri="{C3380CC4-5D6E-409C-BE32-E72D297353CC}">
              <c16:uniqueId val="{0000002F-607C-45FC-9622-74853D90CBDD}"/>
            </c:ext>
          </c:extLst>
        </c:ser>
        <c:dLbls>
          <c:showLegendKey val="0"/>
          <c:showVal val="0"/>
          <c:showCatName val="0"/>
          <c:showSerName val="0"/>
          <c:showPercent val="0"/>
          <c:showBubbleSize val="0"/>
        </c:dLbls>
        <c:marker val="1"/>
        <c:smooth val="0"/>
        <c:axId val="1647680432"/>
        <c:axId val="1647683760"/>
      </c:lineChart>
      <c:catAx>
        <c:axId val="164768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3760"/>
        <c:crosses val="autoZero"/>
        <c:auto val="1"/>
        <c:lblAlgn val="ctr"/>
        <c:lblOffset val="100"/>
        <c:noMultiLvlLbl val="0"/>
      </c:catAx>
      <c:valAx>
        <c:axId val="16476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7680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4.9782135076252725E-2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2.3238925199709513E-2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3.2174688057040997E-2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1.7917511832319134E-2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3.1862745098039214E-2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3.3260632497273721E-2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3.9922955699527231E-2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3.2212885154061621E-2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1.6456582633053222E-2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4.3284248103525214E-2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2.5054466230936819E-2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4.0671811166591014E-2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2.042483660130719E-2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5.4209919261822379E-2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4.0616246498599441E-2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4.3740573152337855E-2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LAS PROPORCIONES POR PRODUCTOR</a:t>
            </a:r>
            <a:endParaRPr lang="en-US"/>
          </a:p>
        </c:rich>
      </c:tx>
      <c:layout>
        <c:manualLayout>
          <c:xMode val="edge"/>
          <c:yMode val="edge"/>
          <c:x val="0.14390122582991732"/>
          <c:y val="2.405502187139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'porcentaje de mortalidad'!$AC$1</c:f>
              <c:strCache>
                <c:ptCount val="1"/>
                <c:pt idx="0">
                  <c:v>PROPORCIÓN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mortalidad'!$AC$2:$AC$49</c:f>
              <c:numCache>
                <c:formatCode>General</c:formatCode>
                <c:ptCount val="48"/>
                <c:pt idx="0">
                  <c:v>0.22727272727272727</c:v>
                </c:pt>
                <c:pt idx="1">
                  <c:v>0.33333333333333331</c:v>
                </c:pt>
                <c:pt idx="2">
                  <c:v>0.25</c:v>
                </c:pt>
                <c:pt idx="3">
                  <c:v>0.40909090909090912</c:v>
                </c:pt>
                <c:pt idx="4">
                  <c:v>0.13636363636363635</c:v>
                </c:pt>
                <c:pt idx="5">
                  <c:v>0.40909090909090912</c:v>
                </c:pt>
                <c:pt idx="6">
                  <c:v>9.0909090909090912E-2</c:v>
                </c:pt>
                <c:pt idx="7">
                  <c:v>0.13636363636363635</c:v>
                </c:pt>
                <c:pt idx="8">
                  <c:v>0.22727272727272727</c:v>
                </c:pt>
                <c:pt idx="9">
                  <c:v>0.46153846153846156</c:v>
                </c:pt>
                <c:pt idx="10">
                  <c:v>7.6923076923076927E-2</c:v>
                </c:pt>
                <c:pt idx="11">
                  <c:v>0.23809523809523808</c:v>
                </c:pt>
                <c:pt idx="12">
                  <c:v>0.31818181818181818</c:v>
                </c:pt>
                <c:pt idx="13">
                  <c:v>9.5238095238095233E-2</c:v>
                </c:pt>
                <c:pt idx="14">
                  <c:v>9.0909090909090912E-2</c:v>
                </c:pt>
                <c:pt idx="15">
                  <c:v>0.2857142857142857</c:v>
                </c:pt>
                <c:pt idx="16">
                  <c:v>0.23809523809523808</c:v>
                </c:pt>
                <c:pt idx="17">
                  <c:v>0.36363636363636365</c:v>
                </c:pt>
                <c:pt idx="18">
                  <c:v>4.7619047619047616E-2</c:v>
                </c:pt>
                <c:pt idx="19">
                  <c:v>0.14285714285714285</c:v>
                </c:pt>
                <c:pt idx="20">
                  <c:v>0.18181818181818182</c:v>
                </c:pt>
                <c:pt idx="21">
                  <c:v>0.68181818181818177</c:v>
                </c:pt>
                <c:pt idx="22">
                  <c:v>0.18181818181818182</c:v>
                </c:pt>
                <c:pt idx="23">
                  <c:v>0.18181818181818182</c:v>
                </c:pt>
                <c:pt idx="24">
                  <c:v>0.18181818181818182</c:v>
                </c:pt>
                <c:pt idx="25">
                  <c:v>0.54545454545454541</c:v>
                </c:pt>
                <c:pt idx="26">
                  <c:v>0.22727272727272727</c:v>
                </c:pt>
                <c:pt idx="27">
                  <c:v>0.36363636363636365</c:v>
                </c:pt>
                <c:pt idx="28">
                  <c:v>0.13636363636363635</c:v>
                </c:pt>
                <c:pt idx="29">
                  <c:v>0.31818181818181818</c:v>
                </c:pt>
                <c:pt idx="30">
                  <c:v>0.22727272727272727</c:v>
                </c:pt>
                <c:pt idx="31">
                  <c:v>0.13636363636363635</c:v>
                </c:pt>
                <c:pt idx="32">
                  <c:v>0.5</c:v>
                </c:pt>
                <c:pt idx="33">
                  <c:v>0.13636363636363635</c:v>
                </c:pt>
                <c:pt idx="34">
                  <c:v>0.22727272727272727</c:v>
                </c:pt>
                <c:pt idx="35">
                  <c:v>9.0909090909090912E-2</c:v>
                </c:pt>
                <c:pt idx="36">
                  <c:v>0.10526315789473684</c:v>
                </c:pt>
                <c:pt idx="37">
                  <c:v>9.0909090909090912E-2</c:v>
                </c:pt>
                <c:pt idx="38">
                  <c:v>0.27272727272727271</c:v>
                </c:pt>
                <c:pt idx="39">
                  <c:v>0.27272727272727271</c:v>
                </c:pt>
                <c:pt idx="40">
                  <c:v>0.40909090909090912</c:v>
                </c:pt>
                <c:pt idx="41">
                  <c:v>0.5</c:v>
                </c:pt>
                <c:pt idx="42">
                  <c:v>9.0909090909090912E-2</c:v>
                </c:pt>
                <c:pt idx="43">
                  <c:v>0.27272727272727271</c:v>
                </c:pt>
                <c:pt idx="44">
                  <c:v>0.1111111111111111</c:v>
                </c:pt>
                <c:pt idx="45">
                  <c:v>0.23809523809523808</c:v>
                </c:pt>
                <c:pt idx="46">
                  <c:v>9.0909090909090912E-2</c:v>
                </c:pt>
                <c:pt idx="47">
                  <c:v>0.45454545454545453</c:v>
                </c:pt>
              </c:numCache>
            </c:numRef>
          </c:val>
          <c:smooth val="0"/>
          <c:extLst>
            <c:ext xmlns:c16="http://schemas.microsoft.com/office/drawing/2014/chart" uri="{C3380CC4-5D6E-409C-BE32-E72D297353CC}">
              <c16:uniqueId val="{00000000-2635-4C62-BB89-AAD5C6F67371}"/>
            </c:ext>
          </c:extLst>
        </c:ser>
        <c:dLbls>
          <c:showLegendKey val="0"/>
          <c:showVal val="0"/>
          <c:showCatName val="0"/>
          <c:showSerName val="0"/>
          <c:showPercent val="0"/>
          <c:showBubbleSize val="0"/>
        </c:dLbls>
        <c:marker val="1"/>
        <c:smooth val="0"/>
        <c:axId val="543266664"/>
        <c:axId val="543261088"/>
      </c:lineChart>
      <c:catAx>
        <c:axId val="543266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1088"/>
        <c:crosses val="autoZero"/>
        <c:auto val="1"/>
        <c:lblAlgn val="ctr"/>
        <c:lblOffset val="100"/>
        <c:noMultiLvlLbl val="0"/>
      </c:catAx>
      <c:valAx>
        <c:axId val="5432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6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PROPORCIONES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val>
            <c:numRef>
              <c:f>'porcentaje de mortalidad'!$C$54:$X$54</c:f>
              <c:numCache>
                <c:formatCode>General</c:formatCode>
                <c:ptCount val="22"/>
                <c:pt idx="0">
                  <c:v>0.53658536585365857</c:v>
                </c:pt>
                <c:pt idx="1">
                  <c:v>0.51111111111111107</c:v>
                </c:pt>
                <c:pt idx="2">
                  <c:v>0.66666666666666663</c:v>
                </c:pt>
                <c:pt idx="3">
                  <c:v>0.56521739130434778</c:v>
                </c:pt>
                <c:pt idx="4">
                  <c:v>0.45652173913043476</c:v>
                </c:pt>
                <c:pt idx="5">
                  <c:v>8.6956521739130432E-2</c:v>
                </c:pt>
                <c:pt idx="6">
                  <c:v>8.6956521739130432E-2</c:v>
                </c:pt>
                <c:pt idx="7">
                  <c:v>0.13043478260869565</c:v>
                </c:pt>
                <c:pt idx="8">
                  <c:v>0.1276595744680851</c:v>
                </c:pt>
                <c:pt idx="9">
                  <c:v>0.1702127659574468</c:v>
                </c:pt>
                <c:pt idx="10">
                  <c:v>0.21276595744680851</c:v>
                </c:pt>
                <c:pt idx="11">
                  <c:v>8.5106382978723402E-2</c:v>
                </c:pt>
                <c:pt idx="12">
                  <c:v>0.1702127659574468</c:v>
                </c:pt>
                <c:pt idx="13">
                  <c:v>8.6956521739130432E-2</c:v>
                </c:pt>
                <c:pt idx="14">
                  <c:v>0.21276595744680851</c:v>
                </c:pt>
                <c:pt idx="15">
                  <c:v>0.10869565217391304</c:v>
                </c:pt>
                <c:pt idx="16">
                  <c:v>2.1276595744680851E-2</c:v>
                </c:pt>
                <c:pt idx="17">
                  <c:v>2.1276595744680851E-2</c:v>
                </c:pt>
                <c:pt idx="18">
                  <c:v>0.25531914893617019</c:v>
                </c:pt>
                <c:pt idx="19">
                  <c:v>0.2608695652173913</c:v>
                </c:pt>
                <c:pt idx="20">
                  <c:v>0.34042553191489361</c:v>
                </c:pt>
                <c:pt idx="21">
                  <c:v>0.38636363636363635</c:v>
                </c:pt>
              </c:numCache>
            </c:numRef>
          </c:val>
          <c:smooth val="0"/>
          <c:extLst>
            <c:ext xmlns:c16="http://schemas.microsoft.com/office/drawing/2014/chart" uri="{C3380CC4-5D6E-409C-BE32-E72D297353CC}">
              <c16:uniqueId val="{00000000-8387-44C3-8179-EA86F8CE18D3}"/>
            </c:ext>
          </c:extLst>
        </c:ser>
        <c:dLbls>
          <c:showLegendKey val="0"/>
          <c:showVal val="1"/>
          <c:showCatName val="0"/>
          <c:showSerName val="0"/>
          <c:showPercent val="0"/>
          <c:showBubbleSize val="0"/>
        </c:dLbls>
        <c:marker val="1"/>
        <c:smooth val="0"/>
        <c:axId val="1644468768"/>
        <c:axId val="1644477920"/>
      </c:lineChart>
      <c:catAx>
        <c:axId val="1644468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77920"/>
        <c:crosses val="autoZero"/>
        <c:auto val="1"/>
        <c:lblAlgn val="ctr"/>
        <c:lblOffset val="100"/>
        <c:noMultiLvlLbl val="0"/>
      </c:catAx>
      <c:valAx>
        <c:axId val="164447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44687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a:t>
            </a:r>
            <a:r>
              <a:rPr lang="es-CO" baseline="0"/>
              <a:t> DE LAS PROBABILIDADES POR PRODUCTOR</a:t>
            </a:r>
            <a:endParaRPr lang="es-CO"/>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mortalidad'!$AA$2:$AA$49</c:f>
              <c:numCache>
                <c:formatCode>General</c:formatCode>
                <c:ptCount val="48"/>
                <c:pt idx="0">
                  <c:v>2.8709869463909854E-3</c:v>
                </c:pt>
                <c:pt idx="1">
                  <c:v>7.4093854293142192E-2</c:v>
                </c:pt>
                <c:pt idx="2">
                  <c:v>2.9758545575894191E-2</c:v>
                </c:pt>
                <c:pt idx="3">
                  <c:v>0.15648750319561799</c:v>
                </c:pt>
                <c:pt idx="4">
                  <c:v>5.6418602425445386E-5</c:v>
                </c:pt>
                <c:pt idx="5">
                  <c:v>0.15648750319561799</c:v>
                </c:pt>
                <c:pt idx="6">
                  <c:v>2.7745720303506971E-6</c:v>
                </c:pt>
                <c:pt idx="7">
                  <c:v>5.6418602425445386E-5</c:v>
                </c:pt>
                <c:pt idx="8">
                  <c:v>2.8709869463909854E-3</c:v>
                </c:pt>
                <c:pt idx="9">
                  <c:v>0.40310924899344946</c:v>
                </c:pt>
                <c:pt idx="10">
                  <c:v>6.1332820135762134E-4</c:v>
                </c:pt>
                <c:pt idx="11">
                  <c:v>9.0403163632502004E-3</c:v>
                </c:pt>
                <c:pt idx="12">
                  <c:v>3.270391624079072E-2</c:v>
                </c:pt>
                <c:pt idx="13">
                  <c:v>1.8465673012113548E-5</c:v>
                </c:pt>
                <c:pt idx="14">
                  <c:v>2.7745720303506971E-6</c:v>
                </c:pt>
                <c:pt idx="15">
                  <c:v>2.9322235528334017E-2</c:v>
                </c:pt>
                <c:pt idx="16">
                  <c:v>9.0403163632502004E-3</c:v>
                </c:pt>
                <c:pt idx="17">
                  <c:v>7.8013382843864942E-2</c:v>
                </c:pt>
                <c:pt idx="18">
                  <c:v>3.3117042852470746E-7</c:v>
                </c:pt>
                <c:pt idx="19">
                  <c:v>2.76765340429308E-4</c:v>
                </c:pt>
                <c:pt idx="20">
                  <c:v>5.1921632442675225E-4</c:v>
                </c:pt>
                <c:pt idx="21">
                  <c:v>0.92125797178973123</c:v>
                </c:pt>
                <c:pt idx="22">
                  <c:v>5.1921632442675225E-4</c:v>
                </c:pt>
                <c:pt idx="23">
                  <c:v>5.1921632442675225E-4</c:v>
                </c:pt>
                <c:pt idx="24">
                  <c:v>5.1921632442675225E-4</c:v>
                </c:pt>
                <c:pt idx="25">
                  <c:v>0.57278098867055194</c:v>
                </c:pt>
                <c:pt idx="26">
                  <c:v>2.8709869463909854E-3</c:v>
                </c:pt>
                <c:pt idx="27">
                  <c:v>7.8013382843864942E-2</c:v>
                </c:pt>
                <c:pt idx="28">
                  <c:v>5.6418602425445386E-5</c:v>
                </c:pt>
                <c:pt idx="29">
                  <c:v>3.270391624079072E-2</c:v>
                </c:pt>
                <c:pt idx="30">
                  <c:v>2.8709869463909854E-3</c:v>
                </c:pt>
                <c:pt idx="31">
                  <c:v>5.6418602425445386E-5</c:v>
                </c:pt>
                <c:pt idx="32">
                  <c:v>0.41590595245361339</c:v>
                </c:pt>
                <c:pt idx="33">
                  <c:v>5.6418602425445386E-5</c:v>
                </c:pt>
                <c:pt idx="34">
                  <c:v>2.8709869463909854E-3</c:v>
                </c:pt>
                <c:pt idx="35">
                  <c:v>2.7745720303506971E-6</c:v>
                </c:pt>
                <c:pt idx="36">
                  <c:v>9.4164659302786724E-5</c:v>
                </c:pt>
                <c:pt idx="37">
                  <c:v>2.7745720303506971E-6</c:v>
                </c:pt>
                <c:pt idx="38">
                  <c:v>1.1087825663388839E-2</c:v>
                </c:pt>
                <c:pt idx="39">
                  <c:v>1.1087825663388839E-2</c:v>
                </c:pt>
                <c:pt idx="40">
                  <c:v>0.15648750319561799</c:v>
                </c:pt>
                <c:pt idx="41">
                  <c:v>0.41590595245361339</c:v>
                </c:pt>
                <c:pt idx="42">
                  <c:v>2.7745720303506971E-6</c:v>
                </c:pt>
                <c:pt idx="43">
                  <c:v>1.1087825663388839E-2</c:v>
                </c:pt>
                <c:pt idx="44">
                  <c:v>7.8569523276450504E-5</c:v>
                </c:pt>
                <c:pt idx="45">
                  <c:v>9.0403163632502004E-3</c:v>
                </c:pt>
                <c:pt idx="46">
                  <c:v>2.7745720303506971E-6</c:v>
                </c:pt>
                <c:pt idx="47">
                  <c:v>0.27144168312328132</c:v>
                </c:pt>
              </c:numCache>
            </c:numRef>
          </c:val>
          <c:smooth val="0"/>
          <c:extLst>
            <c:ext xmlns:c16="http://schemas.microsoft.com/office/drawing/2014/chart" uri="{C3380CC4-5D6E-409C-BE32-E72D297353CC}">
              <c16:uniqueId val="{00000000-6850-4A6C-AC54-9E14C8728F8C}"/>
            </c:ext>
          </c:extLst>
        </c:ser>
        <c:dLbls>
          <c:showLegendKey val="0"/>
          <c:showVal val="0"/>
          <c:showCatName val="0"/>
          <c:showSerName val="0"/>
          <c:showPercent val="0"/>
          <c:showBubbleSize val="0"/>
        </c:dLbls>
        <c:marker val="1"/>
        <c:smooth val="0"/>
        <c:axId val="820978543"/>
        <c:axId val="820984783"/>
      </c:lineChart>
      <c:catAx>
        <c:axId val="82097854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84783"/>
        <c:crosses val="autoZero"/>
        <c:auto val="1"/>
        <c:lblAlgn val="ctr"/>
        <c:lblOffset val="100"/>
        <c:noMultiLvlLbl val="0"/>
      </c:catAx>
      <c:valAx>
        <c:axId val="82098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78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GRÁFICO DE LAS PROBABILIDADES POR CICLO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mortalidad'!$C$52:$X$52</c:f>
              <c:numCache>
                <c:formatCode>General</c:formatCode>
                <c:ptCount val="22"/>
                <c:pt idx="0">
                  <c:v>0.67364878007275264</c:v>
                </c:pt>
                <c:pt idx="1">
                  <c:v>0.55706778040425065</c:v>
                </c:pt>
                <c:pt idx="2">
                  <c:v>0.9864827730473148</c:v>
                </c:pt>
                <c:pt idx="3">
                  <c:v>0.76064461146873785</c:v>
                </c:pt>
                <c:pt idx="4">
                  <c:v>0.2368409347343412</c:v>
                </c:pt>
                <c:pt idx="5">
                  <c:v>2.0797807920303057E-12</c:v>
                </c:pt>
                <c:pt idx="6">
                  <c:v>2.0797807920303057E-12</c:v>
                </c:pt>
                <c:pt idx="7">
                  <c:v>2.4730759662361379E-9</c:v>
                </c:pt>
                <c:pt idx="8">
                  <c:v>2.8611011337886794E-9</c:v>
                </c:pt>
                <c:pt idx="9">
                  <c:v>4.1300766429053226E-7</c:v>
                </c:pt>
                <c:pt idx="10">
                  <c:v>1.6866356346789679E-5</c:v>
                </c:pt>
                <c:pt idx="11">
                  <c:v>2.4571455981003965E-12</c:v>
                </c:pt>
                <c:pt idx="12">
                  <c:v>4.1300766429053226E-7</c:v>
                </c:pt>
                <c:pt idx="13">
                  <c:v>2.0797807920303057E-12</c:v>
                </c:pt>
                <c:pt idx="14">
                  <c:v>1.6866356346789679E-5</c:v>
                </c:pt>
                <c:pt idx="15">
                  <c:v>1.0109968417992832E-10</c:v>
                </c:pt>
                <c:pt idx="16">
                  <c:v>0</c:v>
                </c:pt>
                <c:pt idx="17">
                  <c:v>0</c:v>
                </c:pt>
                <c:pt idx="18">
                  <c:v>2.9221375461285781E-4</c:v>
                </c:pt>
                <c:pt idx="19">
                  <c:v>2.6834223118743505E-4</c:v>
                </c:pt>
                <c:pt idx="20">
                  <c:v>1.5306636571632781E-2</c:v>
                </c:pt>
                <c:pt idx="21">
                  <c:v>5.2739194356755892E-2</c:v>
                </c:pt>
              </c:numCache>
            </c:numRef>
          </c:val>
          <c:smooth val="0"/>
          <c:extLst>
            <c:ext xmlns:c16="http://schemas.microsoft.com/office/drawing/2014/chart" uri="{C3380CC4-5D6E-409C-BE32-E72D297353CC}">
              <c16:uniqueId val="{00000000-1C7B-4111-B5A8-B74AC8BBADCE}"/>
            </c:ext>
          </c:extLst>
        </c:ser>
        <c:dLbls>
          <c:showLegendKey val="0"/>
          <c:showVal val="0"/>
          <c:showCatName val="0"/>
          <c:showSerName val="0"/>
          <c:showPercent val="0"/>
          <c:showBubbleSize val="0"/>
        </c:dLbls>
        <c:marker val="1"/>
        <c:smooth val="0"/>
        <c:axId val="820971887"/>
        <c:axId val="820969807"/>
      </c:lineChart>
      <c:catAx>
        <c:axId val="8209718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69807"/>
        <c:crosses val="autoZero"/>
        <c:auto val="1"/>
        <c:lblAlgn val="ctr"/>
        <c:lblOffset val="100"/>
        <c:noMultiLvlLbl val="0"/>
      </c:catAx>
      <c:valAx>
        <c:axId val="82096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20971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O"/>
              <a:t>INTERVALOS</a:t>
            </a:r>
            <a:r>
              <a:rPr lang="es-CO" baseline="0"/>
              <a:t> FLEXIBLES</a:t>
            </a:r>
            <a:endParaRPr lang="es-CO"/>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'!$C$2</c:f>
              <c:strCache>
                <c:ptCount val="1"/>
                <c:pt idx="0">
                  <c:v>Inferior</c:v>
                </c:pt>
              </c:strCache>
            </c:strRef>
          </c:tx>
          <c:spPr>
            <a:ln w="25400" cap="rnd">
              <a:noFill/>
              <a:round/>
            </a:ln>
            <a:effectLst/>
          </c:spPr>
          <c:marker>
            <c:symbol val="none"/>
          </c:marker>
          <c:val>
            <c:numRef>
              <c:f>'Intervalos finales '!$C$3:$C$50</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1.0521720534539213E-2</c:v>
                </c:pt>
                <c:pt idx="14">
                  <c:v>1.2065222154757494E-2</c:v>
                </c:pt>
                <c:pt idx="15">
                  <c:v>1.2830696306044517E-2</c:v>
                </c:pt>
                <c:pt idx="16">
                  <c:v>9.1343993354656428E-3</c:v>
                </c:pt>
                <c:pt idx="17">
                  <c:v>9.3460181046352338E-3</c:v>
                </c:pt>
                <c:pt idx="18">
                  <c:v>1.3265827355353501E-3</c:v>
                </c:pt>
                <c:pt idx="19">
                  <c:v>1.3782054174299683E-5</c:v>
                </c:pt>
                <c:pt idx="20">
                  <c:v>9.4870021380749694E-3</c:v>
                </c:pt>
                <c:pt idx="21">
                  <c:v>9.9824077603693131E-3</c:v>
                </c:pt>
                <c:pt idx="22">
                  <c:v>7.9580120086738468E-3</c:v>
                </c:pt>
                <c:pt idx="23">
                  <c:v>1.6867875816285214E-2</c:v>
                </c:pt>
                <c:pt idx="24">
                  <c:v>2.8293768220318581E-3</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1.8840192997293E-3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05FC-47CF-B4AD-11C79FCD2E4D}"/>
            </c:ext>
          </c:extLst>
        </c:ser>
        <c:ser>
          <c:idx val="1"/>
          <c:order val="1"/>
          <c:tx>
            <c:strRef>
              <c:f>'Intervalos finales '!$D$2</c:f>
              <c:strCache>
                <c:ptCount val="1"/>
                <c:pt idx="0">
                  <c:v>Superior</c:v>
                </c:pt>
              </c:strCache>
            </c:strRef>
          </c:tx>
          <c:spPr>
            <a:ln w="25400" cap="rnd">
              <a:noFill/>
              <a:round/>
            </a:ln>
            <a:effectLst/>
          </c:spPr>
          <c:marker>
            <c:symbol val="none"/>
          </c:marker>
          <c:val>
            <c:numRef>
              <c:f>'Intervalos finales '!$D$3:$D$50</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0.14119004715724803</c:v>
                </c:pt>
                <c:pt idx="9">
                  <c:v>8.3753696224667773E-2</c:v>
                </c:pt>
                <c:pt idx="10">
                  <c:v>5.5245988168233229E-2</c:v>
                </c:pt>
                <c:pt idx="11">
                  <c:v>0.15441677682749588</c:v>
                </c:pt>
                <c:pt idx="12">
                  <c:v>0.11789028780157729</c:v>
                </c:pt>
                <c:pt idx="13">
                  <c:v>7.7327671070721693E-2</c:v>
                </c:pt>
                <c:pt idx="14">
                  <c:v>6.996780784975043E-2</c:v>
                </c:pt>
                <c:pt idx="15">
                  <c:v>8.0369036165242602E-2</c:v>
                </c:pt>
                <c:pt idx="16">
                  <c:v>7.4432235631596733E-2</c:v>
                </c:pt>
                <c:pt idx="17">
                  <c:v>0.10313654794550842</c:v>
                </c:pt>
                <c:pt idx="18">
                  <c:v>5.7705555294467747E-2</c:v>
                </c:pt>
                <c:pt idx="19">
                  <c:v>7.054415466789421E-2</c:v>
                </c:pt>
                <c:pt idx="20">
                  <c:v>6.357589266390129E-2</c:v>
                </c:pt>
                <c:pt idx="21">
                  <c:v>0.12247071822539768</c:v>
                </c:pt>
                <c:pt idx="22">
                  <c:v>7.6702967402606625E-2</c:v>
                </c:pt>
                <c:pt idx="23">
                  <c:v>6.4783418224861333E-2</c:v>
                </c:pt>
                <c:pt idx="24">
                  <c:v>7.6321410568283343E-2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0.11864461620810685</c:v>
                </c:pt>
                <c:pt idx="33">
                  <c:v>5.8032760806448258E-2</c:v>
                </c:pt>
                <c:pt idx="34">
                  <c:v>8.2622259618890914E-2</c:v>
                </c:pt>
                <c:pt idx="35">
                  <c:v>7.3021956893641549E-2</c:v>
                </c:pt>
                <c:pt idx="36">
                  <c:v>6.9639356455248547E-2</c:v>
                </c:pt>
                <c:pt idx="37">
                  <c:v>6.2293243542040022E-2</c:v>
                </c:pt>
                <c:pt idx="38">
                  <c:v>0.12840007592700819</c:v>
                </c:pt>
                <c:pt idx="39">
                  <c:v>0.11411080486394343</c:v>
                </c:pt>
                <c:pt idx="40">
                  <c:v>8.5872048118610156E-2</c:v>
                </c:pt>
                <c:pt idx="41">
                  <c:v>9.9836260610489114E-2</c:v>
                </c:pt>
                <c:pt idx="42">
                  <c:v>0.10917044329418557</c:v>
                </c:pt>
                <c:pt idx="43">
                  <c:v>7.4778570673349143E-2</c:v>
                </c:pt>
                <c:pt idx="44">
                  <c:v>5.6899429082496567E-2</c:v>
                </c:pt>
                <c:pt idx="45">
                  <c:v>7.8642413598954963E-2</c:v>
                </c:pt>
                <c:pt idx="46">
                  <c:v>6.6668813796111004E-2</c:v>
                </c:pt>
                <c:pt idx="47">
                  <c:v>0.10214242378704463</c:v>
                </c:pt>
              </c:numCache>
            </c:numRef>
          </c:val>
          <c:smooth val="0"/>
          <c:extLst>
            <c:ext xmlns:c16="http://schemas.microsoft.com/office/drawing/2014/chart" uri="{C3380CC4-5D6E-409C-BE32-E72D297353CC}">
              <c16:uniqueId val="{00000001-05FC-47CF-B4AD-11C79FCD2E4D}"/>
            </c:ext>
          </c:extLst>
        </c:ser>
        <c:ser>
          <c:idx val="2"/>
          <c:order val="2"/>
          <c:tx>
            <c:strRef>
              <c:f>'Intervalos finales '!$G$2</c:f>
              <c:strCache>
                <c:ptCount val="1"/>
                <c:pt idx="0">
                  <c:v>flexible</c:v>
                </c:pt>
              </c:strCache>
            </c:strRef>
          </c:tx>
          <c:spPr>
            <a:ln w="25400" cap="rnd">
              <a:no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val>
            <c:numRef>
              <c:f>'Intervalos finales '!$G$3:$G$50</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7.5015277646548445E-2</c:v>
                </c:pt>
                <c:pt idx="9">
                  <c:v>5.2778173279380725E-2</c:v>
                </c:pt>
                <c:pt idx="10">
                  <c:v>3.4522053559650649E-2</c:v>
                </c:pt>
                <c:pt idx="11">
                  <c:v>7.9960081080267364E-2</c:v>
                </c:pt>
                <c:pt idx="12">
                  <c:v>6.7430003561988833E-2</c:v>
                </c:pt>
                <c:pt idx="13">
                  <c:v>4.3924695802630455E-2</c:v>
                </c:pt>
                <c:pt idx="14">
                  <c:v>4.1016515002253964E-2</c:v>
                </c:pt>
                <c:pt idx="15">
                  <c:v>4.6599866235643557E-2</c:v>
                </c:pt>
                <c:pt idx="16">
                  <c:v>4.1783317483531188E-2</c:v>
                </c:pt>
                <c:pt idx="17">
                  <c:v>5.6241283025071823E-2</c:v>
                </c:pt>
                <c:pt idx="18">
                  <c:v>2.9516069015001548E-2</c:v>
                </c:pt>
                <c:pt idx="19">
                  <c:v>3.5278968361034252E-2</c:v>
                </c:pt>
                <c:pt idx="20">
                  <c:v>3.6531447400988126E-2</c:v>
                </c:pt>
                <c:pt idx="21">
                  <c:v>6.62265629928835E-2</c:v>
                </c:pt>
                <c:pt idx="22">
                  <c:v>4.233048970564024E-2</c:v>
                </c:pt>
                <c:pt idx="23">
                  <c:v>4.0825647020573272E-2</c:v>
                </c:pt>
                <c:pt idx="24">
                  <c:v>3.9575393695157599E-2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6.4619957788938129E-2</c:v>
                </c:pt>
                <c:pt idx="33">
                  <c:v>3.2302964857036626E-2</c:v>
                </c:pt>
                <c:pt idx="34">
                  <c:v>4.3046117063583557E-2</c:v>
                </c:pt>
                <c:pt idx="35">
                  <c:v>4.3129216049080966E-2</c:v>
                </c:pt>
                <c:pt idx="36">
                  <c:v>4.048694534603417E-2</c:v>
                </c:pt>
                <c:pt idx="37">
                  <c:v>3.6818986566839754E-2</c:v>
                </c:pt>
                <c:pt idx="38">
                  <c:v>6.9242789423307777E-2</c:v>
                </c:pt>
                <c:pt idx="39">
                  <c:v>6.103440843630864E-2</c:v>
                </c:pt>
                <c:pt idx="40">
                  <c:v>5.0601755241498812E-2</c:v>
                </c:pt>
                <c:pt idx="41">
                  <c:v>5.8718604532877187E-2</c:v>
                </c:pt>
                <c:pt idx="42">
                  <c:v>5.9152421314825607E-2</c:v>
                </c:pt>
                <c:pt idx="43">
                  <c:v>4.2399605609261683E-2</c:v>
                </c:pt>
                <c:pt idx="44">
                  <c:v>2.9391724191112932E-2</c:v>
                </c:pt>
                <c:pt idx="45">
                  <c:v>4.3886407771377742E-2</c:v>
                </c:pt>
                <c:pt idx="46">
                  <c:v>3.8890622076086456E-2</c:v>
                </c:pt>
                <c:pt idx="47">
                  <c:v>5.7266018588752958E-2</c:v>
                </c:pt>
              </c:numCache>
            </c:numRef>
          </c:val>
          <c:smooth val="0"/>
          <c:extLst>
            <c:ext xmlns:c16="http://schemas.microsoft.com/office/drawing/2014/chart" uri="{C3380CC4-5D6E-409C-BE32-E72D297353CC}">
              <c16:uniqueId val="{00000002-05FC-47CF-B4AD-11C79FCD2E4D}"/>
            </c:ext>
          </c:extLst>
        </c:ser>
        <c:dLbls>
          <c:showLegendKey val="0"/>
          <c:showVal val="0"/>
          <c:showCatName val="0"/>
          <c:showSerName val="0"/>
          <c:showPercent val="0"/>
          <c:showBubbleSize val="0"/>
        </c:dLbls>
        <c:hiLowLines>
          <c:spPr>
            <a:ln w="9525">
              <a:solidFill>
                <a:schemeClr val="tx1">
                  <a:lumMod val="75000"/>
                  <a:lumOff val="25000"/>
                </a:schemeClr>
              </a:solidFill>
            </a:ln>
            <a:effectLst/>
          </c:spPr>
        </c:hiLowLines>
        <c:axId val="514336888"/>
        <c:axId val="514337872"/>
      </c:stockChart>
      <c:catAx>
        <c:axId val="514336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14337872"/>
        <c:crosses val="autoZero"/>
        <c:auto val="1"/>
        <c:lblAlgn val="ctr"/>
        <c:lblOffset val="100"/>
        <c:noMultiLvlLbl val="0"/>
      </c:catAx>
      <c:valAx>
        <c:axId val="51433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14336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s-CO"/>
              <a:t>INTERVALOS</a:t>
            </a:r>
            <a:r>
              <a:rPr lang="es-CO" baseline="0"/>
              <a:t> EXIGENTES</a:t>
            </a:r>
            <a:endParaRPr lang="es-CO"/>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'!$E$2</c:f>
              <c:strCache>
                <c:ptCount val="1"/>
                <c:pt idx="0">
                  <c:v>Inferior</c:v>
                </c:pt>
              </c:strCache>
            </c:strRef>
          </c:tx>
          <c:spPr>
            <a:ln w="25400" cap="rnd">
              <a:noFill/>
              <a:round/>
            </a:ln>
            <a:effectLst/>
          </c:spPr>
          <c:marker>
            <c:symbol val="none"/>
          </c:marker>
          <c:val>
            <c:numRef>
              <c:f>'Intervalos finales '!$E$3:$E$50</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2.006084982533296E-3</c:v>
                </c:pt>
                <c:pt idx="20">
                  <c:v>1.8071113181189591E-2</c:v>
                </c:pt>
                <c:pt idx="21">
                  <c:v>1.9362577136936565E-2</c:v>
                </c:pt>
                <c:pt idx="22">
                  <c:v>1.5933966830937729E-2</c:v>
                </c:pt>
                <c:pt idx="23">
                  <c:v>2.1819024573725199E-2</c:v>
                </c:pt>
                <c:pt idx="24">
                  <c:v>9.7609709574213444E-3</c:v>
                </c:pt>
                <c:pt idx="25">
                  <c:v>2.7028324269193993E-2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7.8438796155143597E-3</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7033-4344-BFB6-1A506F614F4E}"/>
            </c:ext>
          </c:extLst>
        </c:ser>
        <c:ser>
          <c:idx val="1"/>
          <c:order val="1"/>
          <c:tx>
            <c:strRef>
              <c:f>'Intervalos finales '!$F$2</c:f>
              <c:strCache>
                <c:ptCount val="1"/>
                <c:pt idx="0">
                  <c:v>Superior</c:v>
                </c:pt>
              </c:strCache>
            </c:strRef>
          </c:tx>
          <c:spPr>
            <a:ln w="25400" cap="rnd">
              <a:noFill/>
              <a:round/>
            </a:ln>
            <a:effectLst/>
          </c:spPr>
          <c:marker>
            <c:symbol val="none"/>
          </c:marker>
          <c:val>
            <c:numRef>
              <c:f>'Intervalos finales '!$F$3:$F$50</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0.11743907636986073</c:v>
                </c:pt>
                <c:pt idx="9">
                  <c:v>5.4324485196669464E-2</c:v>
                </c:pt>
                <c:pt idx="10">
                  <c:v>3.4652583497444871E-2</c:v>
                </c:pt>
                <c:pt idx="11">
                  <c:v>0.128872845880738</c:v>
                </c:pt>
                <c:pt idx="12">
                  <c:v>0.10502449496865905</c:v>
                </c:pt>
                <c:pt idx="13">
                  <c:v>6.3574655205062849E-2</c:v>
                </c:pt>
                <c:pt idx="14">
                  <c:v>6.0054134380961979E-2</c:v>
                </c:pt>
                <c:pt idx="15">
                  <c:v>6.7034192539259449E-2</c:v>
                </c:pt>
                <c:pt idx="16">
                  <c:v>5.6350813646779553E-2</c:v>
                </c:pt>
                <c:pt idx="17">
                  <c:v>7.6330936165841884E-2</c:v>
                </c:pt>
                <c:pt idx="18">
                  <c:v>4.6214920629670961E-2</c:v>
                </c:pt>
                <c:pt idx="19">
                  <c:v>4.8970952423400181E-2</c:v>
                </c:pt>
                <c:pt idx="20">
                  <c:v>4.6880919492669391E-2</c:v>
                </c:pt>
                <c:pt idx="21">
                  <c:v>9.7724423014538334E-2</c:v>
                </c:pt>
                <c:pt idx="22">
                  <c:v>5.0308632478614584E-2</c:v>
                </c:pt>
                <c:pt idx="23">
                  <c:v>5.5897816608143996E-2</c:v>
                </c:pt>
                <c:pt idx="24">
                  <c:v>5.6648430365609452E-2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9.9525991761323707E-2</c:v>
                </c:pt>
                <c:pt idx="33">
                  <c:v>4.2589900693957065E-2</c:v>
                </c:pt>
                <c:pt idx="34">
                  <c:v>6.2894482434461677E-2</c:v>
                </c:pt>
                <c:pt idx="35">
                  <c:v>4.6574956178320581E-2</c:v>
                </c:pt>
                <c:pt idx="36">
                  <c:v>5.6797412621892994E-2</c:v>
                </c:pt>
                <c:pt idx="37">
                  <c:v>5.0356594105307885E-2</c:v>
                </c:pt>
                <c:pt idx="38">
                  <c:v>0.11043169002348147</c:v>
                </c:pt>
                <c:pt idx="39">
                  <c:v>9.1452882234430183E-2</c:v>
                </c:pt>
                <c:pt idx="40">
                  <c:v>7.6746772909233318E-2</c:v>
                </c:pt>
                <c:pt idx="41">
                  <c:v>9.0962990926360121E-2</c:v>
                </c:pt>
                <c:pt idx="42">
                  <c:v>7.5479388634965616E-2</c:v>
                </c:pt>
                <c:pt idx="43">
                  <c:v>5.6658075997594211E-2</c:v>
                </c:pt>
                <c:pt idx="44">
                  <c:v>3.7614089485154246E-2</c:v>
                </c:pt>
                <c:pt idx="45">
                  <c:v>6.5692966787837093E-2</c:v>
                </c:pt>
                <c:pt idx="46">
                  <c:v>4.8301445094402512E-2</c:v>
                </c:pt>
                <c:pt idx="47">
                  <c:v>7.2814717628659723E-2</c:v>
                </c:pt>
              </c:numCache>
            </c:numRef>
          </c:val>
          <c:smooth val="0"/>
          <c:extLst>
            <c:ext xmlns:c16="http://schemas.microsoft.com/office/drawing/2014/chart" uri="{C3380CC4-5D6E-409C-BE32-E72D297353CC}">
              <c16:uniqueId val="{00000001-7033-4344-BFB6-1A506F614F4E}"/>
            </c:ext>
          </c:extLst>
        </c:ser>
        <c:ser>
          <c:idx val="2"/>
          <c:order val="2"/>
          <c:tx>
            <c:strRef>
              <c:f>'Intervalos finales '!$H$2</c:f>
              <c:strCache>
                <c:ptCount val="1"/>
                <c:pt idx="0">
                  <c:v>exigente </c:v>
                </c:pt>
              </c:strCache>
            </c:strRef>
          </c:tx>
          <c:spPr>
            <a:ln w="25400" cap="rnd">
              <a:no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val>
            <c:numRef>
              <c:f>'Intervalos finales '!$H$3:$H$50</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6.7217939434758123E-2</c:v>
                </c:pt>
                <c:pt idx="9">
                  <c:v>4.8395153734491783E-2</c:v>
                </c:pt>
                <c:pt idx="10">
                  <c:v>3.1254157422064471E-2</c:v>
                </c:pt>
                <c:pt idx="11">
                  <c:v>7.0700508719985178E-2</c:v>
                </c:pt>
                <c:pt idx="12">
                  <c:v>6.3838918681456025E-2</c:v>
                </c:pt>
                <c:pt idx="13">
                  <c:v>3.9783640969365132E-2</c:v>
                </c:pt>
                <c:pt idx="14">
                  <c:v>3.9818503841528415E-2</c:v>
                </c:pt>
                <c:pt idx="15">
                  <c:v>4.3238988069653421E-2</c:v>
                </c:pt>
                <c:pt idx="16">
                  <c:v>3.6876543811975318E-2</c:v>
                </c:pt>
                <c:pt idx="17">
                  <c:v>4.8421797909485156E-2</c:v>
                </c:pt>
                <c:pt idx="18">
                  <c:v>2.7277061375044841E-2</c:v>
                </c:pt>
                <c:pt idx="19">
                  <c:v>2.5488518702966739E-2</c:v>
                </c:pt>
                <c:pt idx="20">
                  <c:v>3.2476016336929495E-2</c:v>
                </c:pt>
                <c:pt idx="21">
                  <c:v>5.8543500075737449E-2</c:v>
                </c:pt>
                <c:pt idx="22">
                  <c:v>3.3121299654776157E-2</c:v>
                </c:pt>
                <c:pt idx="23">
                  <c:v>3.8858420590934598E-2</c:v>
                </c:pt>
                <c:pt idx="24">
                  <c:v>3.3204700661515402E-2</c:v>
                </c:pt>
                <c:pt idx="25">
                  <c:v>5.0607581460043308E-2</c:v>
                </c:pt>
                <c:pt idx="26">
                  <c:v>4.2995751111981714E-2</c:v>
                </c:pt>
                <c:pt idx="27">
                  <c:v>4.6674925274960317E-2</c:v>
                </c:pt>
                <c:pt idx="28">
                  <c:v>3.2446429115888423E-2</c:v>
                </c:pt>
                <c:pt idx="29">
                  <c:v>3.9722014297559782E-2</c:v>
                </c:pt>
                <c:pt idx="30">
                  <c:v>3.6434164042557907E-2</c:v>
                </c:pt>
                <c:pt idx="31">
                  <c:v>2.7338632064517258E-2</c:v>
                </c:pt>
                <c:pt idx="32">
                  <c:v>5.8654369697470177E-2</c:v>
                </c:pt>
                <c:pt idx="33">
                  <c:v>2.811861854650188E-2</c:v>
                </c:pt>
                <c:pt idx="34">
                  <c:v>3.598654746058997E-2</c:v>
                </c:pt>
                <c:pt idx="35">
                  <c:v>3.5058755704557659E-2</c:v>
                </c:pt>
                <c:pt idx="36">
                  <c:v>3.6893066542129441E-2</c:v>
                </c:pt>
                <c:pt idx="37">
                  <c:v>3.3862568411839641E-2</c:v>
                </c:pt>
                <c:pt idx="38">
                  <c:v>6.306466559040233E-2</c:v>
                </c:pt>
                <c:pt idx="39">
                  <c:v>5.3693424532683956E-2</c:v>
                </c:pt>
                <c:pt idx="40">
                  <c:v>4.8242576017561906E-2</c:v>
                </c:pt>
                <c:pt idx="41">
                  <c:v>5.6338773852923324E-2</c:v>
                </c:pt>
                <c:pt idx="42">
                  <c:v>4.6440831306068353E-2</c:v>
                </c:pt>
                <c:pt idx="43">
                  <c:v>3.7636092876027427E-2</c:v>
                </c:pt>
                <c:pt idx="44">
                  <c:v>2.2728984550334303E-2</c:v>
                </c:pt>
                <c:pt idx="45">
                  <c:v>4.0275962196145154E-2</c:v>
                </c:pt>
                <c:pt idx="46">
                  <c:v>3.4388161816543431E-2</c:v>
                </c:pt>
                <c:pt idx="47">
                  <c:v>4.8297813396186363E-2</c:v>
                </c:pt>
              </c:numCache>
            </c:numRef>
          </c:val>
          <c:smooth val="0"/>
          <c:extLst>
            <c:ext xmlns:c16="http://schemas.microsoft.com/office/drawing/2014/chart" uri="{C3380CC4-5D6E-409C-BE32-E72D297353CC}">
              <c16:uniqueId val="{00000002-7033-4344-BFB6-1A506F614F4E}"/>
            </c:ext>
          </c:extLst>
        </c:ser>
        <c:dLbls>
          <c:showLegendKey val="0"/>
          <c:showVal val="0"/>
          <c:showCatName val="0"/>
          <c:showSerName val="0"/>
          <c:showPercent val="0"/>
          <c:showBubbleSize val="0"/>
        </c:dLbls>
        <c:hiLowLines>
          <c:spPr>
            <a:ln w="9525">
              <a:solidFill>
                <a:schemeClr val="tx1">
                  <a:lumMod val="75000"/>
                  <a:lumOff val="25000"/>
                </a:schemeClr>
              </a:solidFill>
            </a:ln>
            <a:effectLst/>
          </c:spPr>
        </c:hiLowLines>
        <c:axId val="509364560"/>
        <c:axId val="509363248"/>
      </c:stockChart>
      <c:catAx>
        <c:axId val="5093645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09363248"/>
        <c:crosses val="autoZero"/>
        <c:auto val="1"/>
        <c:lblAlgn val="ctr"/>
        <c:lblOffset val="100"/>
        <c:noMultiLvlLbl val="0"/>
      </c:catAx>
      <c:valAx>
        <c:axId val="50936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s-CO"/>
          </a:p>
        </c:txPr>
        <c:crossAx val="509364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7</xdr:col>
      <xdr:colOff>0</xdr:colOff>
      <xdr:row>51</xdr:row>
      <xdr:rowOff>185736</xdr:rowOff>
    </xdr:from>
    <xdr:to>
      <xdr:col>19</xdr:col>
      <xdr:colOff>581024</xdr:colOff>
      <xdr:row>80</xdr:row>
      <xdr:rowOff>179917</xdr:rowOff>
    </xdr:to>
    <xdr:graphicFrame macro="">
      <xdr:nvGraphicFramePr>
        <xdr:cNvPr id="3" name="Gráfico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761999</xdr:colOff>
      <xdr:row>52</xdr:row>
      <xdr:rowOff>4762</xdr:rowOff>
    </xdr:from>
    <xdr:to>
      <xdr:col>24</xdr:col>
      <xdr:colOff>1628775</xdr:colOff>
      <xdr:row>81</xdr:row>
      <xdr:rowOff>180975</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514351</xdr:colOff>
      <xdr:row>56</xdr:row>
      <xdr:rowOff>157161</xdr:rowOff>
    </xdr:from>
    <xdr:to>
      <xdr:col>12</xdr:col>
      <xdr:colOff>666750</xdr:colOff>
      <xdr:row>80</xdr:row>
      <xdr:rowOff>85725</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742950</xdr:colOff>
      <xdr:row>57</xdr:row>
      <xdr:rowOff>9531</xdr:rowOff>
    </xdr:from>
    <xdr:to>
      <xdr:col>19</xdr:col>
      <xdr:colOff>495300</xdr:colOff>
      <xdr:row>76</xdr:row>
      <xdr:rowOff>85725</xdr:rowOff>
    </xdr:to>
    <xdr:graphicFrame macro="">
      <xdr:nvGraphicFramePr>
        <xdr:cNvPr id="2" name="Grá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504824</xdr:colOff>
      <xdr:row>57</xdr:row>
      <xdr:rowOff>4761</xdr:rowOff>
    </xdr:from>
    <xdr:to>
      <xdr:col>26</xdr:col>
      <xdr:colOff>304800</xdr:colOff>
      <xdr:row>76</xdr:row>
      <xdr:rowOff>85724</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38099</xdr:colOff>
      <xdr:row>77</xdr:row>
      <xdr:rowOff>4762</xdr:rowOff>
    </xdr:from>
    <xdr:to>
      <xdr:col>20</xdr:col>
      <xdr:colOff>85724</xdr:colOff>
      <xdr:row>94</xdr:row>
      <xdr:rowOff>0</xdr:rowOff>
    </xdr:to>
    <xdr:graphicFrame macro="">
      <xdr:nvGraphicFramePr>
        <xdr:cNvPr id="5" name="Gráfico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95251</xdr:colOff>
      <xdr:row>76</xdr:row>
      <xdr:rowOff>185736</xdr:rowOff>
    </xdr:from>
    <xdr:to>
      <xdr:col>26</xdr:col>
      <xdr:colOff>742950</xdr:colOff>
      <xdr:row>93</xdr:row>
      <xdr:rowOff>180975</xdr:rowOff>
    </xdr:to>
    <xdr:graphicFrame macro="">
      <xdr:nvGraphicFramePr>
        <xdr:cNvPr id="6" name="Gráfico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xdr:colOff>
      <xdr:row>2</xdr:row>
      <xdr:rowOff>4762</xdr:rowOff>
    </xdr:from>
    <xdr:to>
      <xdr:col>16</xdr:col>
      <xdr:colOff>428625</xdr:colOff>
      <xdr:row>17</xdr:row>
      <xdr:rowOff>180975</xdr:rowOff>
    </xdr:to>
    <xdr:graphicFrame macro="">
      <xdr:nvGraphicFramePr>
        <xdr:cNvPr id="3" name="Gráfico 2">
          <a:extLst>
            <a:ext uri="{FF2B5EF4-FFF2-40B4-BE49-F238E27FC236}">
              <a16:creationId xmlns:a16="http://schemas.microsoft.com/office/drawing/2014/main" id="{8D049F51-321C-4CA4-B96E-C03AF35B0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18</xdr:row>
      <xdr:rowOff>14285</xdr:rowOff>
    </xdr:from>
    <xdr:to>
      <xdr:col>16</xdr:col>
      <xdr:colOff>447675</xdr:colOff>
      <xdr:row>34</xdr:row>
      <xdr:rowOff>0</xdr:rowOff>
    </xdr:to>
    <xdr:graphicFrame macro="">
      <xdr:nvGraphicFramePr>
        <xdr:cNvPr id="4" name="Gráfico 3">
          <a:extLst>
            <a:ext uri="{FF2B5EF4-FFF2-40B4-BE49-F238E27FC236}">
              <a16:creationId xmlns:a16="http://schemas.microsoft.com/office/drawing/2014/main" id="{A2E31BA7-1E43-41C0-9979-6C7EC5D700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0.0595</cdr:x>
      <cdr:y>0.68917</cdr:y>
    </cdr:from>
    <cdr:to>
      <cdr:x>0.97101</cdr:x>
      <cdr:y>0.68917</cdr:y>
    </cdr:to>
    <cdr:cxnSp macro="">
      <cdr:nvCxnSpPr>
        <cdr:cNvPr id="3" name="Conector recto 2"/>
        <cdr:cNvCxnSpPr/>
      </cdr:nvCxnSpPr>
      <cdr:spPr>
        <a:xfrm xmlns:a="http://schemas.openxmlformats.org/drawingml/2006/main">
          <a:off x="342899" y="2090738"/>
          <a:ext cx="5252667" cy="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0.06425</cdr:x>
      <cdr:y>0.63368</cdr:y>
    </cdr:from>
    <cdr:to>
      <cdr:x>0.9731</cdr:x>
      <cdr:y>0.63368</cdr:y>
    </cdr:to>
    <cdr:cxnSp macro="">
      <cdr:nvCxnSpPr>
        <cdr:cNvPr id="3" name="Conector recto 2"/>
        <cdr:cNvCxnSpPr/>
      </cdr:nvCxnSpPr>
      <cdr:spPr>
        <a:xfrm xmlns:a="http://schemas.openxmlformats.org/drawingml/2006/main" flipV="1">
          <a:off x="371475" y="1922405"/>
          <a:ext cx="5254673" cy="0"/>
        </a:xfrm>
        <a:prstGeom xmlns:a="http://schemas.openxmlformats.org/drawingml/2006/main" prst="line">
          <a:avLst/>
        </a:prstGeom>
        <a:ln xmlns:a="http://schemas.openxmlformats.org/drawingml/2006/main">
          <a:solidFill>
            <a:srgbClr val="FF0000"/>
          </a:solidFill>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userShapes>
</file>

<file path=xl/drawings/drawing7.xml><?xml version="1.0" encoding="utf-8"?>
<xdr:wsDr xmlns:xdr="http://schemas.openxmlformats.org/drawingml/2006/spreadsheetDrawing" xmlns:a="http://schemas.openxmlformats.org/drawingml/2006/main">
  <xdr:twoCellAnchor>
    <xdr:from>
      <xdr:col>0</xdr:col>
      <xdr:colOff>0</xdr:colOff>
      <xdr:row>50</xdr:row>
      <xdr:rowOff>46567</xdr:rowOff>
    </xdr:from>
    <xdr:to>
      <xdr:col>10</xdr:col>
      <xdr:colOff>0</xdr:colOff>
      <xdr:row>73</xdr:row>
      <xdr:rowOff>137583</xdr:rowOff>
    </xdr:to>
    <xdr:graphicFrame macro="">
      <xdr:nvGraphicFramePr>
        <xdr:cNvPr id="4" name="Gráfico 3">
          <a:extLst>
            <a:ext uri="{FF2B5EF4-FFF2-40B4-BE49-F238E27FC236}">
              <a16:creationId xmlns:a16="http://schemas.microsoft.com/office/drawing/2014/main" id="{85ED97DC-094A-4F5F-9001-A52C20F70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10583</xdr:colOff>
      <xdr:row>50</xdr:row>
      <xdr:rowOff>35983</xdr:rowOff>
    </xdr:from>
    <xdr:to>
      <xdr:col>18</xdr:col>
      <xdr:colOff>10583</xdr:colOff>
      <xdr:row>74</xdr:row>
      <xdr:rowOff>42333</xdr:rowOff>
    </xdr:to>
    <xdr:graphicFrame macro="">
      <xdr:nvGraphicFramePr>
        <xdr:cNvPr id="6" name="Gráfico 5">
          <a:extLst>
            <a:ext uri="{FF2B5EF4-FFF2-40B4-BE49-F238E27FC236}">
              <a16:creationId xmlns:a16="http://schemas.microsoft.com/office/drawing/2014/main" id="{5A3C7591-C1D6-474D-9F4E-7289D60A2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10582</xdr:colOff>
      <xdr:row>50</xdr:row>
      <xdr:rowOff>4233</xdr:rowOff>
    </xdr:from>
    <xdr:to>
      <xdr:col>24</xdr:col>
      <xdr:colOff>10582</xdr:colOff>
      <xdr:row>64</xdr:row>
      <xdr:rowOff>80433</xdr:rowOff>
    </xdr:to>
    <xdr:graphicFrame macro="">
      <xdr:nvGraphicFramePr>
        <xdr:cNvPr id="7" name="Gráfico 6">
          <a:extLst>
            <a:ext uri="{FF2B5EF4-FFF2-40B4-BE49-F238E27FC236}">
              <a16:creationId xmlns:a16="http://schemas.microsoft.com/office/drawing/2014/main" id="{D2F0DA82-1E3D-4D29-86F9-33DCEC2BE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10583</xdr:colOff>
      <xdr:row>64</xdr:row>
      <xdr:rowOff>88900</xdr:rowOff>
    </xdr:from>
    <xdr:to>
      <xdr:col>24</xdr:col>
      <xdr:colOff>10583</xdr:colOff>
      <xdr:row>78</xdr:row>
      <xdr:rowOff>165100</xdr:rowOff>
    </xdr:to>
    <xdr:graphicFrame macro="">
      <xdr:nvGraphicFramePr>
        <xdr:cNvPr id="8" name="Gráfico 7">
          <a:extLst>
            <a:ext uri="{FF2B5EF4-FFF2-40B4-BE49-F238E27FC236}">
              <a16:creationId xmlns:a16="http://schemas.microsoft.com/office/drawing/2014/main" id="{F9459207-5715-4662-9E57-5D5A32F7A3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21166</xdr:colOff>
      <xdr:row>50</xdr:row>
      <xdr:rowOff>25401</xdr:rowOff>
    </xdr:from>
    <xdr:to>
      <xdr:col>30</xdr:col>
      <xdr:colOff>21166</xdr:colOff>
      <xdr:row>64</xdr:row>
      <xdr:rowOff>101601</xdr:rowOff>
    </xdr:to>
    <xdr:graphicFrame macro="">
      <xdr:nvGraphicFramePr>
        <xdr:cNvPr id="9" name="Gráfico 8">
          <a:extLst>
            <a:ext uri="{FF2B5EF4-FFF2-40B4-BE49-F238E27FC236}">
              <a16:creationId xmlns:a16="http://schemas.microsoft.com/office/drawing/2014/main" id="{64FAE734-A834-433C-A442-85DFFCB4F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751417</xdr:colOff>
      <xdr:row>65</xdr:row>
      <xdr:rowOff>35983</xdr:rowOff>
    </xdr:from>
    <xdr:to>
      <xdr:col>29</xdr:col>
      <xdr:colOff>751417</xdr:colOff>
      <xdr:row>79</xdr:row>
      <xdr:rowOff>112183</xdr:rowOff>
    </xdr:to>
    <xdr:graphicFrame macro="">
      <xdr:nvGraphicFramePr>
        <xdr:cNvPr id="10" name="Gráfico 9">
          <a:extLst>
            <a:ext uri="{FF2B5EF4-FFF2-40B4-BE49-F238E27FC236}">
              <a16:creationId xmlns:a16="http://schemas.microsoft.com/office/drawing/2014/main" id="{26D82F29-56C4-4913-8DCC-1F9FC5BD45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Z100"/>
  <sheetViews>
    <sheetView showRowColHeaders="0" topLeftCell="H58" zoomScaleNormal="100" workbookViewId="0">
      <selection activeCell="V72" sqref="V72"/>
    </sheetView>
  </sheetViews>
  <sheetFormatPr baseColWidth="10" defaultRowHeight="15" x14ac:dyDescent="0.25"/>
  <cols>
    <col min="1" max="1" width="4.42578125" bestFit="1" customWidth="1"/>
    <col min="2" max="2" width="39.28515625" customWidth="1"/>
    <col min="4" max="5" width="11.42578125" customWidth="1"/>
    <col min="25" max="25" width="20.42578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76</v>
      </c>
      <c r="Z1" s="30" t="s">
        <v>83</v>
      </c>
    </row>
    <row r="2" spans="1:26" x14ac:dyDescent="0.25">
      <c r="A2" s="6">
        <v>1</v>
      </c>
      <c r="B2" s="6" t="s">
        <v>30</v>
      </c>
      <c r="C2" s="8">
        <v>2548</v>
      </c>
      <c r="D2" s="6">
        <v>2843</v>
      </c>
      <c r="E2" s="6">
        <v>2856</v>
      </c>
      <c r="F2" s="6">
        <v>2856</v>
      </c>
      <c r="G2" s="6">
        <v>2856</v>
      </c>
      <c r="H2" s="6">
        <v>2550</v>
      </c>
      <c r="I2" s="6">
        <v>3056</v>
      </c>
      <c r="J2" s="6">
        <v>2754</v>
      </c>
      <c r="K2" s="9">
        <v>3060</v>
      </c>
      <c r="L2" s="34">
        <v>3059</v>
      </c>
      <c r="M2" s="10">
        <v>2754</v>
      </c>
      <c r="N2" s="9">
        <v>2754</v>
      </c>
      <c r="O2" s="11">
        <v>2856</v>
      </c>
      <c r="P2" s="9">
        <v>2856</v>
      </c>
      <c r="Q2" s="9">
        <v>2856</v>
      </c>
      <c r="R2" s="11">
        <v>2754</v>
      </c>
      <c r="S2" s="9">
        <v>2754</v>
      </c>
      <c r="T2" s="12">
        <v>2754</v>
      </c>
      <c r="U2" s="6">
        <v>2856</v>
      </c>
      <c r="V2" s="6">
        <v>2856</v>
      </c>
      <c r="W2" s="6">
        <v>2856</v>
      </c>
      <c r="X2" s="6">
        <v>2856</v>
      </c>
      <c r="Y2" s="4">
        <f>SUM(C2:X2)</f>
        <v>62200</v>
      </c>
      <c r="Z2" s="4">
        <f t="shared" ref="Z2:Z49" si="0">AVERAGE(C2:X2)</f>
        <v>2827.2727272727275</v>
      </c>
    </row>
    <row r="3" spans="1:26" x14ac:dyDescent="0.25">
      <c r="A3" s="6">
        <v>2</v>
      </c>
      <c r="B3" s="6" t="s">
        <v>5</v>
      </c>
      <c r="C3" s="8">
        <v>7690</v>
      </c>
      <c r="D3" s="6">
        <v>9180</v>
      </c>
      <c r="E3" s="6">
        <v>9180</v>
      </c>
      <c r="F3" s="6">
        <v>9180</v>
      </c>
      <c r="G3" s="6">
        <v>9030</v>
      </c>
      <c r="H3" s="6">
        <v>7140</v>
      </c>
      <c r="I3" s="6">
        <v>8155</v>
      </c>
      <c r="J3" s="6">
        <v>8124</v>
      </c>
      <c r="K3" s="9">
        <v>9179</v>
      </c>
      <c r="L3" s="34">
        <v>8150</v>
      </c>
      <c r="M3" s="10">
        <v>8160</v>
      </c>
      <c r="N3" s="9">
        <v>8160</v>
      </c>
      <c r="O3" s="11">
        <v>8670</v>
      </c>
      <c r="P3" s="9">
        <v>9180</v>
      </c>
      <c r="Q3" s="9">
        <v>9180</v>
      </c>
      <c r="R3" s="11">
        <v>9180</v>
      </c>
      <c r="S3" s="9">
        <v>9180</v>
      </c>
      <c r="T3" s="12">
        <v>9180</v>
      </c>
      <c r="U3" s="6">
        <v>9180</v>
      </c>
      <c r="V3" s="6">
        <v>9180</v>
      </c>
      <c r="W3" s="6">
        <v>9180</v>
      </c>
      <c r="X3" s="6"/>
      <c r="Y3" s="4">
        <f t="shared" ref="Y3:Y49" si="1">SUM(C3:X3)</f>
        <v>183438</v>
      </c>
      <c r="Z3" s="4">
        <f t="shared" si="0"/>
        <v>8735.1428571428569</v>
      </c>
    </row>
    <row r="4" spans="1:26" x14ac:dyDescent="0.25">
      <c r="A4" s="6">
        <v>3</v>
      </c>
      <c r="B4" s="6" t="s">
        <v>70</v>
      </c>
      <c r="C4" s="8"/>
      <c r="D4" s="6"/>
      <c r="E4" s="6"/>
      <c r="F4" s="6"/>
      <c r="G4" s="6"/>
      <c r="H4" s="6"/>
      <c r="I4" s="6"/>
      <c r="J4" s="6"/>
      <c r="K4" s="13"/>
      <c r="L4" s="20"/>
      <c r="M4" s="10">
        <v>2244</v>
      </c>
      <c r="N4" s="9">
        <v>2244</v>
      </c>
      <c r="O4" s="11">
        <v>2856</v>
      </c>
      <c r="P4" s="9">
        <v>2886</v>
      </c>
      <c r="Q4" s="9">
        <v>2856</v>
      </c>
      <c r="R4" s="11">
        <v>2652</v>
      </c>
      <c r="S4" s="9">
        <v>2652</v>
      </c>
      <c r="T4" s="12">
        <v>2754</v>
      </c>
      <c r="U4" s="6">
        <v>2856</v>
      </c>
      <c r="V4" s="6">
        <v>2856</v>
      </c>
      <c r="W4" s="6">
        <v>2856</v>
      </c>
      <c r="X4" s="6">
        <v>2856</v>
      </c>
      <c r="Y4" s="4">
        <f t="shared" si="1"/>
        <v>32568</v>
      </c>
      <c r="Z4" s="4">
        <f t="shared" si="0"/>
        <v>2714</v>
      </c>
    </row>
    <row r="5" spans="1:26" x14ac:dyDescent="0.25">
      <c r="A5" s="6">
        <v>4</v>
      </c>
      <c r="B5" s="6" t="s">
        <v>16</v>
      </c>
      <c r="C5" s="8">
        <v>1525</v>
      </c>
      <c r="D5" s="6">
        <v>1530</v>
      </c>
      <c r="E5" s="6">
        <v>1627</v>
      </c>
      <c r="F5" s="6">
        <v>1631</v>
      </c>
      <c r="G5" s="6">
        <v>1632</v>
      </c>
      <c r="H5" s="6">
        <v>1632</v>
      </c>
      <c r="I5" s="6">
        <v>1631</v>
      </c>
      <c r="J5" s="6">
        <v>1627</v>
      </c>
      <c r="K5" s="9">
        <v>1632</v>
      </c>
      <c r="L5" s="20">
        <v>1628</v>
      </c>
      <c r="M5" s="10">
        <v>1618</v>
      </c>
      <c r="N5" s="9">
        <v>1633</v>
      </c>
      <c r="O5" s="11">
        <v>1632</v>
      </c>
      <c r="P5" s="9">
        <v>1632</v>
      </c>
      <c r="Q5" s="9">
        <v>1632</v>
      </c>
      <c r="R5" s="11">
        <v>1632</v>
      </c>
      <c r="S5" s="9">
        <v>1632</v>
      </c>
      <c r="T5" s="12">
        <v>1632</v>
      </c>
      <c r="U5" s="6">
        <v>1632</v>
      </c>
      <c r="V5" s="6">
        <v>1632</v>
      </c>
      <c r="W5" s="6">
        <v>1632</v>
      </c>
      <c r="X5" s="6">
        <v>1632</v>
      </c>
      <c r="Y5" s="4">
        <f t="shared" si="1"/>
        <v>35666</v>
      </c>
      <c r="Z5" s="4">
        <f t="shared" si="0"/>
        <v>1621.1818181818182</v>
      </c>
    </row>
    <row r="6" spans="1:26" x14ac:dyDescent="0.25">
      <c r="A6" s="6">
        <v>5</v>
      </c>
      <c r="B6" s="6" t="s">
        <v>25</v>
      </c>
      <c r="C6" s="8">
        <v>2652</v>
      </c>
      <c r="D6" s="6">
        <v>2853</v>
      </c>
      <c r="E6" s="6">
        <v>2856</v>
      </c>
      <c r="F6" s="6">
        <v>2856</v>
      </c>
      <c r="G6" s="6">
        <v>2448</v>
      </c>
      <c r="H6" s="6">
        <v>2855</v>
      </c>
      <c r="I6" s="6">
        <v>2856</v>
      </c>
      <c r="J6" s="6">
        <v>2856</v>
      </c>
      <c r="K6" s="9">
        <v>2856</v>
      </c>
      <c r="L6" s="20">
        <v>2448</v>
      </c>
      <c r="M6" s="10">
        <v>2856</v>
      </c>
      <c r="N6" s="9">
        <v>2856</v>
      </c>
      <c r="O6" s="11">
        <v>2856</v>
      </c>
      <c r="P6" s="9">
        <v>2856</v>
      </c>
      <c r="Q6" s="9">
        <v>2856</v>
      </c>
      <c r="R6" s="11">
        <v>2856</v>
      </c>
      <c r="S6" s="9">
        <v>2856</v>
      </c>
      <c r="T6" s="12">
        <v>2856</v>
      </c>
      <c r="U6" s="6">
        <v>2856</v>
      </c>
      <c r="V6" s="6">
        <v>2856</v>
      </c>
      <c r="W6" s="6">
        <v>2856</v>
      </c>
      <c r="X6" s="6">
        <v>3672</v>
      </c>
      <c r="Y6" s="4">
        <f t="shared" si="1"/>
        <v>62624</v>
      </c>
      <c r="Z6" s="4">
        <f t="shared" si="0"/>
        <v>2846.5454545454545</v>
      </c>
    </row>
    <row r="7" spans="1:26" x14ac:dyDescent="0.25">
      <c r="A7" s="6">
        <v>6</v>
      </c>
      <c r="B7" s="6" t="s">
        <v>12</v>
      </c>
      <c r="C7" s="8">
        <v>1224</v>
      </c>
      <c r="D7" s="6">
        <v>1223</v>
      </c>
      <c r="E7" s="6">
        <v>1326</v>
      </c>
      <c r="F7" s="6">
        <v>1312</v>
      </c>
      <c r="G7" s="6">
        <v>1223</v>
      </c>
      <c r="H7" s="6">
        <v>1122</v>
      </c>
      <c r="I7" s="6">
        <v>1122</v>
      </c>
      <c r="J7" s="6">
        <v>1220</v>
      </c>
      <c r="K7" s="9">
        <v>1224</v>
      </c>
      <c r="L7" s="20">
        <v>1224</v>
      </c>
      <c r="M7" s="10">
        <v>1222</v>
      </c>
      <c r="N7" s="9">
        <v>1224</v>
      </c>
      <c r="O7" s="11">
        <v>1224</v>
      </c>
      <c r="P7" s="9">
        <v>1224</v>
      </c>
      <c r="Q7" s="9">
        <v>1224</v>
      </c>
      <c r="R7" s="11">
        <v>1224</v>
      </c>
      <c r="S7" s="9">
        <v>1224</v>
      </c>
      <c r="T7" s="12">
        <v>1224</v>
      </c>
      <c r="U7" s="6">
        <v>1224</v>
      </c>
      <c r="V7" s="6">
        <v>1224</v>
      </c>
      <c r="W7" s="6">
        <v>1224</v>
      </c>
      <c r="X7" s="6">
        <v>1224</v>
      </c>
      <c r="Y7" s="4">
        <f t="shared" si="1"/>
        <v>26906</v>
      </c>
      <c r="Z7" s="4">
        <f t="shared" si="0"/>
        <v>1223</v>
      </c>
    </row>
    <row r="8" spans="1:26" x14ac:dyDescent="0.25">
      <c r="A8" s="6">
        <v>7</v>
      </c>
      <c r="B8" s="6" t="s">
        <v>15</v>
      </c>
      <c r="C8" s="8">
        <v>2753</v>
      </c>
      <c r="D8" s="6">
        <v>2752</v>
      </c>
      <c r="E8" s="6">
        <v>2855</v>
      </c>
      <c r="F8" s="6">
        <v>2852</v>
      </c>
      <c r="G8" s="6">
        <v>2244</v>
      </c>
      <c r="H8" s="6">
        <v>2856</v>
      </c>
      <c r="I8" s="6">
        <v>2856</v>
      </c>
      <c r="J8" s="6">
        <v>2750</v>
      </c>
      <c r="K8" s="9">
        <v>2493</v>
      </c>
      <c r="L8" s="20">
        <v>2754</v>
      </c>
      <c r="M8" s="10">
        <v>2753</v>
      </c>
      <c r="N8" s="9">
        <v>2754</v>
      </c>
      <c r="O8" s="11">
        <v>2754</v>
      </c>
      <c r="P8" s="9">
        <v>2856</v>
      </c>
      <c r="Q8" s="9">
        <v>2856</v>
      </c>
      <c r="R8" s="11">
        <v>2856</v>
      </c>
      <c r="S8" s="9">
        <v>2856</v>
      </c>
      <c r="T8" s="12">
        <v>2856</v>
      </c>
      <c r="U8" s="6">
        <v>2856</v>
      </c>
      <c r="V8" s="6">
        <v>2856</v>
      </c>
      <c r="W8" s="6">
        <v>2856</v>
      </c>
      <c r="X8" s="6">
        <v>2856</v>
      </c>
      <c r="Y8" s="4">
        <f t="shared" si="1"/>
        <v>61130</v>
      </c>
      <c r="Z8" s="4">
        <f t="shared" si="0"/>
        <v>2778.6363636363635</v>
      </c>
    </row>
    <row r="9" spans="1:26" x14ac:dyDescent="0.25">
      <c r="A9" s="6">
        <v>8</v>
      </c>
      <c r="B9" s="6" t="s">
        <v>9</v>
      </c>
      <c r="C9" s="8">
        <v>2856</v>
      </c>
      <c r="D9" s="6">
        <v>3042</v>
      </c>
      <c r="E9" s="6">
        <v>3054</v>
      </c>
      <c r="F9" s="6">
        <v>3058</v>
      </c>
      <c r="G9" s="6">
        <v>2546</v>
      </c>
      <c r="H9" s="6">
        <v>2040</v>
      </c>
      <c r="I9" s="6">
        <v>2735</v>
      </c>
      <c r="J9" s="6">
        <v>2854</v>
      </c>
      <c r="K9" s="9">
        <v>2854</v>
      </c>
      <c r="L9" s="20">
        <v>2856</v>
      </c>
      <c r="M9" s="10">
        <v>2856</v>
      </c>
      <c r="N9" s="9">
        <v>2856</v>
      </c>
      <c r="O9" s="11">
        <v>2856</v>
      </c>
      <c r="P9" s="9">
        <v>2856</v>
      </c>
      <c r="Q9" s="9">
        <v>2856</v>
      </c>
      <c r="R9" s="11">
        <v>2856</v>
      </c>
      <c r="S9" s="9">
        <v>2856</v>
      </c>
      <c r="T9" s="12">
        <v>2856</v>
      </c>
      <c r="U9" s="6">
        <v>2856</v>
      </c>
      <c r="V9" s="6">
        <v>2856</v>
      </c>
      <c r="W9" s="6">
        <v>2856</v>
      </c>
      <c r="X9" s="6">
        <v>2856</v>
      </c>
      <c r="Y9" s="4">
        <f t="shared" si="1"/>
        <v>62167</v>
      </c>
      <c r="Z9" s="4">
        <f t="shared" si="0"/>
        <v>2825.7727272727275</v>
      </c>
    </row>
    <row r="10" spans="1:26" x14ac:dyDescent="0.25">
      <c r="A10" s="6">
        <v>9</v>
      </c>
      <c r="B10" s="6" t="s">
        <v>7</v>
      </c>
      <c r="C10" s="8">
        <v>2842</v>
      </c>
      <c r="D10" s="6">
        <v>3060</v>
      </c>
      <c r="E10" s="6">
        <v>3060</v>
      </c>
      <c r="F10" s="6">
        <v>3058</v>
      </c>
      <c r="G10" s="6">
        <v>2550</v>
      </c>
      <c r="H10" s="6">
        <v>2040</v>
      </c>
      <c r="I10" s="6">
        <v>2754</v>
      </c>
      <c r="J10" s="6">
        <v>2856</v>
      </c>
      <c r="K10" s="9">
        <v>2856</v>
      </c>
      <c r="L10" s="20">
        <v>2856</v>
      </c>
      <c r="M10" s="10">
        <v>2856</v>
      </c>
      <c r="N10" s="9">
        <v>2856</v>
      </c>
      <c r="O10" s="11">
        <v>2856</v>
      </c>
      <c r="P10" s="9">
        <v>2856</v>
      </c>
      <c r="Q10" s="9">
        <v>2856</v>
      </c>
      <c r="R10" s="11">
        <v>16320</v>
      </c>
      <c r="S10" s="9">
        <v>16320</v>
      </c>
      <c r="T10" s="12">
        <v>16320</v>
      </c>
      <c r="U10" s="6">
        <v>16320</v>
      </c>
      <c r="V10" s="6">
        <v>16320</v>
      </c>
      <c r="W10" s="6">
        <v>16320</v>
      </c>
      <c r="X10" s="6">
        <v>16320</v>
      </c>
      <c r="Y10" s="4">
        <f t="shared" si="1"/>
        <v>156452</v>
      </c>
      <c r="Z10" s="4">
        <f t="shared" si="0"/>
        <v>7111.454545454545</v>
      </c>
    </row>
    <row r="11" spans="1:26" x14ac:dyDescent="0.25">
      <c r="A11" s="6">
        <v>10</v>
      </c>
      <c r="B11" s="6" t="s">
        <v>71</v>
      </c>
      <c r="C11" s="8">
        <v>1019</v>
      </c>
      <c r="D11" s="6">
        <v>1220</v>
      </c>
      <c r="E11" s="6">
        <v>1222</v>
      </c>
      <c r="F11" s="6">
        <v>1223</v>
      </c>
      <c r="G11" s="6">
        <v>1020</v>
      </c>
      <c r="H11" s="6">
        <v>1111</v>
      </c>
      <c r="I11" s="6">
        <v>1117</v>
      </c>
      <c r="J11" s="6">
        <v>1022</v>
      </c>
      <c r="K11" s="9">
        <v>1119</v>
      </c>
      <c r="L11" s="20">
        <v>1122</v>
      </c>
      <c r="M11" s="10"/>
      <c r="N11" s="9"/>
      <c r="O11" s="6"/>
      <c r="P11" s="6"/>
      <c r="Q11" s="6"/>
      <c r="R11" s="6"/>
      <c r="S11" s="6"/>
      <c r="T11" s="6"/>
      <c r="U11" s="6">
        <v>1224</v>
      </c>
      <c r="V11" s="6">
        <v>1224</v>
      </c>
      <c r="W11" s="6">
        <v>1224</v>
      </c>
      <c r="X11" s="6"/>
      <c r="Y11" s="4">
        <f t="shared" si="1"/>
        <v>14867</v>
      </c>
      <c r="Z11" s="4">
        <f t="shared" si="0"/>
        <v>1143.6153846153845</v>
      </c>
    </row>
    <row r="12" spans="1:26" x14ac:dyDescent="0.25">
      <c r="A12" s="6">
        <v>11</v>
      </c>
      <c r="B12" s="6" t="s">
        <v>68</v>
      </c>
      <c r="C12" s="6"/>
      <c r="D12" s="6"/>
      <c r="E12" s="6"/>
      <c r="F12" s="6"/>
      <c r="G12" s="6"/>
      <c r="H12" s="6"/>
      <c r="I12" s="6"/>
      <c r="J12" s="6"/>
      <c r="K12" s="9">
        <v>1514</v>
      </c>
      <c r="L12" s="20">
        <v>1530</v>
      </c>
      <c r="M12" s="10">
        <v>1528</v>
      </c>
      <c r="N12" s="9">
        <v>1531</v>
      </c>
      <c r="O12" s="11">
        <v>1530</v>
      </c>
      <c r="P12" s="9">
        <v>1530</v>
      </c>
      <c r="Q12" s="9">
        <v>1530</v>
      </c>
      <c r="R12" s="14">
        <v>1530</v>
      </c>
      <c r="S12" s="9">
        <v>1530</v>
      </c>
      <c r="T12" s="12">
        <v>1530</v>
      </c>
      <c r="U12" s="6">
        <v>1530</v>
      </c>
      <c r="V12" s="6">
        <v>1530</v>
      </c>
      <c r="W12" s="6">
        <v>1530</v>
      </c>
      <c r="X12" s="6"/>
      <c r="Y12" s="4">
        <f t="shared" si="1"/>
        <v>19873</v>
      </c>
      <c r="Z12" s="4">
        <f t="shared" si="0"/>
        <v>1528.6923076923076</v>
      </c>
    </row>
    <row r="13" spans="1:26" x14ac:dyDescent="0.25">
      <c r="A13" s="6">
        <v>12</v>
      </c>
      <c r="B13" s="6" t="s">
        <v>34</v>
      </c>
      <c r="C13" s="8">
        <v>2542</v>
      </c>
      <c r="D13" s="6">
        <v>2855</v>
      </c>
      <c r="E13" s="6">
        <v>2854</v>
      </c>
      <c r="F13" s="6">
        <v>2856</v>
      </c>
      <c r="G13" s="6">
        <v>2448</v>
      </c>
      <c r="H13" s="6">
        <v>2547</v>
      </c>
      <c r="I13" s="6">
        <v>2848</v>
      </c>
      <c r="J13" s="6">
        <v>2753</v>
      </c>
      <c r="K13" s="9">
        <v>3052</v>
      </c>
      <c r="L13" s="20">
        <v>3060</v>
      </c>
      <c r="M13" s="10">
        <v>2753</v>
      </c>
      <c r="N13" s="9">
        <v>2754</v>
      </c>
      <c r="O13" s="11">
        <v>2856</v>
      </c>
      <c r="P13" s="9">
        <v>2754</v>
      </c>
      <c r="Q13" s="9">
        <v>2754</v>
      </c>
      <c r="R13" s="6"/>
      <c r="S13" s="9">
        <v>2652</v>
      </c>
      <c r="T13" s="12">
        <v>5508</v>
      </c>
      <c r="U13" s="6">
        <v>5304</v>
      </c>
      <c r="V13" s="6">
        <v>5508</v>
      </c>
      <c r="W13" s="6">
        <v>5712</v>
      </c>
      <c r="X13" s="6">
        <v>5712</v>
      </c>
      <c r="Y13" s="4">
        <f t="shared" si="1"/>
        <v>72082</v>
      </c>
      <c r="Z13" s="4">
        <f t="shared" si="0"/>
        <v>3432.4761904761904</v>
      </c>
    </row>
    <row r="14" spans="1:26" x14ac:dyDescent="0.25">
      <c r="A14" s="6">
        <v>13</v>
      </c>
      <c r="B14" s="6" t="s">
        <v>27</v>
      </c>
      <c r="C14" s="8">
        <v>6119</v>
      </c>
      <c r="D14" s="6">
        <v>9178</v>
      </c>
      <c r="E14" s="6">
        <v>9183</v>
      </c>
      <c r="F14" s="6">
        <v>9180</v>
      </c>
      <c r="G14" s="6">
        <v>7954</v>
      </c>
      <c r="H14" s="6">
        <v>9179</v>
      </c>
      <c r="I14" s="6">
        <v>9180</v>
      </c>
      <c r="J14" s="6">
        <v>8091</v>
      </c>
      <c r="K14" s="9">
        <v>9180</v>
      </c>
      <c r="L14" s="20">
        <v>9180</v>
      </c>
      <c r="M14" s="10">
        <v>9180</v>
      </c>
      <c r="N14" s="9">
        <v>9180</v>
      </c>
      <c r="O14" s="11">
        <v>9180</v>
      </c>
      <c r="P14" s="9">
        <v>9180</v>
      </c>
      <c r="Q14" s="9">
        <v>9180</v>
      </c>
      <c r="R14" s="11">
        <v>9180</v>
      </c>
      <c r="S14" s="9">
        <v>9180</v>
      </c>
      <c r="T14" s="12">
        <v>9180</v>
      </c>
      <c r="U14" s="6">
        <v>9180</v>
      </c>
      <c r="V14" s="6">
        <v>9180</v>
      </c>
      <c r="W14" s="6">
        <v>9690</v>
      </c>
      <c r="X14" s="6">
        <v>9180</v>
      </c>
      <c r="Y14" s="4">
        <f t="shared" si="1"/>
        <v>197094</v>
      </c>
      <c r="Z14" s="4">
        <f t="shared" si="0"/>
        <v>8958.818181818182</v>
      </c>
    </row>
    <row r="15" spans="1:26" x14ac:dyDescent="0.25">
      <c r="A15" s="6">
        <v>14</v>
      </c>
      <c r="B15" s="6" t="s">
        <v>64</v>
      </c>
      <c r="C15" s="6"/>
      <c r="D15" s="6">
        <v>2854</v>
      </c>
      <c r="E15" s="6">
        <v>3060</v>
      </c>
      <c r="F15" s="6">
        <v>6118</v>
      </c>
      <c r="G15" s="6">
        <v>6119</v>
      </c>
      <c r="H15" s="6">
        <v>3773</v>
      </c>
      <c r="I15" s="6">
        <v>5304</v>
      </c>
      <c r="J15" s="6">
        <v>2850</v>
      </c>
      <c r="K15" s="9">
        <v>5304</v>
      </c>
      <c r="L15" s="20">
        <v>5508</v>
      </c>
      <c r="M15" s="10">
        <v>5712</v>
      </c>
      <c r="N15" s="9">
        <v>5712</v>
      </c>
      <c r="O15" s="11">
        <v>6120</v>
      </c>
      <c r="P15" s="9">
        <v>6120</v>
      </c>
      <c r="Q15" s="9">
        <v>6120</v>
      </c>
      <c r="R15" s="11">
        <v>6630</v>
      </c>
      <c r="S15" s="9">
        <v>6630</v>
      </c>
      <c r="T15" s="12">
        <v>7956</v>
      </c>
      <c r="U15" s="6">
        <v>6120</v>
      </c>
      <c r="V15" s="6">
        <v>7344</v>
      </c>
      <c r="W15" s="6">
        <v>7038</v>
      </c>
      <c r="X15" s="6">
        <v>7038</v>
      </c>
      <c r="Y15" s="4">
        <f t="shared" si="1"/>
        <v>119430</v>
      </c>
      <c r="Z15" s="4">
        <f t="shared" si="0"/>
        <v>5687.1428571428569</v>
      </c>
    </row>
    <row r="16" spans="1:26" x14ac:dyDescent="0.25">
      <c r="A16" s="6">
        <v>15</v>
      </c>
      <c r="B16" s="6" t="s">
        <v>8</v>
      </c>
      <c r="C16" s="8">
        <v>10400</v>
      </c>
      <c r="D16" s="6">
        <v>11730</v>
      </c>
      <c r="E16" s="6">
        <v>11215</v>
      </c>
      <c r="F16" s="6">
        <v>11216</v>
      </c>
      <c r="G16" s="6">
        <v>9486</v>
      </c>
      <c r="H16" s="6">
        <v>8160</v>
      </c>
      <c r="I16" s="6">
        <v>10710</v>
      </c>
      <c r="J16" s="6">
        <v>11322</v>
      </c>
      <c r="K16" s="9">
        <v>11322</v>
      </c>
      <c r="L16" s="20">
        <v>11220</v>
      </c>
      <c r="M16" s="10">
        <v>11219</v>
      </c>
      <c r="N16" s="9">
        <v>11220</v>
      </c>
      <c r="O16" s="11">
        <v>11220</v>
      </c>
      <c r="P16" s="9">
        <v>11220</v>
      </c>
      <c r="Q16" s="9">
        <v>11220</v>
      </c>
      <c r="R16" s="11">
        <v>15810</v>
      </c>
      <c r="S16" s="9">
        <v>12750</v>
      </c>
      <c r="T16" s="12">
        <v>13056</v>
      </c>
      <c r="U16" s="6">
        <v>13056</v>
      </c>
      <c r="V16" s="6">
        <v>13056</v>
      </c>
      <c r="W16" s="6">
        <v>13056</v>
      </c>
      <c r="X16" s="6">
        <v>13056</v>
      </c>
      <c r="Y16" s="4">
        <f t="shared" si="1"/>
        <v>256720</v>
      </c>
      <c r="Z16" s="4">
        <f t="shared" si="0"/>
        <v>11669.09090909091</v>
      </c>
    </row>
    <row r="17" spans="1:26" x14ac:dyDescent="0.25">
      <c r="A17" s="6">
        <v>16</v>
      </c>
      <c r="B17" s="6" t="s">
        <v>35</v>
      </c>
      <c r="C17" s="8">
        <v>4280</v>
      </c>
      <c r="D17" s="6">
        <v>5884</v>
      </c>
      <c r="E17" s="6">
        <v>5916</v>
      </c>
      <c r="F17" s="6">
        <v>5904</v>
      </c>
      <c r="G17" s="6">
        <v>6117</v>
      </c>
      <c r="H17" s="6">
        <v>5200</v>
      </c>
      <c r="I17" s="6">
        <v>6114</v>
      </c>
      <c r="J17" s="6">
        <v>5197</v>
      </c>
      <c r="K17" s="9">
        <v>5905</v>
      </c>
      <c r="L17" s="20">
        <v>5916</v>
      </c>
      <c r="M17" s="10">
        <v>5508</v>
      </c>
      <c r="N17" s="9">
        <v>5508</v>
      </c>
      <c r="O17" s="11">
        <v>5712</v>
      </c>
      <c r="P17" s="9">
        <v>5916</v>
      </c>
      <c r="Q17" s="9">
        <v>5508</v>
      </c>
      <c r="R17" s="11">
        <v>5508</v>
      </c>
      <c r="S17" s="9">
        <v>5508</v>
      </c>
      <c r="T17" s="12">
        <v>5610</v>
      </c>
      <c r="U17" s="6"/>
      <c r="V17" s="6">
        <v>5508</v>
      </c>
      <c r="W17" s="6">
        <v>5712</v>
      </c>
      <c r="X17" s="6">
        <v>5712</v>
      </c>
      <c r="Y17" s="4">
        <f t="shared" si="1"/>
        <v>118143</v>
      </c>
      <c r="Z17" s="4">
        <f t="shared" si="0"/>
        <v>5625.8571428571431</v>
      </c>
    </row>
    <row r="18" spans="1:26" x14ac:dyDescent="0.25">
      <c r="A18" s="6">
        <v>17</v>
      </c>
      <c r="B18" s="6" t="s">
        <v>69</v>
      </c>
      <c r="C18" s="8"/>
      <c r="D18" s="6">
        <v>2754</v>
      </c>
      <c r="E18" s="6">
        <v>2856</v>
      </c>
      <c r="F18" s="6">
        <v>2854</v>
      </c>
      <c r="G18" s="6">
        <v>2448</v>
      </c>
      <c r="H18" s="6">
        <v>1836</v>
      </c>
      <c r="I18" s="6">
        <v>2855</v>
      </c>
      <c r="J18" s="6">
        <v>2856</v>
      </c>
      <c r="K18" s="9">
        <v>2856</v>
      </c>
      <c r="L18" s="20">
        <v>2448</v>
      </c>
      <c r="M18" s="10">
        <v>2855</v>
      </c>
      <c r="N18" s="9">
        <v>2856</v>
      </c>
      <c r="O18" s="11">
        <v>2856</v>
      </c>
      <c r="P18" s="9">
        <v>2856</v>
      </c>
      <c r="Q18" s="9">
        <v>2856</v>
      </c>
      <c r="R18" s="11">
        <v>2856</v>
      </c>
      <c r="S18" s="9">
        <v>2856</v>
      </c>
      <c r="T18" s="12">
        <v>2856</v>
      </c>
      <c r="U18" s="6">
        <v>2856</v>
      </c>
      <c r="V18" s="6">
        <v>2856</v>
      </c>
      <c r="W18" s="6">
        <v>2856</v>
      </c>
      <c r="X18" s="6">
        <v>3570</v>
      </c>
      <c r="Y18" s="4">
        <f t="shared" si="1"/>
        <v>58748</v>
      </c>
      <c r="Z18" s="4">
        <f t="shared" si="0"/>
        <v>2797.5238095238096</v>
      </c>
    </row>
    <row r="19" spans="1:26" x14ac:dyDescent="0.25">
      <c r="A19" s="6">
        <v>18</v>
      </c>
      <c r="B19" s="6" t="s">
        <v>11</v>
      </c>
      <c r="C19" s="6">
        <v>1632</v>
      </c>
      <c r="D19" s="6">
        <v>1632</v>
      </c>
      <c r="E19" s="6">
        <v>1734</v>
      </c>
      <c r="F19" s="6">
        <v>1732</v>
      </c>
      <c r="G19" s="6">
        <v>1530</v>
      </c>
      <c r="H19" s="6">
        <v>1530</v>
      </c>
      <c r="I19" s="6">
        <v>1530</v>
      </c>
      <c r="J19" s="6">
        <v>1632</v>
      </c>
      <c r="K19" s="9">
        <v>1632</v>
      </c>
      <c r="L19" s="20">
        <v>1834</v>
      </c>
      <c r="M19" s="10">
        <v>1733</v>
      </c>
      <c r="N19" s="9">
        <v>1734</v>
      </c>
      <c r="O19" s="11">
        <v>1734</v>
      </c>
      <c r="P19" s="9">
        <v>1734</v>
      </c>
      <c r="Q19" s="9">
        <v>1734</v>
      </c>
      <c r="R19" s="11">
        <v>1734</v>
      </c>
      <c r="S19" s="9">
        <v>1734</v>
      </c>
      <c r="T19" s="12">
        <v>1734</v>
      </c>
      <c r="U19" s="6">
        <v>1734</v>
      </c>
      <c r="V19" s="6">
        <v>1734</v>
      </c>
      <c r="W19" s="6">
        <v>1734</v>
      </c>
      <c r="X19" s="6">
        <v>1734</v>
      </c>
      <c r="Y19" s="4">
        <f t="shared" si="1"/>
        <v>37225</v>
      </c>
      <c r="Z19" s="4">
        <f t="shared" si="0"/>
        <v>1692.0454545454545</v>
      </c>
    </row>
    <row r="20" spans="1:26" x14ac:dyDescent="0.25">
      <c r="A20" s="6">
        <v>19</v>
      </c>
      <c r="B20" s="6" t="s">
        <v>65</v>
      </c>
      <c r="C20" s="6"/>
      <c r="D20" s="6">
        <v>7141</v>
      </c>
      <c r="E20" s="6">
        <v>6935</v>
      </c>
      <c r="F20" s="6">
        <v>7543</v>
      </c>
      <c r="G20" s="6">
        <v>7543</v>
      </c>
      <c r="H20" s="6">
        <v>5914</v>
      </c>
      <c r="I20" s="6">
        <v>5703</v>
      </c>
      <c r="J20" s="6">
        <v>5712</v>
      </c>
      <c r="K20" s="9">
        <v>5710</v>
      </c>
      <c r="L20" s="20">
        <v>5711</v>
      </c>
      <c r="M20" s="10">
        <v>5712</v>
      </c>
      <c r="N20" s="9">
        <v>5711</v>
      </c>
      <c r="O20" s="11">
        <v>1224</v>
      </c>
      <c r="P20" s="9">
        <v>1224</v>
      </c>
      <c r="Q20" s="9">
        <v>1224</v>
      </c>
      <c r="R20" s="11">
        <v>1224</v>
      </c>
      <c r="S20" s="9">
        <v>1224</v>
      </c>
      <c r="T20" s="12">
        <v>1224</v>
      </c>
      <c r="U20" s="6">
        <v>1224</v>
      </c>
      <c r="V20" s="6">
        <v>1428</v>
      </c>
      <c r="W20" s="6">
        <v>1326</v>
      </c>
      <c r="X20" s="6">
        <v>1326</v>
      </c>
      <c r="Y20" s="4">
        <f t="shared" si="1"/>
        <v>81983</v>
      </c>
      <c r="Z20" s="4">
        <f t="shared" si="0"/>
        <v>3903.9523809523807</v>
      </c>
    </row>
    <row r="21" spans="1:26" x14ac:dyDescent="0.25">
      <c r="A21" s="6">
        <v>20</v>
      </c>
      <c r="B21" s="6" t="s">
        <v>23</v>
      </c>
      <c r="C21" s="8">
        <v>1632</v>
      </c>
      <c r="D21" s="6">
        <v>1631</v>
      </c>
      <c r="E21" s="6">
        <v>1836</v>
      </c>
      <c r="F21" s="6">
        <v>1836</v>
      </c>
      <c r="G21" s="6">
        <v>1632</v>
      </c>
      <c r="H21" s="6">
        <v>1223</v>
      </c>
      <c r="I21" s="6">
        <v>1836</v>
      </c>
      <c r="J21" s="6">
        <v>1836</v>
      </c>
      <c r="K21" s="9">
        <v>1832</v>
      </c>
      <c r="L21" s="20">
        <v>1428</v>
      </c>
      <c r="M21" s="10">
        <v>1836</v>
      </c>
      <c r="N21" s="9">
        <v>1836</v>
      </c>
      <c r="O21" s="11">
        <v>1836</v>
      </c>
      <c r="P21" s="9">
        <v>1836</v>
      </c>
      <c r="Q21" s="9">
        <v>1836</v>
      </c>
      <c r="R21" s="11">
        <v>1836</v>
      </c>
      <c r="S21" s="9">
        <v>1836</v>
      </c>
      <c r="T21" s="12">
        <v>1836</v>
      </c>
      <c r="U21" s="6">
        <v>1836</v>
      </c>
      <c r="V21" s="6"/>
      <c r="W21" s="6">
        <v>1938</v>
      </c>
      <c r="X21" s="6">
        <v>2142</v>
      </c>
      <c r="Y21" s="4">
        <f t="shared" si="1"/>
        <v>37326</v>
      </c>
      <c r="Z21" s="4">
        <f t="shared" si="0"/>
        <v>1777.4285714285713</v>
      </c>
    </row>
    <row r="22" spans="1:26" x14ac:dyDescent="0.25">
      <c r="A22" s="6">
        <v>21</v>
      </c>
      <c r="B22" s="6" t="s">
        <v>10</v>
      </c>
      <c r="C22" s="8">
        <v>2856</v>
      </c>
      <c r="D22" s="6">
        <v>3053</v>
      </c>
      <c r="E22" s="6">
        <v>3058</v>
      </c>
      <c r="F22" s="6">
        <v>3062</v>
      </c>
      <c r="G22" s="6">
        <v>2549</v>
      </c>
      <c r="H22" s="6">
        <v>2244</v>
      </c>
      <c r="I22" s="6">
        <v>2750</v>
      </c>
      <c r="J22" s="6">
        <v>2854</v>
      </c>
      <c r="K22" s="9">
        <v>2856</v>
      </c>
      <c r="L22" s="20">
        <v>2856</v>
      </c>
      <c r="M22" s="10">
        <v>2856</v>
      </c>
      <c r="N22" s="9">
        <v>2856</v>
      </c>
      <c r="O22" s="11">
        <v>2856</v>
      </c>
      <c r="P22" s="9">
        <v>2856</v>
      </c>
      <c r="Q22" s="9">
        <v>2856</v>
      </c>
      <c r="R22" s="11">
        <v>2856</v>
      </c>
      <c r="S22" s="9">
        <v>2856</v>
      </c>
      <c r="T22" s="12">
        <v>2856</v>
      </c>
      <c r="U22" s="6">
        <v>2856</v>
      </c>
      <c r="V22" s="6">
        <v>2856</v>
      </c>
      <c r="W22" s="6">
        <v>2856</v>
      </c>
      <c r="X22" s="6">
        <v>2856</v>
      </c>
      <c r="Y22" s="4">
        <f t="shared" si="1"/>
        <v>62410</v>
      </c>
      <c r="Z22" s="4">
        <f t="shared" si="0"/>
        <v>2836.818181818182</v>
      </c>
    </row>
    <row r="23" spans="1:26" x14ac:dyDescent="0.25">
      <c r="A23" s="6">
        <v>22</v>
      </c>
      <c r="B23" s="6" t="s">
        <v>38</v>
      </c>
      <c r="C23" s="8">
        <v>1420</v>
      </c>
      <c r="D23" s="6">
        <v>2244</v>
      </c>
      <c r="E23" s="6">
        <v>2240</v>
      </c>
      <c r="F23" s="6">
        <v>2240</v>
      </c>
      <c r="G23" s="6">
        <v>2243</v>
      </c>
      <c r="H23" s="6">
        <v>2242</v>
      </c>
      <c r="I23" s="6">
        <v>2240</v>
      </c>
      <c r="J23" s="6">
        <v>1730</v>
      </c>
      <c r="K23" s="9">
        <v>2242</v>
      </c>
      <c r="L23" s="20">
        <v>2241</v>
      </c>
      <c r="M23" s="10">
        <v>2446</v>
      </c>
      <c r="N23" s="9">
        <v>2448</v>
      </c>
      <c r="O23" s="11">
        <v>2448</v>
      </c>
      <c r="P23" s="9">
        <v>2448</v>
      </c>
      <c r="Q23" s="9">
        <v>2448</v>
      </c>
      <c r="R23" s="11">
        <v>2448</v>
      </c>
      <c r="S23" s="9">
        <v>2448</v>
      </c>
      <c r="T23" s="12">
        <v>2448</v>
      </c>
      <c r="U23" s="6">
        <v>2448</v>
      </c>
      <c r="V23" s="6">
        <v>2448</v>
      </c>
      <c r="W23" s="6">
        <v>2346</v>
      </c>
      <c r="X23" s="6">
        <v>2448</v>
      </c>
      <c r="Y23" s="4">
        <f t="shared" si="1"/>
        <v>50354</v>
      </c>
      <c r="Z23" s="4">
        <f>AVERAGE(C23:X23)</f>
        <v>2288.818181818182</v>
      </c>
    </row>
    <row r="24" spans="1:26" x14ac:dyDescent="0.25">
      <c r="A24" s="6">
        <v>23</v>
      </c>
      <c r="B24" s="6" t="s">
        <v>14</v>
      </c>
      <c r="C24" s="8">
        <v>1218</v>
      </c>
      <c r="D24" s="6">
        <v>1103</v>
      </c>
      <c r="E24" s="6">
        <v>1215</v>
      </c>
      <c r="F24" s="6">
        <v>2747</v>
      </c>
      <c r="G24" s="6">
        <v>2244</v>
      </c>
      <c r="H24" s="6">
        <v>2754</v>
      </c>
      <c r="I24" s="6">
        <v>2754</v>
      </c>
      <c r="J24" s="6">
        <v>2650</v>
      </c>
      <c r="K24" s="9">
        <v>2752</v>
      </c>
      <c r="L24" s="20">
        <v>2754</v>
      </c>
      <c r="M24" s="10">
        <v>2749</v>
      </c>
      <c r="N24" s="9">
        <v>2754</v>
      </c>
      <c r="O24" s="11">
        <v>2754</v>
      </c>
      <c r="P24" s="9">
        <v>2754</v>
      </c>
      <c r="Q24" s="9">
        <v>2754</v>
      </c>
      <c r="R24" s="11">
        <v>2754</v>
      </c>
      <c r="S24" s="9">
        <v>2754</v>
      </c>
      <c r="T24" s="12">
        <v>2754</v>
      </c>
      <c r="U24" s="6">
        <v>2856</v>
      </c>
      <c r="V24" s="6">
        <v>2754</v>
      </c>
      <c r="W24" s="6">
        <v>2754</v>
      </c>
      <c r="X24" s="6">
        <v>2754</v>
      </c>
      <c r="Y24" s="4">
        <f t="shared" si="1"/>
        <v>55336</v>
      </c>
      <c r="Z24" s="4">
        <f t="shared" si="0"/>
        <v>2515.2727272727275</v>
      </c>
    </row>
    <row r="25" spans="1:26" x14ac:dyDescent="0.25">
      <c r="A25" s="6">
        <v>24</v>
      </c>
      <c r="B25" s="6" t="s">
        <v>36</v>
      </c>
      <c r="C25" s="8">
        <v>10812</v>
      </c>
      <c r="D25" s="6">
        <v>11017</v>
      </c>
      <c r="E25" s="6">
        <v>11016</v>
      </c>
      <c r="F25" s="6">
        <v>11012</v>
      </c>
      <c r="G25" s="6">
        <v>9996</v>
      </c>
      <c r="H25" s="6">
        <v>11013</v>
      </c>
      <c r="I25" s="6">
        <v>11006</v>
      </c>
      <c r="J25" s="6">
        <v>10196</v>
      </c>
      <c r="K25" s="9">
        <v>11014</v>
      </c>
      <c r="L25" s="20">
        <v>11015</v>
      </c>
      <c r="M25" s="10">
        <v>11727</v>
      </c>
      <c r="N25" s="9">
        <v>11730</v>
      </c>
      <c r="O25" s="11">
        <v>11832</v>
      </c>
      <c r="P25" s="9">
        <v>11832</v>
      </c>
      <c r="Q25" s="9">
        <v>11832</v>
      </c>
      <c r="R25" s="11">
        <v>11730</v>
      </c>
      <c r="S25" s="9">
        <v>11730</v>
      </c>
      <c r="T25" s="12">
        <v>11730</v>
      </c>
      <c r="U25" s="6">
        <v>11730</v>
      </c>
      <c r="V25" s="6">
        <v>11730</v>
      </c>
      <c r="W25" s="6">
        <v>11016</v>
      </c>
      <c r="X25" s="6">
        <v>11730</v>
      </c>
      <c r="Y25" s="4">
        <f t="shared" si="1"/>
        <v>248446</v>
      </c>
      <c r="Z25" s="4">
        <f t="shared" si="0"/>
        <v>11293</v>
      </c>
    </row>
    <row r="26" spans="1:26" x14ac:dyDescent="0.25">
      <c r="A26" s="6">
        <v>25</v>
      </c>
      <c r="B26" s="6" t="s">
        <v>24</v>
      </c>
      <c r="C26" s="8">
        <v>2651</v>
      </c>
      <c r="D26" s="6">
        <v>2855</v>
      </c>
      <c r="E26" s="6">
        <v>2856</v>
      </c>
      <c r="F26" s="6">
        <v>2855</v>
      </c>
      <c r="G26" s="6">
        <v>2447</v>
      </c>
      <c r="H26" s="6">
        <v>2142</v>
      </c>
      <c r="I26" s="6">
        <v>2856</v>
      </c>
      <c r="J26" s="6">
        <v>2856</v>
      </c>
      <c r="K26" s="9">
        <v>2856</v>
      </c>
      <c r="L26" s="20">
        <v>2448</v>
      </c>
      <c r="M26" s="10">
        <v>2856</v>
      </c>
      <c r="N26" s="9">
        <v>2856</v>
      </c>
      <c r="O26" s="11">
        <v>2856</v>
      </c>
      <c r="P26" s="9">
        <v>2856</v>
      </c>
      <c r="Q26" s="9">
        <v>2856</v>
      </c>
      <c r="R26" s="11">
        <v>2856</v>
      </c>
      <c r="S26" s="9">
        <v>2856</v>
      </c>
      <c r="T26" s="12">
        <v>2856</v>
      </c>
      <c r="U26" s="6">
        <v>2856</v>
      </c>
      <c r="V26" s="6">
        <v>2856</v>
      </c>
      <c r="W26" s="6">
        <v>2856</v>
      </c>
      <c r="X26" s="6">
        <v>3366</v>
      </c>
      <c r="Y26" s="4">
        <f t="shared" si="1"/>
        <v>61604</v>
      </c>
      <c r="Z26" s="4">
        <f t="shared" si="0"/>
        <v>2800.181818181818</v>
      </c>
    </row>
    <row r="27" spans="1:26" x14ac:dyDescent="0.25">
      <c r="A27" s="6">
        <v>26</v>
      </c>
      <c r="B27" s="6" t="s">
        <v>39</v>
      </c>
      <c r="C27" s="8">
        <v>1018</v>
      </c>
      <c r="D27" s="6">
        <v>1728</v>
      </c>
      <c r="E27" s="6">
        <v>1733</v>
      </c>
      <c r="F27" s="6">
        <v>1728</v>
      </c>
      <c r="G27" s="6">
        <v>1533</v>
      </c>
      <c r="H27" s="6">
        <v>1734</v>
      </c>
      <c r="I27" s="6">
        <v>1732</v>
      </c>
      <c r="J27" s="6">
        <v>1428</v>
      </c>
      <c r="K27" s="9">
        <v>1733</v>
      </c>
      <c r="L27" s="20">
        <v>1734</v>
      </c>
      <c r="M27" s="10">
        <v>1836</v>
      </c>
      <c r="N27" s="9">
        <v>1836</v>
      </c>
      <c r="O27" s="11">
        <v>1734</v>
      </c>
      <c r="P27" s="9">
        <v>1734</v>
      </c>
      <c r="Q27" s="9">
        <v>1734</v>
      </c>
      <c r="R27" s="11">
        <v>1836</v>
      </c>
      <c r="S27" s="9">
        <v>1836</v>
      </c>
      <c r="T27" s="12">
        <v>1836</v>
      </c>
      <c r="U27" s="6">
        <v>1836</v>
      </c>
      <c r="V27" s="6">
        <v>1836</v>
      </c>
      <c r="W27" s="6">
        <v>1734</v>
      </c>
      <c r="X27" s="6">
        <v>1836</v>
      </c>
      <c r="Y27" s="4">
        <f t="shared" si="1"/>
        <v>37725</v>
      </c>
      <c r="Z27" s="4">
        <f t="shared" si="0"/>
        <v>1714.7727272727273</v>
      </c>
    </row>
    <row r="28" spans="1:26" x14ac:dyDescent="0.25">
      <c r="A28" s="6">
        <v>27</v>
      </c>
      <c r="B28" s="6" t="s">
        <v>28</v>
      </c>
      <c r="C28" s="8">
        <v>2550</v>
      </c>
      <c r="D28" s="6">
        <v>2856</v>
      </c>
      <c r="E28" s="6">
        <v>2850</v>
      </c>
      <c r="F28" s="6">
        <v>2854</v>
      </c>
      <c r="G28" s="6">
        <v>2548</v>
      </c>
      <c r="H28" s="6">
        <v>2854</v>
      </c>
      <c r="I28" s="6">
        <v>2856</v>
      </c>
      <c r="J28" s="6">
        <v>2852</v>
      </c>
      <c r="K28" s="9">
        <v>2855</v>
      </c>
      <c r="L28" s="20">
        <v>2856</v>
      </c>
      <c r="M28" s="10">
        <v>2856</v>
      </c>
      <c r="N28" s="9">
        <v>2856</v>
      </c>
      <c r="O28" s="11">
        <v>2856</v>
      </c>
      <c r="P28" s="9">
        <v>2856</v>
      </c>
      <c r="Q28" s="9">
        <v>2856</v>
      </c>
      <c r="R28" s="11">
        <v>2856</v>
      </c>
      <c r="S28" s="9">
        <v>2856</v>
      </c>
      <c r="T28" s="12">
        <v>2856</v>
      </c>
      <c r="U28" s="6">
        <v>2856</v>
      </c>
      <c r="V28" s="6">
        <v>2856</v>
      </c>
      <c r="W28" s="6">
        <v>2856</v>
      </c>
      <c r="X28" s="6">
        <v>2856</v>
      </c>
      <c r="Y28" s="4">
        <f t="shared" si="1"/>
        <v>62203</v>
      </c>
      <c r="Z28" s="4">
        <f t="shared" si="0"/>
        <v>2827.409090909091</v>
      </c>
    </row>
    <row r="29" spans="1:26" x14ac:dyDescent="0.25">
      <c r="A29" s="6">
        <v>28</v>
      </c>
      <c r="B29" s="6" t="s">
        <v>21</v>
      </c>
      <c r="C29" s="8">
        <v>2747</v>
      </c>
      <c r="D29" s="6">
        <v>2754</v>
      </c>
      <c r="E29" s="6">
        <v>2857</v>
      </c>
      <c r="F29" s="6">
        <v>2855</v>
      </c>
      <c r="G29" s="6">
        <v>2244</v>
      </c>
      <c r="H29" s="6">
        <v>1530</v>
      </c>
      <c r="I29" s="6">
        <v>2649</v>
      </c>
      <c r="J29" s="6">
        <v>2752</v>
      </c>
      <c r="K29" s="9">
        <v>1326</v>
      </c>
      <c r="L29" s="20">
        <v>2652</v>
      </c>
      <c r="M29" s="10">
        <v>2754</v>
      </c>
      <c r="N29" s="9">
        <v>2753</v>
      </c>
      <c r="O29" s="11">
        <v>2754</v>
      </c>
      <c r="P29" s="9">
        <v>2856</v>
      </c>
      <c r="Q29" s="9">
        <v>2856</v>
      </c>
      <c r="R29" s="11">
        <v>2856</v>
      </c>
      <c r="S29" s="9">
        <v>2856</v>
      </c>
      <c r="T29" s="12">
        <v>2856</v>
      </c>
      <c r="U29" s="6">
        <v>2856</v>
      </c>
      <c r="V29" s="6">
        <v>2856</v>
      </c>
      <c r="W29" s="6">
        <v>2856</v>
      </c>
      <c r="X29" s="6">
        <v>2856</v>
      </c>
      <c r="Y29" s="4">
        <f t="shared" si="1"/>
        <v>58331</v>
      </c>
      <c r="Z29" s="4">
        <f t="shared" si="0"/>
        <v>2651.409090909091</v>
      </c>
    </row>
    <row r="30" spans="1:26" x14ac:dyDescent="0.25">
      <c r="A30" s="6">
        <v>29</v>
      </c>
      <c r="B30" s="6" t="s">
        <v>0</v>
      </c>
      <c r="C30" s="8">
        <v>5503</v>
      </c>
      <c r="D30" s="6">
        <v>6119</v>
      </c>
      <c r="E30" s="6">
        <v>6116</v>
      </c>
      <c r="F30" s="6">
        <v>6118</v>
      </c>
      <c r="G30" s="6">
        <v>6114</v>
      </c>
      <c r="H30" s="6">
        <v>5406</v>
      </c>
      <c r="I30" s="6">
        <v>6217</v>
      </c>
      <c r="J30" s="6">
        <v>6011</v>
      </c>
      <c r="K30" s="15">
        <v>5915</v>
      </c>
      <c r="L30" s="20">
        <v>6107</v>
      </c>
      <c r="M30" s="10">
        <v>6128</v>
      </c>
      <c r="N30" s="8">
        <v>5609</v>
      </c>
      <c r="O30" s="11">
        <v>6120</v>
      </c>
      <c r="P30" s="8">
        <v>5712</v>
      </c>
      <c r="Q30" s="9">
        <v>5712</v>
      </c>
      <c r="R30" s="11">
        <v>6120</v>
      </c>
      <c r="S30" s="8">
        <v>6120</v>
      </c>
      <c r="T30" s="12">
        <v>6120</v>
      </c>
      <c r="U30" s="6">
        <v>6120</v>
      </c>
      <c r="V30" s="6">
        <v>6120</v>
      </c>
      <c r="W30" s="6">
        <v>6120</v>
      </c>
      <c r="X30" s="6">
        <v>6120</v>
      </c>
      <c r="Y30" s="4">
        <f t="shared" si="1"/>
        <v>131747</v>
      </c>
      <c r="Z30" s="4">
        <f t="shared" si="0"/>
        <v>5988.5</v>
      </c>
    </row>
    <row r="31" spans="1:26" x14ac:dyDescent="0.25">
      <c r="A31" s="6">
        <v>30</v>
      </c>
      <c r="B31" s="6" t="s">
        <v>31</v>
      </c>
      <c r="C31" s="8">
        <v>2548</v>
      </c>
      <c r="D31" s="6">
        <v>2848</v>
      </c>
      <c r="E31" s="6">
        <v>2856</v>
      </c>
      <c r="F31" s="6">
        <v>2856</v>
      </c>
      <c r="G31" s="6">
        <v>2856</v>
      </c>
      <c r="H31" s="6">
        <v>2856</v>
      </c>
      <c r="I31" s="6">
        <v>3060</v>
      </c>
      <c r="J31" s="6">
        <v>2754</v>
      </c>
      <c r="K31" s="9">
        <v>3060</v>
      </c>
      <c r="L31" s="20">
        <v>3060</v>
      </c>
      <c r="M31" s="10">
        <v>2754</v>
      </c>
      <c r="N31" s="9">
        <v>2754</v>
      </c>
      <c r="O31" s="11">
        <v>2856</v>
      </c>
      <c r="P31" s="9">
        <v>2856</v>
      </c>
      <c r="Q31" s="9">
        <v>2856</v>
      </c>
      <c r="R31" s="11">
        <v>2754</v>
      </c>
      <c r="S31" s="9">
        <v>2754</v>
      </c>
      <c r="T31" s="12">
        <v>2754</v>
      </c>
      <c r="U31" s="6">
        <v>2856</v>
      </c>
      <c r="V31" s="6">
        <v>2856</v>
      </c>
      <c r="W31" s="6">
        <v>2856</v>
      </c>
      <c r="X31" s="6">
        <v>2856</v>
      </c>
      <c r="Y31" s="4">
        <f t="shared" si="1"/>
        <v>62516</v>
      </c>
      <c r="Z31" s="4">
        <f t="shared" si="0"/>
        <v>2841.6363636363635</v>
      </c>
    </row>
    <row r="32" spans="1:26" x14ac:dyDescent="0.25">
      <c r="A32" s="6">
        <v>31</v>
      </c>
      <c r="B32" s="6" t="s">
        <v>32</v>
      </c>
      <c r="C32" s="8">
        <v>2550</v>
      </c>
      <c r="D32" s="6">
        <v>2852</v>
      </c>
      <c r="E32" s="6">
        <v>2856</v>
      </c>
      <c r="F32" s="6">
        <v>2856</v>
      </c>
      <c r="G32" s="6">
        <v>2856</v>
      </c>
      <c r="H32" s="6">
        <v>2550</v>
      </c>
      <c r="I32" s="6">
        <v>3058</v>
      </c>
      <c r="J32" s="6">
        <v>2748</v>
      </c>
      <c r="K32" s="9">
        <v>3059</v>
      </c>
      <c r="L32" s="20">
        <v>3057</v>
      </c>
      <c r="M32" s="10">
        <v>2753</v>
      </c>
      <c r="N32" s="9">
        <v>2754</v>
      </c>
      <c r="O32" s="11">
        <v>2856</v>
      </c>
      <c r="P32" s="9">
        <v>2754</v>
      </c>
      <c r="Q32" s="9">
        <v>2856</v>
      </c>
      <c r="R32" s="11">
        <v>2652</v>
      </c>
      <c r="S32" s="9">
        <v>2652</v>
      </c>
      <c r="T32" s="12">
        <v>2754</v>
      </c>
      <c r="U32" s="6">
        <v>2856</v>
      </c>
      <c r="V32" s="6">
        <v>2856</v>
      </c>
      <c r="W32" s="6">
        <v>2856</v>
      </c>
      <c r="X32" s="6">
        <v>2856</v>
      </c>
      <c r="Y32" s="4">
        <f t="shared" si="1"/>
        <v>61897</v>
      </c>
      <c r="Z32" s="4">
        <f t="shared" si="0"/>
        <v>2813.5</v>
      </c>
    </row>
    <row r="33" spans="1:26" x14ac:dyDescent="0.25">
      <c r="A33" s="6">
        <v>32</v>
      </c>
      <c r="B33" s="6" t="s">
        <v>13</v>
      </c>
      <c r="C33" s="8">
        <v>1528</v>
      </c>
      <c r="D33" s="6">
        <v>1528</v>
      </c>
      <c r="E33" s="6">
        <v>1626</v>
      </c>
      <c r="F33" s="6">
        <v>2346</v>
      </c>
      <c r="G33" s="6">
        <v>2142</v>
      </c>
      <c r="H33" s="6">
        <v>1530</v>
      </c>
      <c r="I33" s="6">
        <v>2244</v>
      </c>
      <c r="J33" s="6">
        <v>2346</v>
      </c>
      <c r="K33" s="9">
        <v>2346</v>
      </c>
      <c r="L33" s="20">
        <v>2346</v>
      </c>
      <c r="M33" s="10">
        <v>2342</v>
      </c>
      <c r="N33" s="9">
        <v>2346</v>
      </c>
      <c r="O33" s="11">
        <v>2346</v>
      </c>
      <c r="P33" s="9">
        <v>2346</v>
      </c>
      <c r="Q33" s="9">
        <v>2346</v>
      </c>
      <c r="R33" s="11">
        <v>2346</v>
      </c>
      <c r="S33" s="9">
        <v>2346</v>
      </c>
      <c r="T33" s="12">
        <v>2346</v>
      </c>
      <c r="U33" s="6">
        <v>2856</v>
      </c>
      <c r="V33" s="6">
        <v>2346</v>
      </c>
      <c r="W33" s="6">
        <v>2346</v>
      </c>
      <c r="X33" s="6">
        <v>2856</v>
      </c>
      <c r="Y33" s="4">
        <f t="shared" si="1"/>
        <v>49150</v>
      </c>
      <c r="Z33" s="4">
        <f t="shared" si="0"/>
        <v>2234.090909090909</v>
      </c>
    </row>
    <row r="34" spans="1:26" x14ac:dyDescent="0.25">
      <c r="A34" s="6">
        <v>33</v>
      </c>
      <c r="B34" s="6" t="s">
        <v>18</v>
      </c>
      <c r="C34" s="8">
        <v>2855</v>
      </c>
      <c r="D34" s="6">
        <v>2855</v>
      </c>
      <c r="E34" s="6">
        <v>2856</v>
      </c>
      <c r="F34" s="6">
        <v>3864</v>
      </c>
      <c r="G34" s="6">
        <v>3570</v>
      </c>
      <c r="H34" s="6">
        <v>3569</v>
      </c>
      <c r="I34" s="6">
        <v>3876</v>
      </c>
      <c r="J34" s="6">
        <v>4080</v>
      </c>
      <c r="K34" s="9">
        <v>3672</v>
      </c>
      <c r="L34" s="20">
        <v>4080</v>
      </c>
      <c r="M34" s="10">
        <v>4075</v>
      </c>
      <c r="N34" s="9">
        <v>4080</v>
      </c>
      <c r="O34" s="11">
        <v>4080</v>
      </c>
      <c r="P34" s="9">
        <v>4080</v>
      </c>
      <c r="Q34" s="9">
        <v>4080</v>
      </c>
      <c r="R34" s="11">
        <v>4080</v>
      </c>
      <c r="S34" s="9">
        <v>4080</v>
      </c>
      <c r="T34" s="12">
        <v>4080</v>
      </c>
      <c r="U34" s="6">
        <v>4080</v>
      </c>
      <c r="V34" s="6">
        <v>4080</v>
      </c>
      <c r="W34" s="6">
        <v>4080</v>
      </c>
      <c r="X34" s="6">
        <v>4080</v>
      </c>
      <c r="Y34" s="4">
        <f t="shared" si="1"/>
        <v>84232</v>
      </c>
      <c r="Z34" s="4">
        <f t="shared" si="0"/>
        <v>3828.7272727272725</v>
      </c>
    </row>
    <row r="35" spans="1:26" x14ac:dyDescent="0.25">
      <c r="A35" s="6">
        <v>34</v>
      </c>
      <c r="B35" s="6" t="s">
        <v>1</v>
      </c>
      <c r="C35" s="8">
        <v>2651</v>
      </c>
      <c r="D35" s="6">
        <v>3058</v>
      </c>
      <c r="E35" s="6">
        <v>3056</v>
      </c>
      <c r="F35" s="6">
        <v>3061</v>
      </c>
      <c r="G35" s="6">
        <v>3058</v>
      </c>
      <c r="H35" s="6">
        <v>2754</v>
      </c>
      <c r="I35" s="6">
        <v>3162</v>
      </c>
      <c r="J35" s="6">
        <v>2957</v>
      </c>
      <c r="K35" s="15">
        <v>2754</v>
      </c>
      <c r="L35" s="20">
        <v>3060</v>
      </c>
      <c r="M35" s="10">
        <v>3060</v>
      </c>
      <c r="N35" s="8">
        <v>2958</v>
      </c>
      <c r="O35" s="11">
        <v>3060</v>
      </c>
      <c r="P35" s="8">
        <v>2856</v>
      </c>
      <c r="Q35" s="9">
        <v>2856</v>
      </c>
      <c r="R35" s="11">
        <v>3060</v>
      </c>
      <c r="S35" s="8">
        <v>3060</v>
      </c>
      <c r="T35" s="12">
        <v>3060</v>
      </c>
      <c r="U35" s="6">
        <v>3060</v>
      </c>
      <c r="V35" s="6">
        <v>3162</v>
      </c>
      <c r="W35" s="6">
        <v>3060</v>
      </c>
      <c r="X35" s="6">
        <v>3060</v>
      </c>
      <c r="Y35" s="4">
        <f t="shared" si="1"/>
        <v>65883</v>
      </c>
      <c r="Z35" s="4">
        <f t="shared" si="0"/>
        <v>2994.681818181818</v>
      </c>
    </row>
    <row r="36" spans="1:26" x14ac:dyDescent="0.25">
      <c r="A36" s="6">
        <v>35</v>
      </c>
      <c r="B36" s="6" t="s">
        <v>37</v>
      </c>
      <c r="C36" s="8">
        <v>2034</v>
      </c>
      <c r="D36" s="6">
        <v>2749</v>
      </c>
      <c r="E36" s="6">
        <v>2751</v>
      </c>
      <c r="F36" s="6">
        <v>2753</v>
      </c>
      <c r="G36" s="6">
        <v>2758</v>
      </c>
      <c r="H36" s="6">
        <v>2856</v>
      </c>
      <c r="I36" s="6">
        <v>2856</v>
      </c>
      <c r="J36" s="6">
        <v>2648</v>
      </c>
      <c r="K36" s="9">
        <v>2856</v>
      </c>
      <c r="L36" s="20">
        <v>2855</v>
      </c>
      <c r="M36" s="10">
        <v>2963</v>
      </c>
      <c r="N36" s="9">
        <v>2958</v>
      </c>
      <c r="O36" s="11">
        <v>2958</v>
      </c>
      <c r="P36" s="9">
        <v>2958</v>
      </c>
      <c r="Q36" s="9">
        <v>2958</v>
      </c>
      <c r="R36" s="11">
        <v>2958</v>
      </c>
      <c r="S36" s="9">
        <v>2958</v>
      </c>
      <c r="T36" s="12">
        <v>2958</v>
      </c>
      <c r="U36" s="6">
        <v>2958</v>
      </c>
      <c r="V36" s="6">
        <v>2958</v>
      </c>
      <c r="W36" s="6">
        <v>2754</v>
      </c>
      <c r="X36" s="6">
        <v>2958</v>
      </c>
      <c r="Y36" s="4">
        <f t="shared" si="1"/>
        <v>62413</v>
      </c>
      <c r="Z36" s="4">
        <f t="shared" si="0"/>
        <v>2836.9545454545455</v>
      </c>
    </row>
    <row r="37" spans="1:26" x14ac:dyDescent="0.25">
      <c r="A37" s="6">
        <v>36</v>
      </c>
      <c r="B37" s="6" t="s">
        <v>20</v>
      </c>
      <c r="C37" s="8">
        <v>1216</v>
      </c>
      <c r="D37" s="6">
        <v>1122</v>
      </c>
      <c r="E37" s="6">
        <v>1222</v>
      </c>
      <c r="F37" s="6">
        <v>2472</v>
      </c>
      <c r="G37" s="6">
        <v>2244</v>
      </c>
      <c r="H37" s="6">
        <v>2549</v>
      </c>
      <c r="I37" s="6">
        <v>2549</v>
      </c>
      <c r="J37" s="6">
        <v>2550</v>
      </c>
      <c r="K37" s="9">
        <v>2244</v>
      </c>
      <c r="L37" s="20">
        <v>2550</v>
      </c>
      <c r="M37" s="10">
        <v>2548</v>
      </c>
      <c r="N37" s="9">
        <v>2550</v>
      </c>
      <c r="O37" s="11">
        <v>2550</v>
      </c>
      <c r="P37" s="9">
        <v>2550</v>
      </c>
      <c r="Q37" s="9">
        <v>2550</v>
      </c>
      <c r="R37" s="11">
        <v>2550</v>
      </c>
      <c r="S37" s="9">
        <v>2550</v>
      </c>
      <c r="T37" s="12">
        <v>2550</v>
      </c>
      <c r="U37" s="6">
        <v>2550</v>
      </c>
      <c r="V37" s="6">
        <v>2550</v>
      </c>
      <c r="W37" s="6">
        <v>2550</v>
      </c>
      <c r="X37" s="6">
        <v>2550</v>
      </c>
      <c r="Y37" s="4">
        <f t="shared" si="1"/>
        <v>51316</v>
      </c>
      <c r="Z37" s="4">
        <f t="shared" si="0"/>
        <v>2332.5454545454545</v>
      </c>
    </row>
    <row r="38" spans="1:26" x14ac:dyDescent="0.25">
      <c r="A38" s="6">
        <v>37</v>
      </c>
      <c r="B38" s="6" t="s">
        <v>66</v>
      </c>
      <c r="C38" s="8"/>
      <c r="D38" s="6"/>
      <c r="E38" s="6"/>
      <c r="F38" s="6">
        <v>6119</v>
      </c>
      <c r="G38" s="6">
        <v>6120</v>
      </c>
      <c r="H38" s="6">
        <v>5711</v>
      </c>
      <c r="I38" s="6">
        <v>5710</v>
      </c>
      <c r="J38" s="6">
        <v>5711</v>
      </c>
      <c r="K38" s="9">
        <v>5712</v>
      </c>
      <c r="L38" s="20">
        <v>5508</v>
      </c>
      <c r="M38" s="10">
        <v>5500</v>
      </c>
      <c r="N38" s="9">
        <v>5303</v>
      </c>
      <c r="O38" s="11">
        <v>6120</v>
      </c>
      <c r="P38" s="9">
        <v>6120</v>
      </c>
      <c r="Q38" s="9">
        <v>6120</v>
      </c>
      <c r="R38" s="11">
        <v>6630</v>
      </c>
      <c r="S38" s="9">
        <v>6630</v>
      </c>
      <c r="T38" s="12">
        <v>6630</v>
      </c>
      <c r="U38" s="6">
        <v>6120</v>
      </c>
      <c r="V38" s="6">
        <v>7140</v>
      </c>
      <c r="W38" s="6">
        <v>7038</v>
      </c>
      <c r="X38" s="6">
        <v>7038</v>
      </c>
      <c r="Y38" s="4">
        <f t="shared" si="1"/>
        <v>116980</v>
      </c>
      <c r="Z38" s="4">
        <f t="shared" si="0"/>
        <v>6156.8421052631575</v>
      </c>
    </row>
    <row r="39" spans="1:26" x14ac:dyDescent="0.25">
      <c r="A39" s="6">
        <v>38</v>
      </c>
      <c r="B39" s="6" t="s">
        <v>19</v>
      </c>
      <c r="C39" s="8">
        <v>5406</v>
      </c>
      <c r="D39" s="6">
        <v>5605</v>
      </c>
      <c r="E39" s="6">
        <v>5922</v>
      </c>
      <c r="F39" s="6">
        <v>5340</v>
      </c>
      <c r="G39" s="6">
        <v>4896</v>
      </c>
      <c r="H39" s="6">
        <v>5198</v>
      </c>
      <c r="I39" s="6">
        <v>5913</v>
      </c>
      <c r="J39" s="6">
        <v>5710</v>
      </c>
      <c r="K39" s="9">
        <v>5710</v>
      </c>
      <c r="L39" s="20">
        <v>5712</v>
      </c>
      <c r="M39" s="10">
        <v>5608</v>
      </c>
      <c r="N39" s="9">
        <v>5610</v>
      </c>
      <c r="O39" s="11">
        <v>5610</v>
      </c>
      <c r="P39" s="9">
        <v>5916</v>
      </c>
      <c r="Q39" s="9">
        <v>5916</v>
      </c>
      <c r="R39" s="11">
        <v>5712</v>
      </c>
      <c r="S39" s="9">
        <v>5712</v>
      </c>
      <c r="T39" s="12">
        <v>5712</v>
      </c>
      <c r="U39" s="6">
        <v>5916</v>
      </c>
      <c r="V39" s="6">
        <v>5712</v>
      </c>
      <c r="W39" s="6">
        <v>5712</v>
      </c>
      <c r="X39" s="6">
        <v>6528</v>
      </c>
      <c r="Y39" s="4">
        <f t="shared" si="1"/>
        <v>125076</v>
      </c>
      <c r="Z39" s="4">
        <f t="shared" si="0"/>
        <v>5685.272727272727</v>
      </c>
    </row>
    <row r="40" spans="1:26" x14ac:dyDescent="0.25">
      <c r="A40" s="6">
        <v>39</v>
      </c>
      <c r="B40" s="6" t="s">
        <v>26</v>
      </c>
      <c r="C40" s="8">
        <v>4995</v>
      </c>
      <c r="D40" s="6">
        <v>6120</v>
      </c>
      <c r="E40" s="6">
        <v>6119</v>
      </c>
      <c r="F40" s="6">
        <v>6116</v>
      </c>
      <c r="G40" s="6">
        <v>5098</v>
      </c>
      <c r="H40" s="6">
        <v>4182</v>
      </c>
      <c r="I40" s="6">
        <v>6120</v>
      </c>
      <c r="J40" s="6">
        <v>6117</v>
      </c>
      <c r="K40" s="9">
        <v>6120</v>
      </c>
      <c r="L40" s="20">
        <v>6120</v>
      </c>
      <c r="M40" s="10">
        <v>6119</v>
      </c>
      <c r="N40" s="9">
        <v>6120</v>
      </c>
      <c r="O40" s="11">
        <v>6120</v>
      </c>
      <c r="P40" s="9">
        <v>6120</v>
      </c>
      <c r="Q40" s="9">
        <v>6120</v>
      </c>
      <c r="R40" s="11">
        <v>6120</v>
      </c>
      <c r="S40" s="9">
        <v>6120</v>
      </c>
      <c r="T40" s="12">
        <v>6120</v>
      </c>
      <c r="U40" s="6">
        <v>6120</v>
      </c>
      <c r="V40" s="6">
        <v>6120</v>
      </c>
      <c r="W40" s="6">
        <v>6120</v>
      </c>
      <c r="X40" s="6">
        <v>6120</v>
      </c>
      <c r="Y40" s="4">
        <f t="shared" si="1"/>
        <v>130546</v>
      </c>
      <c r="Z40" s="4">
        <f t="shared" si="0"/>
        <v>5933.909090909091</v>
      </c>
    </row>
    <row r="41" spans="1:26" x14ac:dyDescent="0.25">
      <c r="A41" s="6">
        <v>40</v>
      </c>
      <c r="B41" s="6" t="s">
        <v>33</v>
      </c>
      <c r="C41" s="8">
        <v>2546</v>
      </c>
      <c r="D41" s="6">
        <v>2851</v>
      </c>
      <c r="E41" s="6">
        <v>2856</v>
      </c>
      <c r="F41" s="6">
        <v>2854</v>
      </c>
      <c r="G41" s="6">
        <v>2845</v>
      </c>
      <c r="H41" s="6">
        <v>2855</v>
      </c>
      <c r="I41" s="6">
        <v>3054</v>
      </c>
      <c r="J41" s="6">
        <v>2749</v>
      </c>
      <c r="K41" s="9">
        <v>3059</v>
      </c>
      <c r="L41" s="20">
        <v>3060</v>
      </c>
      <c r="M41" s="10">
        <v>2754</v>
      </c>
      <c r="N41" s="9">
        <v>2754</v>
      </c>
      <c r="O41" s="11">
        <v>2856</v>
      </c>
      <c r="P41" s="9">
        <v>2856</v>
      </c>
      <c r="Q41" s="9">
        <v>2856</v>
      </c>
      <c r="R41" s="11">
        <v>2652</v>
      </c>
      <c r="S41" s="9">
        <v>2652</v>
      </c>
      <c r="T41" s="12">
        <v>2754</v>
      </c>
      <c r="U41" s="6">
        <v>2856</v>
      </c>
      <c r="V41" s="6">
        <v>2856</v>
      </c>
      <c r="W41" s="6">
        <v>2856</v>
      </c>
      <c r="X41" s="6">
        <v>2856</v>
      </c>
      <c r="Y41" s="4">
        <f t="shared" si="1"/>
        <v>62287</v>
      </c>
      <c r="Z41" s="4">
        <f t="shared" si="0"/>
        <v>2831.2272727272725</v>
      </c>
    </row>
    <row r="42" spans="1:26" x14ac:dyDescent="0.25">
      <c r="A42" s="6">
        <v>41</v>
      </c>
      <c r="B42" s="6" t="s">
        <v>6</v>
      </c>
      <c r="C42" s="6">
        <v>12913</v>
      </c>
      <c r="D42" s="6">
        <v>13770</v>
      </c>
      <c r="E42" s="6">
        <v>13770</v>
      </c>
      <c r="F42" s="6">
        <v>13770</v>
      </c>
      <c r="G42" s="6">
        <v>13546</v>
      </c>
      <c r="H42" s="6">
        <v>11526</v>
      </c>
      <c r="I42" s="6">
        <v>12240</v>
      </c>
      <c r="J42" s="6">
        <v>13566</v>
      </c>
      <c r="K42" s="9">
        <v>13767</v>
      </c>
      <c r="L42" s="20">
        <v>13260</v>
      </c>
      <c r="M42" s="10">
        <v>13770</v>
      </c>
      <c r="N42" s="9">
        <v>13770</v>
      </c>
      <c r="O42" s="11">
        <v>13770</v>
      </c>
      <c r="P42" s="9">
        <v>13770</v>
      </c>
      <c r="Q42" s="9">
        <v>13770</v>
      </c>
      <c r="R42" s="11">
        <v>14790</v>
      </c>
      <c r="S42" s="9">
        <v>14790</v>
      </c>
      <c r="T42" s="12">
        <v>14790</v>
      </c>
      <c r="U42" s="6">
        <v>14790</v>
      </c>
      <c r="V42" s="6">
        <v>14790</v>
      </c>
      <c r="W42" s="6">
        <v>14790</v>
      </c>
      <c r="X42" s="6">
        <v>15300</v>
      </c>
      <c r="Y42" s="4">
        <f t="shared" si="1"/>
        <v>305018</v>
      </c>
      <c r="Z42" s="4">
        <f t="shared" si="0"/>
        <v>13864.454545454546</v>
      </c>
    </row>
    <row r="43" spans="1:26" x14ac:dyDescent="0.25">
      <c r="A43" s="6">
        <v>42</v>
      </c>
      <c r="B43" s="6" t="s">
        <v>4</v>
      </c>
      <c r="C43" s="8">
        <v>15504</v>
      </c>
      <c r="D43" s="6">
        <v>16830</v>
      </c>
      <c r="E43" s="6">
        <v>16830</v>
      </c>
      <c r="F43" s="6">
        <v>16830</v>
      </c>
      <c r="G43" s="6">
        <v>19482</v>
      </c>
      <c r="H43" s="6">
        <v>17034</v>
      </c>
      <c r="I43" s="6">
        <v>19380</v>
      </c>
      <c r="J43" s="6">
        <v>17237</v>
      </c>
      <c r="K43" s="9">
        <v>16830</v>
      </c>
      <c r="L43" s="20">
        <v>18360</v>
      </c>
      <c r="M43" s="10">
        <v>17850</v>
      </c>
      <c r="N43" s="9">
        <v>17847</v>
      </c>
      <c r="O43" s="11">
        <v>17340</v>
      </c>
      <c r="P43" s="9">
        <v>18870</v>
      </c>
      <c r="Q43" s="9">
        <v>16830</v>
      </c>
      <c r="R43" s="11">
        <v>17442</v>
      </c>
      <c r="S43" s="9">
        <v>17850</v>
      </c>
      <c r="T43" s="12">
        <v>16830</v>
      </c>
      <c r="U43" s="6">
        <v>17646</v>
      </c>
      <c r="V43" s="6">
        <v>18462</v>
      </c>
      <c r="W43" s="6">
        <v>15810</v>
      </c>
      <c r="X43" s="6">
        <v>21420</v>
      </c>
      <c r="Y43" s="4">
        <f t="shared" si="1"/>
        <v>388514</v>
      </c>
      <c r="Z43" s="4">
        <f t="shared" si="0"/>
        <v>17659.727272727272</v>
      </c>
    </row>
    <row r="44" spans="1:26" x14ac:dyDescent="0.25">
      <c r="A44" s="6">
        <v>43</v>
      </c>
      <c r="B44" s="6" t="s">
        <v>2</v>
      </c>
      <c r="C44" s="8">
        <v>1122</v>
      </c>
      <c r="D44" s="6">
        <v>2447</v>
      </c>
      <c r="E44" s="6">
        <v>2753</v>
      </c>
      <c r="F44" s="6">
        <v>2754</v>
      </c>
      <c r="G44" s="6">
        <v>2742</v>
      </c>
      <c r="H44" s="6">
        <v>2856</v>
      </c>
      <c r="I44" s="6">
        <v>2856</v>
      </c>
      <c r="J44" s="6">
        <v>2754</v>
      </c>
      <c r="K44" s="9">
        <v>2855</v>
      </c>
      <c r="L44" s="20">
        <v>2856</v>
      </c>
      <c r="M44" s="10">
        <v>2856</v>
      </c>
      <c r="N44" s="9">
        <v>2854</v>
      </c>
      <c r="O44" s="9">
        <v>2856</v>
      </c>
      <c r="P44" s="9">
        <v>2856</v>
      </c>
      <c r="Q44" s="9">
        <v>2856</v>
      </c>
      <c r="R44" s="11">
        <v>2856</v>
      </c>
      <c r="S44" s="9">
        <v>2856</v>
      </c>
      <c r="T44" s="12">
        <v>2856</v>
      </c>
      <c r="U44" s="6">
        <v>2652</v>
      </c>
      <c r="V44" s="6">
        <v>2856</v>
      </c>
      <c r="W44" s="6">
        <v>2652</v>
      </c>
      <c r="X44" s="6">
        <v>2652</v>
      </c>
      <c r="Y44" s="4">
        <f t="shared" si="1"/>
        <v>59653</v>
      </c>
      <c r="Z44" s="4">
        <f t="shared" si="0"/>
        <v>2711.5</v>
      </c>
    </row>
    <row r="45" spans="1:26" x14ac:dyDescent="0.25">
      <c r="A45" s="6">
        <v>44</v>
      </c>
      <c r="B45" s="6" t="s">
        <v>29</v>
      </c>
      <c r="C45" s="8">
        <v>2550</v>
      </c>
      <c r="D45" s="6">
        <v>2855</v>
      </c>
      <c r="E45" s="6">
        <v>2856</v>
      </c>
      <c r="F45" s="6">
        <v>2856</v>
      </c>
      <c r="G45" s="6">
        <v>2550</v>
      </c>
      <c r="H45" s="6">
        <v>2040</v>
      </c>
      <c r="I45" s="6">
        <v>2856</v>
      </c>
      <c r="J45" s="6">
        <v>2856</v>
      </c>
      <c r="K45" s="9">
        <v>2855</v>
      </c>
      <c r="L45" s="20">
        <v>2856</v>
      </c>
      <c r="M45" s="10">
        <v>2856</v>
      </c>
      <c r="N45" s="9">
        <v>2856</v>
      </c>
      <c r="O45" s="11">
        <v>2856</v>
      </c>
      <c r="P45" s="9">
        <v>2856</v>
      </c>
      <c r="Q45" s="9">
        <v>2856</v>
      </c>
      <c r="R45" s="11">
        <v>2856</v>
      </c>
      <c r="S45" s="9">
        <v>2856</v>
      </c>
      <c r="T45" s="12">
        <v>2856</v>
      </c>
      <c r="U45" s="6">
        <v>2856</v>
      </c>
      <c r="V45" s="6">
        <v>2856</v>
      </c>
      <c r="W45" s="6">
        <v>2856</v>
      </c>
      <c r="X45" s="6">
        <v>2856</v>
      </c>
      <c r="Y45" s="4">
        <f t="shared" si="1"/>
        <v>61402</v>
      </c>
      <c r="Z45" s="4">
        <f t="shared" si="0"/>
        <v>2791</v>
      </c>
    </row>
    <row r="46" spans="1:26" x14ac:dyDescent="0.25">
      <c r="A46" s="6">
        <v>45</v>
      </c>
      <c r="B46" s="6" t="s">
        <v>22</v>
      </c>
      <c r="C46" s="8">
        <v>1631</v>
      </c>
      <c r="D46" s="6">
        <v>1630</v>
      </c>
      <c r="E46" s="6">
        <v>1833</v>
      </c>
      <c r="F46" s="6">
        <v>1836</v>
      </c>
      <c r="G46" s="6">
        <v>1632</v>
      </c>
      <c r="H46" s="6">
        <v>1836</v>
      </c>
      <c r="I46" s="6">
        <v>1833</v>
      </c>
      <c r="J46" s="6">
        <v>1836</v>
      </c>
      <c r="K46" s="9">
        <v>1834</v>
      </c>
      <c r="L46" s="20">
        <v>1427</v>
      </c>
      <c r="M46" s="10">
        <v>1835</v>
      </c>
      <c r="N46" s="9">
        <v>1836</v>
      </c>
      <c r="O46" s="11">
        <v>1836</v>
      </c>
      <c r="P46" s="6"/>
      <c r="Q46" s="9">
        <v>1836</v>
      </c>
      <c r="R46" s="11">
        <v>1836</v>
      </c>
      <c r="S46" s="9">
        <v>1836</v>
      </c>
      <c r="T46" s="12">
        <v>1836</v>
      </c>
      <c r="U46" s="6">
        <v>1836</v>
      </c>
      <c r="V46" s="6"/>
      <c r="W46" s="6"/>
      <c r="X46" s="6"/>
      <c r="Y46" s="4">
        <f t="shared" si="1"/>
        <v>32015</v>
      </c>
      <c r="Z46" s="4">
        <f t="shared" si="0"/>
        <v>1778.6111111111111</v>
      </c>
    </row>
    <row r="47" spans="1:26" x14ac:dyDescent="0.25">
      <c r="A47" s="6">
        <v>46</v>
      </c>
      <c r="B47" s="6" t="s">
        <v>67</v>
      </c>
      <c r="C47" s="8"/>
      <c r="D47" s="6">
        <v>5900</v>
      </c>
      <c r="E47" s="6">
        <v>5695</v>
      </c>
      <c r="F47" s="6">
        <v>6109</v>
      </c>
      <c r="G47" s="6">
        <v>6120</v>
      </c>
      <c r="H47" s="6">
        <v>5641</v>
      </c>
      <c r="I47" s="6">
        <v>5712</v>
      </c>
      <c r="J47" s="6">
        <v>5712</v>
      </c>
      <c r="K47" s="9">
        <v>5711</v>
      </c>
      <c r="L47" s="20">
        <v>5693</v>
      </c>
      <c r="M47" s="10">
        <v>5508</v>
      </c>
      <c r="N47" s="9">
        <v>5693</v>
      </c>
      <c r="O47" s="11">
        <v>6120</v>
      </c>
      <c r="P47" s="9">
        <v>6120</v>
      </c>
      <c r="Q47" s="9">
        <v>6120</v>
      </c>
      <c r="R47" s="11">
        <v>6630</v>
      </c>
      <c r="S47" s="9">
        <v>6630</v>
      </c>
      <c r="T47" s="12">
        <v>6630</v>
      </c>
      <c r="U47" s="6">
        <v>6120</v>
      </c>
      <c r="V47" s="6">
        <v>7140</v>
      </c>
      <c r="W47" s="6">
        <v>7038</v>
      </c>
      <c r="X47" s="6">
        <v>7038</v>
      </c>
      <c r="Y47" s="4">
        <f t="shared" si="1"/>
        <v>129080</v>
      </c>
      <c r="Z47" s="4">
        <f t="shared" si="0"/>
        <v>6146.666666666667</v>
      </c>
    </row>
    <row r="48" spans="1:26" x14ac:dyDescent="0.25">
      <c r="A48" s="6">
        <v>47</v>
      </c>
      <c r="B48" s="6" t="s">
        <v>3</v>
      </c>
      <c r="C48" s="8">
        <v>2226</v>
      </c>
      <c r="D48" s="6">
        <v>2242</v>
      </c>
      <c r="E48" s="6">
        <v>2445</v>
      </c>
      <c r="F48" s="6">
        <v>2444</v>
      </c>
      <c r="G48" s="6">
        <v>2442</v>
      </c>
      <c r="H48" s="6">
        <v>2448</v>
      </c>
      <c r="I48" s="6">
        <v>2448</v>
      </c>
      <c r="J48" s="6">
        <v>2448</v>
      </c>
      <c r="K48" s="9">
        <v>2448</v>
      </c>
      <c r="L48" s="20">
        <v>2448</v>
      </c>
      <c r="M48" s="10">
        <v>2448</v>
      </c>
      <c r="N48" s="9">
        <v>2448</v>
      </c>
      <c r="O48" s="9">
        <v>2448</v>
      </c>
      <c r="P48" s="9">
        <v>2856</v>
      </c>
      <c r="Q48" s="9">
        <v>2856</v>
      </c>
      <c r="R48" s="11">
        <v>2856</v>
      </c>
      <c r="S48" s="9">
        <v>2856</v>
      </c>
      <c r="T48" s="12">
        <v>2856</v>
      </c>
      <c r="U48" s="6">
        <v>2652</v>
      </c>
      <c r="V48" s="6">
        <v>2856</v>
      </c>
      <c r="W48" s="6">
        <v>2652</v>
      </c>
      <c r="X48" s="6">
        <v>2652</v>
      </c>
      <c r="Y48" s="4">
        <f t="shared" si="1"/>
        <v>56475</v>
      </c>
      <c r="Z48" s="4">
        <f t="shared" si="0"/>
        <v>2567.0454545454545</v>
      </c>
    </row>
    <row r="49" spans="1:26" x14ac:dyDescent="0.25">
      <c r="A49" s="6">
        <v>48</v>
      </c>
      <c r="B49" s="6" t="s">
        <v>17</v>
      </c>
      <c r="C49" s="8">
        <v>1016</v>
      </c>
      <c r="D49" s="6">
        <v>1009</v>
      </c>
      <c r="E49" s="6">
        <v>1413</v>
      </c>
      <c r="F49" s="6">
        <v>1639</v>
      </c>
      <c r="G49" s="6">
        <v>2040</v>
      </c>
      <c r="H49" s="6">
        <v>1632</v>
      </c>
      <c r="I49" s="6">
        <v>2039</v>
      </c>
      <c r="J49" s="6">
        <v>2037</v>
      </c>
      <c r="K49" s="9">
        <v>2040</v>
      </c>
      <c r="L49" s="20">
        <v>2040</v>
      </c>
      <c r="M49" s="10">
        <v>2040</v>
      </c>
      <c r="N49" s="9">
        <v>2040</v>
      </c>
      <c r="O49" s="11">
        <v>2040</v>
      </c>
      <c r="P49" s="9">
        <v>2040</v>
      </c>
      <c r="Q49" s="9">
        <v>2040</v>
      </c>
      <c r="R49" s="11">
        <v>2231</v>
      </c>
      <c r="S49" s="9">
        <v>2244</v>
      </c>
      <c r="T49" s="12">
        <v>2244</v>
      </c>
      <c r="U49" s="6">
        <v>2244</v>
      </c>
      <c r="V49" s="6">
        <v>2244</v>
      </c>
      <c r="W49" s="6">
        <v>2244</v>
      </c>
      <c r="X49" s="6">
        <v>2448</v>
      </c>
      <c r="Y49" s="4">
        <f t="shared" si="1"/>
        <v>43004</v>
      </c>
      <c r="Z49" s="4">
        <f t="shared" si="0"/>
        <v>1954.7272727272727</v>
      </c>
    </row>
    <row r="50" spans="1:26" x14ac:dyDescent="0.25">
      <c r="B50" s="28" t="s">
        <v>86</v>
      </c>
      <c r="C50" s="4">
        <f>SUM(C2:C49)</f>
        <v>147780</v>
      </c>
      <c r="D50" s="4">
        <f t="shared" ref="D50:X50" si="2">SUM(D2:D49)</f>
        <v>185362</v>
      </c>
      <c r="E50" s="4">
        <f t="shared" si="2"/>
        <v>187281</v>
      </c>
      <c r="F50" s="4">
        <f t="shared" si="2"/>
        <v>201611</v>
      </c>
      <c r="G50" s="4">
        <f t="shared" si="2"/>
        <v>191741</v>
      </c>
      <c r="H50" s="4">
        <f t="shared" si="2"/>
        <v>176250</v>
      </c>
      <c r="I50" s="4">
        <f t="shared" si="2"/>
        <v>198388</v>
      </c>
      <c r="J50" s="4">
        <f t="shared" si="2"/>
        <v>190457</v>
      </c>
      <c r="K50" s="4">
        <f t="shared" si="2"/>
        <v>198061</v>
      </c>
      <c r="L50" s="4">
        <f t="shared" si="2"/>
        <v>198943</v>
      </c>
      <c r="M50" s="4">
        <f t="shared" si="2"/>
        <v>201202</v>
      </c>
      <c r="N50" s="4">
        <f t="shared" si="2"/>
        <v>200608</v>
      </c>
      <c r="O50" s="4">
        <f t="shared" si="2"/>
        <v>199716</v>
      </c>
      <c r="P50" s="4">
        <f t="shared" si="2"/>
        <v>200256</v>
      </c>
      <c r="Q50" s="4">
        <f t="shared" si="2"/>
        <v>199716</v>
      </c>
      <c r="R50" s="4">
        <f t="shared" si="2"/>
        <v>217961</v>
      </c>
      <c r="S50" s="4">
        <f t="shared" si="2"/>
        <v>217974</v>
      </c>
      <c r="T50" s="4">
        <f t="shared" si="2"/>
        <v>221850</v>
      </c>
      <c r="U50" s="4">
        <f t="shared" si="2"/>
        <v>216138</v>
      </c>
      <c r="V50" s="4">
        <f t="shared" si="2"/>
        <v>222156</v>
      </c>
      <c r="W50" s="4">
        <f t="shared" si="2"/>
        <v>220116</v>
      </c>
      <c r="X50" s="4">
        <f t="shared" si="2"/>
        <v>218688</v>
      </c>
    </row>
    <row r="51" spans="1:26" x14ac:dyDescent="0.25">
      <c r="B51" s="30" t="s">
        <v>83</v>
      </c>
      <c r="C51" s="4">
        <f>AVERAGE(C2:C49)</f>
        <v>3604.3902439024391</v>
      </c>
      <c r="D51" s="4">
        <f t="shared" ref="D51:X51" si="3">AVERAGE(D2:D49)</f>
        <v>4119.1555555555551</v>
      </c>
      <c r="E51" s="4">
        <f t="shared" si="3"/>
        <v>4161.8</v>
      </c>
      <c r="F51" s="4">
        <f t="shared" si="3"/>
        <v>4382.847826086957</v>
      </c>
      <c r="G51" s="4">
        <f t="shared" si="3"/>
        <v>4168.282608695652</v>
      </c>
      <c r="H51" s="4">
        <f t="shared" si="3"/>
        <v>3831.521739130435</v>
      </c>
      <c r="I51" s="4">
        <f t="shared" si="3"/>
        <v>4312.782608695652</v>
      </c>
      <c r="J51" s="4">
        <f t="shared" si="3"/>
        <v>4140.369565217391</v>
      </c>
      <c r="K51" s="4">
        <f t="shared" si="3"/>
        <v>4214.0638297872338</v>
      </c>
      <c r="L51" s="4">
        <f t="shared" si="3"/>
        <v>4232.8297872340427</v>
      </c>
      <c r="M51" s="4">
        <f t="shared" si="3"/>
        <v>4280.8936170212764</v>
      </c>
      <c r="N51" s="4">
        <f t="shared" si="3"/>
        <v>4268.255319148936</v>
      </c>
      <c r="O51" s="4">
        <f t="shared" si="3"/>
        <v>4249.2765957446809</v>
      </c>
      <c r="P51" s="4">
        <f t="shared" si="3"/>
        <v>4353.391304347826</v>
      </c>
      <c r="Q51" s="4">
        <f t="shared" si="3"/>
        <v>4249.2765957446809</v>
      </c>
      <c r="R51" s="4">
        <f t="shared" si="3"/>
        <v>4738.282608695652</v>
      </c>
      <c r="S51" s="4">
        <f t="shared" si="3"/>
        <v>4637.744680851064</v>
      </c>
      <c r="T51" s="4">
        <f t="shared" si="3"/>
        <v>4720.2127659574471</v>
      </c>
      <c r="U51" s="4">
        <f t="shared" si="3"/>
        <v>4598.6808510638302</v>
      </c>
      <c r="V51" s="4">
        <f t="shared" si="3"/>
        <v>4829.478260869565</v>
      </c>
      <c r="W51" s="4">
        <f t="shared" si="3"/>
        <v>4683.3191489361698</v>
      </c>
      <c r="X51" s="4">
        <f t="shared" si="3"/>
        <v>4970.181818181818</v>
      </c>
    </row>
    <row r="52" spans="1:26" x14ac:dyDescent="0.25">
      <c r="C52" s="1"/>
    </row>
    <row r="53" spans="1:26" x14ac:dyDescent="0.25">
      <c r="C53" s="1"/>
      <c r="D53" s="32"/>
      <c r="G53" s="9"/>
    </row>
    <row r="54" spans="1:26" x14ac:dyDescent="0.25">
      <c r="C54" s="1"/>
      <c r="D54" s="32"/>
      <c r="G54" s="9"/>
    </row>
    <row r="55" spans="1:26" x14ac:dyDescent="0.25">
      <c r="D55" s="32"/>
      <c r="G55" s="32"/>
    </row>
    <row r="56" spans="1:26" x14ac:dyDescent="0.25">
      <c r="D56" s="32"/>
      <c r="G56" s="9"/>
    </row>
    <row r="57" spans="1:26" x14ac:dyDescent="0.25">
      <c r="D57" s="32"/>
      <c r="G57" s="9"/>
    </row>
    <row r="58" spans="1:26" x14ac:dyDescent="0.25">
      <c r="D58" s="32"/>
      <c r="G58" s="9"/>
    </row>
    <row r="59" spans="1:26" x14ac:dyDescent="0.25">
      <c r="D59" s="32"/>
      <c r="G59" s="9"/>
    </row>
    <row r="60" spans="1:26" x14ac:dyDescent="0.25">
      <c r="D60" s="32"/>
      <c r="G60" s="9"/>
    </row>
    <row r="61" spans="1:26" x14ac:dyDescent="0.25">
      <c r="D61" s="32"/>
      <c r="G61" s="9"/>
    </row>
    <row r="62" spans="1:26" x14ac:dyDescent="0.25">
      <c r="D62" s="32"/>
      <c r="G62" s="9"/>
    </row>
    <row r="63" spans="1:26" x14ac:dyDescent="0.25">
      <c r="D63" s="32"/>
      <c r="G63" s="9"/>
    </row>
    <row r="64" spans="1:26" x14ac:dyDescent="0.25">
      <c r="D64" s="32"/>
      <c r="G64" s="9"/>
    </row>
    <row r="65" spans="4:7" x14ac:dyDescent="0.25">
      <c r="D65" s="32"/>
      <c r="G65" s="9"/>
    </row>
    <row r="66" spans="4:7" x14ac:dyDescent="0.25">
      <c r="D66" s="32"/>
      <c r="G66" s="9"/>
    </row>
    <row r="67" spans="4:7" x14ac:dyDescent="0.25">
      <c r="D67" s="32"/>
      <c r="G67" s="9"/>
    </row>
    <row r="68" spans="4:7" x14ac:dyDescent="0.25">
      <c r="D68" s="32"/>
      <c r="G68" s="9"/>
    </row>
    <row r="69" spans="4:7" x14ac:dyDescent="0.25">
      <c r="D69" s="32"/>
      <c r="G69" s="9"/>
    </row>
    <row r="70" spans="4:7" x14ac:dyDescent="0.25">
      <c r="D70" s="32"/>
      <c r="G70" s="9"/>
    </row>
    <row r="71" spans="4:7" x14ac:dyDescent="0.25">
      <c r="D71" s="32"/>
      <c r="G71" s="9"/>
    </row>
    <row r="72" spans="4:7" x14ac:dyDescent="0.25">
      <c r="D72" s="32"/>
      <c r="G72" s="9"/>
    </row>
    <row r="73" spans="4:7" x14ac:dyDescent="0.25">
      <c r="D73" s="32"/>
      <c r="G73" s="9"/>
    </row>
    <row r="74" spans="4:7" x14ac:dyDescent="0.25">
      <c r="D74" s="32"/>
      <c r="G74" s="9"/>
    </row>
    <row r="75" spans="4:7" x14ac:dyDescent="0.25">
      <c r="D75" s="32"/>
      <c r="G75" s="9"/>
    </row>
    <row r="76" spans="4:7" x14ac:dyDescent="0.25">
      <c r="D76" s="32"/>
      <c r="G76" s="9"/>
    </row>
    <row r="77" spans="4:7" x14ac:dyDescent="0.25">
      <c r="D77" s="32"/>
      <c r="G77" s="9"/>
    </row>
    <row r="78" spans="4:7" x14ac:dyDescent="0.25">
      <c r="D78" s="32"/>
      <c r="G78" s="9"/>
    </row>
    <row r="79" spans="4:7" x14ac:dyDescent="0.25">
      <c r="D79" s="32"/>
      <c r="G79" s="9"/>
    </row>
    <row r="80" spans="4:7" x14ac:dyDescent="0.25">
      <c r="D80" s="32"/>
    </row>
    <row r="81" spans="4:7" x14ac:dyDescent="0.25">
      <c r="D81" s="32"/>
      <c r="G81" s="8"/>
    </row>
    <row r="82" spans="4:7" x14ac:dyDescent="0.25">
      <c r="D82" s="32"/>
      <c r="G82" s="9"/>
    </row>
    <row r="83" spans="4:7" x14ac:dyDescent="0.25">
      <c r="D83" s="32"/>
      <c r="G83" s="9"/>
    </row>
    <row r="84" spans="4:7" x14ac:dyDescent="0.25">
      <c r="D84" s="32"/>
      <c r="G84" s="9"/>
    </row>
    <row r="85" spans="4:7" x14ac:dyDescent="0.25">
      <c r="D85" s="32"/>
      <c r="G85" s="9"/>
    </row>
    <row r="86" spans="4:7" x14ac:dyDescent="0.25">
      <c r="D86" s="32"/>
      <c r="G86" s="15"/>
    </row>
    <row r="87" spans="4:7" x14ac:dyDescent="0.25">
      <c r="D87" s="32"/>
      <c r="G87" s="9"/>
    </row>
    <row r="88" spans="4:7" x14ac:dyDescent="0.25">
      <c r="D88" s="32"/>
      <c r="G88" s="9"/>
    </row>
    <row r="89" spans="4:7" x14ac:dyDescent="0.25">
      <c r="D89" s="32"/>
      <c r="G89" s="9"/>
    </row>
    <row r="90" spans="4:7" x14ac:dyDescent="0.25">
      <c r="D90" s="32"/>
      <c r="G90" s="9"/>
    </row>
    <row r="91" spans="4:7" x14ac:dyDescent="0.25">
      <c r="D91" s="32"/>
      <c r="G91" s="9"/>
    </row>
    <row r="92" spans="4:7" x14ac:dyDescent="0.25">
      <c r="D92" s="32"/>
      <c r="G92" s="9"/>
    </row>
    <row r="93" spans="4:7" x14ac:dyDescent="0.25">
      <c r="D93" s="32"/>
      <c r="G93" s="9"/>
    </row>
    <row r="94" spans="4:7" x14ac:dyDescent="0.25">
      <c r="D94" s="32"/>
      <c r="G94" s="9"/>
    </row>
    <row r="95" spans="4:7" x14ac:dyDescent="0.25">
      <c r="D95" s="32"/>
      <c r="G95" s="9"/>
    </row>
    <row r="96" spans="4:7" x14ac:dyDescent="0.25">
      <c r="D96" s="32"/>
      <c r="G96" s="9"/>
    </row>
    <row r="97" spans="4:7" x14ac:dyDescent="0.25">
      <c r="D97" s="32"/>
      <c r="G97" s="9"/>
    </row>
    <row r="98" spans="4:7" x14ac:dyDescent="0.25">
      <c r="D98" s="32"/>
      <c r="G98" s="9"/>
    </row>
    <row r="99" spans="4:7" x14ac:dyDescent="0.25">
      <c r="D99" s="32"/>
      <c r="G99" s="9"/>
    </row>
    <row r="100" spans="4:7" x14ac:dyDescent="0.25">
      <c r="D100" s="32"/>
      <c r="G100" s="16"/>
    </row>
  </sheetData>
  <sortState ref="B2:AD49">
    <sortCondition ref="B2"/>
  </sortState>
  <pageMargins left="0.7" right="0.7" top="0.75" bottom="0.75" header="0.3" footer="0.3"/>
  <pageSetup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Z101"/>
  <sheetViews>
    <sheetView topLeftCell="N69" zoomScaleNormal="100" workbookViewId="0">
      <selection activeCell="AA80" sqref="AA80"/>
    </sheetView>
  </sheetViews>
  <sheetFormatPr baseColWidth="10" defaultRowHeight="15" x14ac:dyDescent="0.25"/>
  <cols>
    <col min="1" max="1" width="7.140625" bestFit="1" customWidth="1"/>
    <col min="2" max="2" width="39.42578125" bestFit="1" customWidth="1"/>
    <col min="4" max="4" width="11.42578125" customWidth="1"/>
    <col min="25" max="25" width="24.5703125" bestFit="1" customWidth="1"/>
  </cols>
  <sheetData>
    <row r="1" spans="1:26"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77</v>
      </c>
      <c r="Z1" s="30" t="s">
        <v>83</v>
      </c>
    </row>
    <row r="2" spans="1:26" x14ac:dyDescent="0.25">
      <c r="A2" s="17">
        <v>1</v>
      </c>
      <c r="B2" s="17" t="s">
        <v>30</v>
      </c>
      <c r="C2" s="17">
        <v>100</v>
      </c>
      <c r="D2" s="17">
        <v>135</v>
      </c>
      <c r="E2" s="17">
        <v>183</v>
      </c>
      <c r="F2" s="17">
        <v>532</v>
      </c>
      <c r="G2" s="17">
        <v>216</v>
      </c>
      <c r="H2" s="17">
        <v>55</v>
      </c>
      <c r="I2" s="17">
        <v>72</v>
      </c>
      <c r="J2" s="17">
        <v>124</v>
      </c>
      <c r="K2" s="32">
        <v>68</v>
      </c>
      <c r="L2" s="32">
        <v>76</v>
      </c>
      <c r="M2" s="10">
        <v>134</v>
      </c>
      <c r="N2" s="10">
        <v>120</v>
      </c>
      <c r="O2" s="12">
        <v>55</v>
      </c>
      <c r="P2" s="10">
        <v>116</v>
      </c>
      <c r="Q2" s="10">
        <v>163</v>
      </c>
      <c r="R2" s="12">
        <v>37</v>
      </c>
      <c r="S2" s="10">
        <v>94</v>
      </c>
      <c r="T2" s="12">
        <v>41</v>
      </c>
      <c r="U2" s="17">
        <v>120</v>
      </c>
      <c r="V2" s="17">
        <v>129</v>
      </c>
      <c r="W2" s="17">
        <v>144</v>
      </c>
      <c r="X2" s="17">
        <v>86</v>
      </c>
      <c r="Y2" s="3">
        <f>SUM(C2:X2)</f>
        <v>2800</v>
      </c>
      <c r="Z2" s="30">
        <f t="shared" ref="Z2:Z22" si="0">AVERAGE(C2:X2)</f>
        <v>127.27272727272727</v>
      </c>
    </row>
    <row r="3" spans="1:26" x14ac:dyDescent="0.25">
      <c r="A3" s="17">
        <v>2</v>
      </c>
      <c r="B3" s="17" t="s">
        <v>5</v>
      </c>
      <c r="C3" s="17">
        <v>562</v>
      </c>
      <c r="D3" s="17">
        <v>2817</v>
      </c>
      <c r="E3" s="17">
        <v>3300</v>
      </c>
      <c r="F3" s="17">
        <v>1078</v>
      </c>
      <c r="G3" s="17">
        <v>518</v>
      </c>
      <c r="H3" s="17">
        <v>355</v>
      </c>
      <c r="I3" s="17">
        <v>378</v>
      </c>
      <c r="J3" s="17">
        <v>104</v>
      </c>
      <c r="K3" s="10">
        <v>459</v>
      </c>
      <c r="L3" s="32">
        <v>239</v>
      </c>
      <c r="M3" s="10">
        <v>257</v>
      </c>
      <c r="N3" s="10">
        <v>338</v>
      </c>
      <c r="O3" s="12">
        <v>260</v>
      </c>
      <c r="P3" s="10">
        <v>297</v>
      </c>
      <c r="Q3" s="10">
        <v>323</v>
      </c>
      <c r="R3" s="12">
        <v>220</v>
      </c>
      <c r="S3" s="10">
        <v>363</v>
      </c>
      <c r="T3" s="12">
        <v>199</v>
      </c>
      <c r="U3" s="17">
        <v>345</v>
      </c>
      <c r="V3" s="17">
        <v>330</v>
      </c>
      <c r="W3" s="17">
        <v>510</v>
      </c>
      <c r="X3" s="17"/>
      <c r="Y3" s="3">
        <f t="shared" ref="Y3:Y49" si="1">SUM(C3:X3)</f>
        <v>13252</v>
      </c>
      <c r="Z3" s="30">
        <f t="shared" si="0"/>
        <v>631.04761904761904</v>
      </c>
    </row>
    <row r="4" spans="1:26" x14ac:dyDescent="0.25">
      <c r="A4" s="17">
        <v>3</v>
      </c>
      <c r="B4" s="17" t="s">
        <v>70</v>
      </c>
      <c r="C4" s="17"/>
      <c r="D4" s="17"/>
      <c r="E4" s="17"/>
      <c r="F4" s="17"/>
      <c r="G4" s="17"/>
      <c r="H4" s="17"/>
      <c r="I4" s="17"/>
      <c r="J4" s="17"/>
      <c r="L4" s="32"/>
      <c r="M4" s="10">
        <v>389</v>
      </c>
      <c r="N4" s="10">
        <v>84</v>
      </c>
      <c r="O4" s="12">
        <v>55</v>
      </c>
      <c r="P4" s="10">
        <v>96</v>
      </c>
      <c r="Q4" s="10">
        <v>66</v>
      </c>
      <c r="R4" s="12">
        <v>42</v>
      </c>
      <c r="S4" s="10">
        <v>60</v>
      </c>
      <c r="T4" s="12">
        <v>84</v>
      </c>
      <c r="U4" s="17">
        <v>83</v>
      </c>
      <c r="V4" s="17">
        <v>146</v>
      </c>
      <c r="W4" s="17">
        <v>112</v>
      </c>
      <c r="X4" s="17">
        <v>166</v>
      </c>
      <c r="Y4" s="3">
        <f t="shared" si="1"/>
        <v>1383</v>
      </c>
      <c r="Z4" s="30">
        <f t="shared" si="0"/>
        <v>115.25</v>
      </c>
    </row>
    <row r="5" spans="1:26" x14ac:dyDescent="0.25">
      <c r="A5" s="17">
        <v>4</v>
      </c>
      <c r="B5" s="17" t="s">
        <v>16</v>
      </c>
      <c r="C5" s="17">
        <v>78</v>
      </c>
      <c r="D5" s="17">
        <v>99</v>
      </c>
      <c r="E5" s="17">
        <v>107</v>
      </c>
      <c r="F5" s="17">
        <v>87</v>
      </c>
      <c r="G5" s="17">
        <v>83</v>
      </c>
      <c r="H5" s="17">
        <v>51</v>
      </c>
      <c r="I5" s="17">
        <v>31</v>
      </c>
      <c r="J5" s="17">
        <v>83</v>
      </c>
      <c r="K5" s="10">
        <v>72</v>
      </c>
      <c r="L5" s="32">
        <v>59</v>
      </c>
      <c r="M5" s="10">
        <v>42</v>
      </c>
      <c r="N5" s="10">
        <v>58</v>
      </c>
      <c r="O5" s="12">
        <v>60</v>
      </c>
      <c r="P5" s="10">
        <v>42</v>
      </c>
      <c r="Q5" s="10">
        <v>112</v>
      </c>
      <c r="R5" s="12">
        <v>29</v>
      </c>
      <c r="S5" s="10">
        <v>62</v>
      </c>
      <c r="T5" s="12">
        <v>40</v>
      </c>
      <c r="U5" s="17">
        <v>140</v>
      </c>
      <c r="V5" s="17">
        <v>56</v>
      </c>
      <c r="W5" s="17">
        <v>162</v>
      </c>
      <c r="X5" s="17">
        <v>56</v>
      </c>
      <c r="Y5" s="3">
        <f t="shared" si="1"/>
        <v>1609</v>
      </c>
      <c r="Z5" s="30">
        <f t="shared" si="0"/>
        <v>73.13636363636364</v>
      </c>
    </row>
    <row r="6" spans="1:26" x14ac:dyDescent="0.25">
      <c r="A6" s="17">
        <v>5</v>
      </c>
      <c r="B6" s="17" t="s">
        <v>25</v>
      </c>
      <c r="C6" s="17">
        <v>58</v>
      </c>
      <c r="D6" s="17">
        <v>93</v>
      </c>
      <c r="E6" s="17">
        <v>156</v>
      </c>
      <c r="F6" s="17">
        <v>139</v>
      </c>
      <c r="G6" s="17">
        <v>141</v>
      </c>
      <c r="H6" s="17">
        <v>48</v>
      </c>
      <c r="I6" s="17">
        <v>90</v>
      </c>
      <c r="J6" s="17">
        <v>57</v>
      </c>
      <c r="K6" s="18">
        <v>39</v>
      </c>
      <c r="L6" s="32">
        <v>135</v>
      </c>
      <c r="M6" s="10">
        <v>51</v>
      </c>
      <c r="N6" s="10">
        <v>66</v>
      </c>
      <c r="O6" s="12">
        <v>126</v>
      </c>
      <c r="P6" s="10">
        <v>56</v>
      </c>
      <c r="Q6" s="10">
        <v>44</v>
      </c>
      <c r="R6" s="12">
        <v>66</v>
      </c>
      <c r="S6" s="10">
        <v>76</v>
      </c>
      <c r="T6" s="12">
        <v>76</v>
      </c>
      <c r="U6" s="17">
        <v>96</v>
      </c>
      <c r="V6" s="17">
        <v>76</v>
      </c>
      <c r="W6" s="17">
        <v>41</v>
      </c>
      <c r="X6" s="17">
        <v>177</v>
      </c>
      <c r="Y6" s="3">
        <f t="shared" si="1"/>
        <v>1907</v>
      </c>
      <c r="Z6" s="30">
        <f t="shared" si="0"/>
        <v>86.681818181818187</v>
      </c>
    </row>
    <row r="7" spans="1:26" x14ac:dyDescent="0.25">
      <c r="A7" s="17">
        <v>6</v>
      </c>
      <c r="B7" s="17" t="s">
        <v>12</v>
      </c>
      <c r="C7" s="17">
        <v>184</v>
      </c>
      <c r="D7" s="17">
        <v>56</v>
      </c>
      <c r="E7" s="17">
        <v>90</v>
      </c>
      <c r="F7" s="17">
        <v>124</v>
      </c>
      <c r="G7" s="17">
        <v>73</v>
      </c>
      <c r="H7" s="17">
        <v>31</v>
      </c>
      <c r="I7" s="17">
        <v>31</v>
      </c>
      <c r="J7" s="17">
        <v>40</v>
      </c>
      <c r="K7" s="10">
        <v>114</v>
      </c>
      <c r="L7" s="32">
        <v>45</v>
      </c>
      <c r="M7" s="10">
        <v>43</v>
      </c>
      <c r="N7" s="10">
        <v>80</v>
      </c>
      <c r="O7" s="12">
        <v>45</v>
      </c>
      <c r="P7" s="10">
        <v>41</v>
      </c>
      <c r="Q7" s="10">
        <v>40</v>
      </c>
      <c r="R7" s="12">
        <v>49</v>
      </c>
      <c r="S7" s="10">
        <v>19</v>
      </c>
      <c r="T7" s="12">
        <v>58</v>
      </c>
      <c r="U7" s="17">
        <v>104</v>
      </c>
      <c r="V7" s="17">
        <v>98</v>
      </c>
      <c r="W7" s="17">
        <v>113</v>
      </c>
      <c r="X7" s="17">
        <v>44</v>
      </c>
      <c r="Y7" s="3">
        <f t="shared" si="1"/>
        <v>1522</v>
      </c>
      <c r="Z7" s="30">
        <f t="shared" si="0"/>
        <v>69.181818181818187</v>
      </c>
    </row>
    <row r="8" spans="1:26" x14ac:dyDescent="0.25">
      <c r="A8" s="17">
        <v>7</v>
      </c>
      <c r="B8" s="17" t="s">
        <v>15</v>
      </c>
      <c r="C8" s="17">
        <v>123</v>
      </c>
      <c r="D8" s="17">
        <v>121</v>
      </c>
      <c r="E8" s="17">
        <v>100</v>
      </c>
      <c r="F8" s="17">
        <v>132</v>
      </c>
      <c r="G8" s="17">
        <v>76</v>
      </c>
      <c r="H8" s="17">
        <v>86</v>
      </c>
      <c r="I8" s="17">
        <v>57</v>
      </c>
      <c r="J8" s="17">
        <v>70</v>
      </c>
      <c r="K8" s="10">
        <v>36</v>
      </c>
      <c r="L8" s="32">
        <v>110</v>
      </c>
      <c r="M8" s="10">
        <v>83</v>
      </c>
      <c r="N8" s="10">
        <v>74</v>
      </c>
      <c r="O8" s="12">
        <v>104</v>
      </c>
      <c r="P8" s="10">
        <v>110</v>
      </c>
      <c r="Q8" s="10">
        <v>126</v>
      </c>
      <c r="R8" s="12">
        <v>906</v>
      </c>
      <c r="S8" s="10">
        <v>81</v>
      </c>
      <c r="T8" s="12">
        <v>86</v>
      </c>
      <c r="U8" s="17">
        <v>176</v>
      </c>
      <c r="V8" s="17">
        <v>61</v>
      </c>
      <c r="W8" s="17">
        <v>88</v>
      </c>
      <c r="X8" s="17">
        <v>136</v>
      </c>
      <c r="Y8" s="3">
        <f t="shared" si="1"/>
        <v>2942</v>
      </c>
      <c r="Z8" s="30">
        <f t="shared" si="0"/>
        <v>133.72727272727272</v>
      </c>
    </row>
    <row r="9" spans="1:26" x14ac:dyDescent="0.25">
      <c r="A9" s="17">
        <v>8</v>
      </c>
      <c r="B9" s="17" t="s">
        <v>9</v>
      </c>
      <c r="C9" s="17">
        <v>137</v>
      </c>
      <c r="D9" s="17">
        <v>78</v>
      </c>
      <c r="E9" s="17">
        <v>98</v>
      </c>
      <c r="F9" s="17">
        <v>164</v>
      </c>
      <c r="G9" s="17">
        <v>76</v>
      </c>
      <c r="H9" s="17">
        <v>19</v>
      </c>
      <c r="I9" s="17">
        <v>75</v>
      </c>
      <c r="J9" s="17">
        <v>91</v>
      </c>
      <c r="K9" s="10">
        <v>104</v>
      </c>
      <c r="L9" s="32">
        <v>76</v>
      </c>
      <c r="M9" s="10">
        <v>55</v>
      </c>
      <c r="N9" s="10">
        <v>42</v>
      </c>
      <c r="O9" s="12">
        <v>71</v>
      </c>
      <c r="P9" s="10">
        <v>51</v>
      </c>
      <c r="Q9" s="10">
        <v>52</v>
      </c>
      <c r="R9" s="12">
        <v>129</v>
      </c>
      <c r="S9" s="10">
        <v>31</v>
      </c>
      <c r="T9" s="12">
        <v>86</v>
      </c>
      <c r="U9" s="17">
        <v>66</v>
      </c>
      <c r="V9" s="17">
        <v>242</v>
      </c>
      <c r="W9" s="17">
        <v>56</v>
      </c>
      <c r="X9" s="17">
        <v>155</v>
      </c>
      <c r="Y9" s="3">
        <f t="shared" si="1"/>
        <v>1954</v>
      </c>
      <c r="Z9" s="30">
        <f t="shared" si="0"/>
        <v>88.818181818181813</v>
      </c>
    </row>
    <row r="10" spans="1:26" x14ac:dyDescent="0.25">
      <c r="A10" s="17">
        <v>9</v>
      </c>
      <c r="B10" s="17" t="s">
        <v>7</v>
      </c>
      <c r="C10" s="17">
        <v>154</v>
      </c>
      <c r="D10" s="17">
        <v>140</v>
      </c>
      <c r="E10" s="17">
        <v>96</v>
      </c>
      <c r="F10" s="17">
        <v>394</v>
      </c>
      <c r="G10" s="17">
        <v>84</v>
      </c>
      <c r="H10" s="17">
        <v>58</v>
      </c>
      <c r="I10" s="17">
        <v>82</v>
      </c>
      <c r="J10" s="17">
        <v>71</v>
      </c>
      <c r="K10" s="10">
        <v>106</v>
      </c>
      <c r="L10" s="32">
        <v>101</v>
      </c>
      <c r="M10" s="10">
        <v>90</v>
      </c>
      <c r="N10" s="10">
        <v>35</v>
      </c>
      <c r="O10" s="12">
        <v>193</v>
      </c>
      <c r="P10" s="10">
        <v>111</v>
      </c>
      <c r="Q10" s="10">
        <v>86</v>
      </c>
      <c r="R10" s="12">
        <v>402</v>
      </c>
      <c r="S10" s="10">
        <v>659</v>
      </c>
      <c r="T10" s="12">
        <v>531</v>
      </c>
      <c r="U10" s="17">
        <v>508</v>
      </c>
      <c r="V10" s="17">
        <v>623</v>
      </c>
      <c r="W10" s="17">
        <v>888</v>
      </c>
      <c r="X10" s="17">
        <v>1013</v>
      </c>
      <c r="Y10" s="3">
        <f t="shared" si="1"/>
        <v>6425</v>
      </c>
      <c r="Z10" s="30">
        <f t="shared" si="0"/>
        <v>292.04545454545456</v>
      </c>
    </row>
    <row r="11" spans="1:26" x14ac:dyDescent="0.25">
      <c r="A11" s="17">
        <v>10</v>
      </c>
      <c r="B11" s="17" t="s">
        <v>71</v>
      </c>
      <c r="C11" s="17">
        <v>68</v>
      </c>
      <c r="D11" s="17">
        <v>66</v>
      </c>
      <c r="E11" s="17">
        <v>61</v>
      </c>
      <c r="F11" s="17">
        <v>125</v>
      </c>
      <c r="G11" s="17">
        <v>37</v>
      </c>
      <c r="H11" s="17">
        <v>34</v>
      </c>
      <c r="I11" s="17">
        <v>47</v>
      </c>
      <c r="J11" s="17">
        <v>37</v>
      </c>
      <c r="K11" s="10">
        <v>57</v>
      </c>
      <c r="L11" s="32">
        <v>37</v>
      </c>
      <c r="M11" s="10"/>
      <c r="N11" s="9"/>
      <c r="O11" s="17"/>
      <c r="P11" s="17"/>
      <c r="Q11" s="17"/>
      <c r="R11" s="17"/>
      <c r="S11" s="17"/>
      <c r="T11" s="17"/>
      <c r="U11" s="17">
        <v>74</v>
      </c>
      <c r="V11" s="17">
        <v>52</v>
      </c>
      <c r="W11" s="17">
        <v>82</v>
      </c>
      <c r="X11" s="17"/>
      <c r="Y11" s="3">
        <f t="shared" si="1"/>
        <v>777</v>
      </c>
      <c r="Z11" s="30">
        <f t="shared" si="0"/>
        <v>59.769230769230766</v>
      </c>
    </row>
    <row r="12" spans="1:26" x14ac:dyDescent="0.25">
      <c r="A12" s="17">
        <v>11</v>
      </c>
      <c r="B12" s="17" t="s">
        <v>68</v>
      </c>
      <c r="C12" s="17"/>
      <c r="D12" s="17"/>
      <c r="E12" s="17"/>
      <c r="F12" s="17"/>
      <c r="G12" s="17"/>
      <c r="H12" s="17"/>
      <c r="I12" s="17"/>
      <c r="J12" s="17"/>
      <c r="K12" s="10">
        <v>34</v>
      </c>
      <c r="L12" s="32">
        <v>45</v>
      </c>
      <c r="M12" s="10">
        <v>54</v>
      </c>
      <c r="N12" s="10">
        <v>43</v>
      </c>
      <c r="O12" s="12">
        <v>126</v>
      </c>
      <c r="P12" s="10">
        <v>34</v>
      </c>
      <c r="Q12" s="10">
        <v>42</v>
      </c>
      <c r="R12" s="19">
        <v>46</v>
      </c>
      <c r="S12" s="10">
        <v>50</v>
      </c>
      <c r="T12" s="12">
        <v>40</v>
      </c>
      <c r="U12" s="17">
        <v>67</v>
      </c>
      <c r="V12" s="17">
        <v>56</v>
      </c>
      <c r="W12" s="17">
        <v>30</v>
      </c>
      <c r="X12" s="17"/>
      <c r="Y12" s="3">
        <f t="shared" si="1"/>
        <v>667</v>
      </c>
      <c r="Z12" s="30">
        <f t="shared" si="0"/>
        <v>51.307692307692307</v>
      </c>
    </row>
    <row r="13" spans="1:26" x14ac:dyDescent="0.25">
      <c r="A13" s="17">
        <v>12</v>
      </c>
      <c r="B13" s="17" t="s">
        <v>34</v>
      </c>
      <c r="C13" s="17">
        <v>110</v>
      </c>
      <c r="D13" s="17">
        <v>403</v>
      </c>
      <c r="E13" s="17">
        <v>211</v>
      </c>
      <c r="F13" s="17">
        <v>928</v>
      </c>
      <c r="G13" s="17">
        <v>216</v>
      </c>
      <c r="H13" s="17">
        <v>108</v>
      </c>
      <c r="I13" s="17">
        <v>93</v>
      </c>
      <c r="J13" s="17">
        <v>91</v>
      </c>
      <c r="K13" s="10">
        <v>72</v>
      </c>
      <c r="L13" s="32">
        <v>64</v>
      </c>
      <c r="M13" s="10">
        <v>63</v>
      </c>
      <c r="N13" s="10">
        <v>74</v>
      </c>
      <c r="O13" s="12">
        <v>72</v>
      </c>
      <c r="P13" s="10">
        <v>134</v>
      </c>
      <c r="Q13" s="10">
        <v>70</v>
      </c>
      <c r="R13" s="17"/>
      <c r="S13" s="10">
        <v>22</v>
      </c>
      <c r="T13" s="12">
        <v>158</v>
      </c>
      <c r="U13" s="17">
        <v>337</v>
      </c>
      <c r="V13" s="17">
        <v>194</v>
      </c>
      <c r="W13" s="17">
        <v>160</v>
      </c>
      <c r="X13" s="17">
        <v>218</v>
      </c>
      <c r="Y13" s="3">
        <f t="shared" si="1"/>
        <v>3798</v>
      </c>
      <c r="Z13" s="30">
        <f t="shared" si="0"/>
        <v>180.85714285714286</v>
      </c>
    </row>
    <row r="14" spans="1:26" x14ac:dyDescent="0.25">
      <c r="A14" s="17">
        <v>13</v>
      </c>
      <c r="B14" s="17" t="s">
        <v>27</v>
      </c>
      <c r="C14" s="17">
        <v>595</v>
      </c>
      <c r="D14" s="17">
        <v>2016</v>
      </c>
      <c r="E14" s="17">
        <v>1022</v>
      </c>
      <c r="F14" s="17">
        <v>639</v>
      </c>
      <c r="G14" s="17">
        <v>716</v>
      </c>
      <c r="H14" s="17">
        <v>212</v>
      </c>
      <c r="I14" s="17">
        <v>459</v>
      </c>
      <c r="J14" s="17">
        <v>241</v>
      </c>
      <c r="K14" s="10">
        <v>320</v>
      </c>
      <c r="L14" s="32">
        <v>457</v>
      </c>
      <c r="M14" s="10">
        <v>333</v>
      </c>
      <c r="N14" s="10">
        <v>180</v>
      </c>
      <c r="O14" s="12">
        <v>232</v>
      </c>
      <c r="P14" s="10">
        <v>216</v>
      </c>
      <c r="Q14" s="10">
        <v>478</v>
      </c>
      <c r="R14" s="12">
        <v>670</v>
      </c>
      <c r="S14" s="10">
        <v>189</v>
      </c>
      <c r="T14" s="12">
        <v>270</v>
      </c>
      <c r="U14" s="17">
        <v>369</v>
      </c>
      <c r="V14" s="17">
        <v>242</v>
      </c>
      <c r="W14" s="17">
        <v>339</v>
      </c>
      <c r="X14" s="17">
        <v>375</v>
      </c>
      <c r="Y14" s="3">
        <f t="shared" si="1"/>
        <v>10570</v>
      </c>
      <c r="Z14" s="30">
        <f t="shared" si="0"/>
        <v>480.45454545454544</v>
      </c>
    </row>
    <row r="15" spans="1:26" x14ac:dyDescent="0.25">
      <c r="A15" s="17">
        <v>14</v>
      </c>
      <c r="B15" s="17" t="s">
        <v>64</v>
      </c>
      <c r="C15" s="17"/>
      <c r="D15" s="17">
        <v>102</v>
      </c>
      <c r="E15" s="17">
        <v>119</v>
      </c>
      <c r="F15" s="17">
        <v>268</v>
      </c>
      <c r="G15" s="17">
        <v>254</v>
      </c>
      <c r="H15" s="17">
        <v>82</v>
      </c>
      <c r="I15" s="17">
        <v>352</v>
      </c>
      <c r="J15" s="17">
        <v>70</v>
      </c>
      <c r="K15" s="10">
        <v>372</v>
      </c>
      <c r="L15" s="32">
        <v>128</v>
      </c>
      <c r="M15" s="10">
        <v>182</v>
      </c>
      <c r="N15" s="10">
        <v>102</v>
      </c>
      <c r="O15" s="12">
        <v>152</v>
      </c>
      <c r="P15" s="10">
        <v>124</v>
      </c>
      <c r="Q15" s="10">
        <v>116</v>
      </c>
      <c r="R15" s="12">
        <v>88</v>
      </c>
      <c r="S15" s="10">
        <v>86</v>
      </c>
      <c r="T15" s="12">
        <v>236</v>
      </c>
      <c r="U15" s="17">
        <v>194</v>
      </c>
      <c r="V15" s="17">
        <v>168</v>
      </c>
      <c r="W15" s="17">
        <v>297</v>
      </c>
      <c r="X15" s="17">
        <v>288</v>
      </c>
      <c r="Y15" s="3">
        <f t="shared" si="1"/>
        <v>3780</v>
      </c>
      <c r="Z15" s="30">
        <f t="shared" si="0"/>
        <v>180</v>
      </c>
    </row>
    <row r="16" spans="1:26" x14ac:dyDescent="0.25">
      <c r="A16" s="17">
        <v>15</v>
      </c>
      <c r="B16" s="17" t="s">
        <v>8</v>
      </c>
      <c r="C16" s="17">
        <v>455</v>
      </c>
      <c r="D16" s="17">
        <v>1016</v>
      </c>
      <c r="E16" s="17">
        <v>248</v>
      </c>
      <c r="F16" s="17">
        <v>502</v>
      </c>
      <c r="G16" s="17">
        <v>615</v>
      </c>
      <c r="H16" s="17">
        <v>158</v>
      </c>
      <c r="I16" s="17">
        <v>331</v>
      </c>
      <c r="J16" s="17">
        <v>278</v>
      </c>
      <c r="K16" s="10">
        <v>548</v>
      </c>
      <c r="L16" s="32">
        <v>361</v>
      </c>
      <c r="M16" s="10">
        <v>274</v>
      </c>
      <c r="N16" s="10">
        <v>469</v>
      </c>
      <c r="O16" s="12">
        <v>512</v>
      </c>
      <c r="P16" s="10">
        <v>269</v>
      </c>
      <c r="Q16" s="10">
        <v>396</v>
      </c>
      <c r="R16" s="12">
        <v>385</v>
      </c>
      <c r="S16" s="10">
        <v>219</v>
      </c>
      <c r="T16" s="12">
        <v>536</v>
      </c>
      <c r="U16" s="17">
        <v>567</v>
      </c>
      <c r="V16" s="17">
        <v>409</v>
      </c>
      <c r="W16" s="17">
        <v>374</v>
      </c>
      <c r="X16" s="17">
        <v>509</v>
      </c>
      <c r="Y16" s="3">
        <f t="shared" si="1"/>
        <v>9431</v>
      </c>
      <c r="Z16" s="30">
        <f t="shared" si="0"/>
        <v>428.68181818181819</v>
      </c>
    </row>
    <row r="17" spans="1:26" x14ac:dyDescent="0.25">
      <c r="A17" s="17">
        <v>16</v>
      </c>
      <c r="B17" s="17" t="s">
        <v>35</v>
      </c>
      <c r="C17" s="17">
        <v>266</v>
      </c>
      <c r="D17" s="17">
        <v>432</v>
      </c>
      <c r="E17" s="17">
        <v>560</v>
      </c>
      <c r="F17" s="17">
        <v>857</v>
      </c>
      <c r="G17" s="17">
        <v>538</v>
      </c>
      <c r="H17" s="17">
        <v>145</v>
      </c>
      <c r="I17" s="17">
        <v>177</v>
      </c>
      <c r="J17" s="17">
        <v>264</v>
      </c>
      <c r="K17" s="10">
        <v>163</v>
      </c>
      <c r="L17" s="32">
        <v>106</v>
      </c>
      <c r="M17" s="10">
        <v>108</v>
      </c>
      <c r="N17" s="10">
        <v>208</v>
      </c>
      <c r="O17" s="12">
        <v>108</v>
      </c>
      <c r="P17" s="10">
        <v>106</v>
      </c>
      <c r="Q17" s="10">
        <v>203</v>
      </c>
      <c r="R17" s="12">
        <v>153</v>
      </c>
      <c r="S17" s="10">
        <v>104</v>
      </c>
      <c r="T17" s="12">
        <v>139</v>
      </c>
      <c r="U17" s="17"/>
      <c r="V17" s="17">
        <v>87</v>
      </c>
      <c r="W17" s="17">
        <v>156</v>
      </c>
      <c r="X17" s="17">
        <v>119</v>
      </c>
      <c r="Y17" s="3">
        <f t="shared" si="1"/>
        <v>4999</v>
      </c>
      <c r="Z17" s="30">
        <f t="shared" si="0"/>
        <v>238.04761904761904</v>
      </c>
    </row>
    <row r="18" spans="1:26" x14ac:dyDescent="0.25">
      <c r="A18" s="17">
        <v>17</v>
      </c>
      <c r="B18" s="17" t="s">
        <v>69</v>
      </c>
      <c r="C18" s="17"/>
      <c r="D18" s="17">
        <v>693</v>
      </c>
      <c r="E18" s="17">
        <v>174</v>
      </c>
      <c r="F18" s="17">
        <v>120</v>
      </c>
      <c r="G18" s="17">
        <v>414</v>
      </c>
      <c r="H18" s="17">
        <v>46</v>
      </c>
      <c r="I18" s="17">
        <v>95</v>
      </c>
      <c r="J18" s="17">
        <v>56</v>
      </c>
      <c r="K18" s="10">
        <v>66</v>
      </c>
      <c r="L18" s="32">
        <v>78</v>
      </c>
      <c r="M18" s="10">
        <v>185</v>
      </c>
      <c r="N18" s="10">
        <v>96</v>
      </c>
      <c r="O18" s="12">
        <v>36</v>
      </c>
      <c r="P18" s="10">
        <v>86</v>
      </c>
      <c r="Q18" s="10">
        <v>56</v>
      </c>
      <c r="R18" s="12">
        <v>86</v>
      </c>
      <c r="S18" s="10">
        <v>93</v>
      </c>
      <c r="T18" s="12">
        <v>76</v>
      </c>
      <c r="U18" s="17">
        <v>56</v>
      </c>
      <c r="V18" s="17">
        <v>106</v>
      </c>
      <c r="W18" s="17">
        <v>66</v>
      </c>
      <c r="X18" s="17">
        <v>390</v>
      </c>
      <c r="Y18" s="3">
        <f t="shared" si="1"/>
        <v>3074</v>
      </c>
      <c r="Z18" s="30">
        <f t="shared" si="0"/>
        <v>146.38095238095238</v>
      </c>
    </row>
    <row r="19" spans="1:26" x14ac:dyDescent="0.25">
      <c r="A19" s="17">
        <v>18</v>
      </c>
      <c r="B19" s="17" t="s">
        <v>11</v>
      </c>
      <c r="C19" s="17">
        <v>106</v>
      </c>
      <c r="D19" s="17">
        <v>80</v>
      </c>
      <c r="E19" s="17">
        <v>590</v>
      </c>
      <c r="F19" s="17">
        <v>104</v>
      </c>
      <c r="G19" s="17">
        <v>61</v>
      </c>
      <c r="H19" s="17">
        <v>58</v>
      </c>
      <c r="I19" s="17">
        <v>26</v>
      </c>
      <c r="J19" s="17">
        <v>52</v>
      </c>
      <c r="K19" s="10">
        <v>90</v>
      </c>
      <c r="L19" s="32">
        <v>61</v>
      </c>
      <c r="M19" s="10">
        <v>396</v>
      </c>
      <c r="N19" s="10">
        <v>72</v>
      </c>
      <c r="O19" s="12">
        <v>526</v>
      </c>
      <c r="P19" s="10">
        <v>88</v>
      </c>
      <c r="Q19" s="10">
        <v>62</v>
      </c>
      <c r="R19" s="12">
        <v>68</v>
      </c>
      <c r="S19" s="10">
        <v>34</v>
      </c>
      <c r="T19" s="12">
        <v>74</v>
      </c>
      <c r="U19" s="17">
        <v>154</v>
      </c>
      <c r="V19" s="17">
        <v>84</v>
      </c>
      <c r="W19" s="17">
        <v>24</v>
      </c>
      <c r="X19" s="17">
        <v>64</v>
      </c>
      <c r="Y19" s="3">
        <f t="shared" si="1"/>
        <v>2874</v>
      </c>
      <c r="Z19" s="30">
        <f t="shared" si="0"/>
        <v>130.63636363636363</v>
      </c>
    </row>
    <row r="20" spans="1:26" x14ac:dyDescent="0.25">
      <c r="A20" s="17">
        <v>19</v>
      </c>
      <c r="B20" s="17" t="s">
        <v>65</v>
      </c>
      <c r="C20" s="17"/>
      <c r="D20" s="17">
        <v>183</v>
      </c>
      <c r="E20" s="17">
        <v>228</v>
      </c>
      <c r="F20" s="17">
        <v>226</v>
      </c>
      <c r="G20" s="17">
        <v>332</v>
      </c>
      <c r="H20" s="17">
        <v>200</v>
      </c>
      <c r="I20" s="17">
        <v>130</v>
      </c>
      <c r="J20" s="17">
        <v>179</v>
      </c>
      <c r="K20" s="10">
        <v>199</v>
      </c>
      <c r="L20" s="32">
        <v>228</v>
      </c>
      <c r="M20" s="10">
        <v>162</v>
      </c>
      <c r="N20" s="10">
        <v>295</v>
      </c>
      <c r="O20" s="12">
        <v>24</v>
      </c>
      <c r="P20" s="10">
        <v>24</v>
      </c>
      <c r="Q20" s="10">
        <v>4</v>
      </c>
      <c r="R20" s="12">
        <v>23</v>
      </c>
      <c r="S20" s="10">
        <v>36</v>
      </c>
      <c r="T20" s="12">
        <v>40</v>
      </c>
      <c r="U20" s="17">
        <v>9</v>
      </c>
      <c r="V20" s="17">
        <v>23</v>
      </c>
      <c r="W20" s="17">
        <v>45</v>
      </c>
      <c r="X20" s="17">
        <v>48</v>
      </c>
      <c r="Y20" s="3">
        <f t="shared" si="1"/>
        <v>2638</v>
      </c>
      <c r="Z20" s="30">
        <f t="shared" si="0"/>
        <v>125.61904761904762</v>
      </c>
    </row>
    <row r="21" spans="1:26" x14ac:dyDescent="0.25">
      <c r="A21" s="17">
        <v>20</v>
      </c>
      <c r="B21" s="17" t="s">
        <v>23</v>
      </c>
      <c r="C21" s="17">
        <v>46</v>
      </c>
      <c r="D21" s="17">
        <v>40</v>
      </c>
      <c r="E21" s="17">
        <v>68</v>
      </c>
      <c r="F21" s="17">
        <v>44</v>
      </c>
      <c r="G21" s="17">
        <v>80</v>
      </c>
      <c r="H21" s="17">
        <v>28</v>
      </c>
      <c r="I21" s="17">
        <v>0</v>
      </c>
      <c r="J21" s="17">
        <v>44</v>
      </c>
      <c r="K21" s="10">
        <v>25</v>
      </c>
      <c r="L21" s="32">
        <v>46</v>
      </c>
      <c r="M21" s="10">
        <v>50</v>
      </c>
      <c r="N21" s="10">
        <v>45</v>
      </c>
      <c r="O21" s="12">
        <v>49</v>
      </c>
      <c r="P21" s="10">
        <v>26</v>
      </c>
      <c r="Q21" s="10">
        <v>108</v>
      </c>
      <c r="R21" s="12">
        <v>44</v>
      </c>
      <c r="S21" s="10">
        <v>79</v>
      </c>
      <c r="T21" s="12">
        <v>47</v>
      </c>
      <c r="U21" s="17">
        <v>92</v>
      </c>
      <c r="V21" s="17"/>
      <c r="W21" s="17">
        <v>18</v>
      </c>
      <c r="X21" s="17">
        <v>126</v>
      </c>
      <c r="Y21" s="3">
        <f t="shared" si="1"/>
        <v>1105</v>
      </c>
      <c r="Z21" s="30">
        <f t="shared" si="0"/>
        <v>52.61904761904762</v>
      </c>
    </row>
    <row r="22" spans="1:26" x14ac:dyDescent="0.25">
      <c r="A22" s="17">
        <v>21</v>
      </c>
      <c r="B22" s="17" t="s">
        <v>10</v>
      </c>
      <c r="C22" s="17">
        <v>149</v>
      </c>
      <c r="D22" s="17">
        <v>98</v>
      </c>
      <c r="E22" s="17">
        <v>272</v>
      </c>
      <c r="F22" s="17">
        <v>164</v>
      </c>
      <c r="G22" s="17">
        <v>78</v>
      </c>
      <c r="H22" s="17">
        <v>95</v>
      </c>
      <c r="I22" s="17">
        <v>36</v>
      </c>
      <c r="J22" s="17">
        <v>94</v>
      </c>
      <c r="K22" s="10">
        <v>67</v>
      </c>
      <c r="L22" s="32">
        <v>47</v>
      </c>
      <c r="M22" s="10">
        <v>58</v>
      </c>
      <c r="N22" s="10">
        <v>53</v>
      </c>
      <c r="O22" s="12">
        <v>66</v>
      </c>
      <c r="P22" s="10">
        <v>76</v>
      </c>
      <c r="Q22" s="10">
        <v>51</v>
      </c>
      <c r="R22" s="12">
        <v>66</v>
      </c>
      <c r="S22" s="10">
        <v>43</v>
      </c>
      <c r="T22" s="12">
        <v>116</v>
      </c>
      <c r="U22" s="17">
        <v>96</v>
      </c>
      <c r="V22" s="17">
        <v>70</v>
      </c>
      <c r="W22" s="17">
        <v>111</v>
      </c>
      <c r="X22" s="17">
        <v>156</v>
      </c>
      <c r="Y22" s="3">
        <f t="shared" si="1"/>
        <v>2062</v>
      </c>
      <c r="Z22" s="30">
        <f t="shared" si="0"/>
        <v>93.727272727272734</v>
      </c>
    </row>
    <row r="23" spans="1:26" x14ac:dyDescent="0.25">
      <c r="A23" s="17">
        <v>22</v>
      </c>
      <c r="B23" s="17" t="s">
        <v>38</v>
      </c>
      <c r="C23" s="17">
        <v>74</v>
      </c>
      <c r="D23" s="17">
        <v>207</v>
      </c>
      <c r="E23" s="17">
        <v>116</v>
      </c>
      <c r="F23" s="17">
        <v>299</v>
      </c>
      <c r="G23" s="17">
        <v>129</v>
      </c>
      <c r="H23" s="17">
        <v>114</v>
      </c>
      <c r="I23" s="17">
        <v>114</v>
      </c>
      <c r="J23" s="17">
        <v>92</v>
      </c>
      <c r="K23" s="10">
        <v>42</v>
      </c>
      <c r="L23" s="32">
        <v>97</v>
      </c>
      <c r="M23" s="10">
        <v>34</v>
      </c>
      <c r="N23" s="10">
        <v>108</v>
      </c>
      <c r="O23" s="12">
        <v>188</v>
      </c>
      <c r="P23" s="10">
        <v>189</v>
      </c>
      <c r="Q23" s="10">
        <v>108</v>
      </c>
      <c r="R23" s="12">
        <v>268</v>
      </c>
      <c r="S23" s="10">
        <v>85</v>
      </c>
      <c r="T23" s="12">
        <v>114</v>
      </c>
      <c r="U23" s="17">
        <v>132</v>
      </c>
      <c r="V23" s="17">
        <v>153</v>
      </c>
      <c r="W23" s="17">
        <v>130</v>
      </c>
      <c r="X23" s="17">
        <v>166</v>
      </c>
      <c r="Y23" s="3">
        <f t="shared" si="1"/>
        <v>2959</v>
      </c>
      <c r="Z23" s="30">
        <f>AVERAGE(C23:X23)</f>
        <v>134.5</v>
      </c>
    </row>
    <row r="24" spans="1:26" x14ac:dyDescent="0.25">
      <c r="A24" s="17">
        <v>23</v>
      </c>
      <c r="B24" s="17" t="s">
        <v>14</v>
      </c>
      <c r="C24" s="17">
        <v>48</v>
      </c>
      <c r="D24" s="17">
        <v>33</v>
      </c>
      <c r="E24" s="17">
        <v>75</v>
      </c>
      <c r="F24" s="17">
        <v>97</v>
      </c>
      <c r="G24" s="17">
        <v>84</v>
      </c>
      <c r="H24" s="17">
        <v>94</v>
      </c>
      <c r="I24" s="17">
        <v>41</v>
      </c>
      <c r="J24" s="17">
        <v>125</v>
      </c>
      <c r="K24" s="10">
        <v>69</v>
      </c>
      <c r="L24" s="32">
        <v>69</v>
      </c>
      <c r="M24" s="10">
        <v>97</v>
      </c>
      <c r="N24" s="10">
        <v>64</v>
      </c>
      <c r="O24" s="12">
        <v>64</v>
      </c>
      <c r="P24" s="10">
        <v>64</v>
      </c>
      <c r="Q24" s="10">
        <v>161</v>
      </c>
      <c r="R24" s="12">
        <v>54</v>
      </c>
      <c r="S24" s="10">
        <v>31</v>
      </c>
      <c r="T24" s="12">
        <v>74</v>
      </c>
      <c r="U24" s="17">
        <v>307</v>
      </c>
      <c r="V24" s="17">
        <v>54</v>
      </c>
      <c r="W24" s="17">
        <v>176</v>
      </c>
      <c r="X24" s="17">
        <v>59</v>
      </c>
      <c r="Y24" s="3">
        <f t="shared" si="1"/>
        <v>1940</v>
      </c>
      <c r="Z24" s="30">
        <f t="shared" ref="Z24:Z49" si="2">AVERAGE(C24:X24)</f>
        <v>88.181818181818187</v>
      </c>
    </row>
    <row r="25" spans="1:26" x14ac:dyDescent="0.25">
      <c r="A25" s="17">
        <v>24</v>
      </c>
      <c r="B25" s="17" t="s">
        <v>36</v>
      </c>
      <c r="C25" s="17">
        <v>440</v>
      </c>
      <c r="D25" s="17">
        <v>1477</v>
      </c>
      <c r="E25" s="17">
        <v>663</v>
      </c>
      <c r="F25" s="17">
        <v>1532</v>
      </c>
      <c r="G25" s="17">
        <v>348</v>
      </c>
      <c r="H25" s="17">
        <v>562</v>
      </c>
      <c r="I25" s="17">
        <v>392</v>
      </c>
      <c r="J25" s="17">
        <v>500</v>
      </c>
      <c r="K25" s="10">
        <v>332</v>
      </c>
      <c r="L25" s="32">
        <v>448</v>
      </c>
      <c r="M25" s="10">
        <v>253</v>
      </c>
      <c r="N25" s="10">
        <v>404</v>
      </c>
      <c r="O25" s="12">
        <v>227</v>
      </c>
      <c r="P25" s="10">
        <v>365</v>
      </c>
      <c r="Q25" s="10">
        <v>300</v>
      </c>
      <c r="R25" s="12">
        <v>356</v>
      </c>
      <c r="S25" s="10">
        <v>317</v>
      </c>
      <c r="T25" s="12">
        <v>311</v>
      </c>
      <c r="U25" s="17">
        <v>280</v>
      </c>
      <c r="V25" s="17">
        <v>370</v>
      </c>
      <c r="W25" s="17">
        <v>233</v>
      </c>
      <c r="X25" s="17">
        <v>530</v>
      </c>
      <c r="Y25" s="3">
        <f t="shared" si="1"/>
        <v>10640</v>
      </c>
      <c r="Z25" s="30">
        <f t="shared" si="2"/>
        <v>483.63636363636363</v>
      </c>
    </row>
    <row r="26" spans="1:26" x14ac:dyDescent="0.25">
      <c r="A26" s="17">
        <v>25</v>
      </c>
      <c r="B26" s="17" t="s">
        <v>24</v>
      </c>
      <c r="C26" s="17">
        <v>87</v>
      </c>
      <c r="D26" s="17">
        <v>71</v>
      </c>
      <c r="E26" s="17">
        <v>263</v>
      </c>
      <c r="F26" s="17">
        <v>123</v>
      </c>
      <c r="G26" s="17">
        <v>161</v>
      </c>
      <c r="H26" s="17">
        <v>12</v>
      </c>
      <c r="I26" s="17">
        <v>37</v>
      </c>
      <c r="J26" s="17">
        <v>25</v>
      </c>
      <c r="K26" s="10">
        <v>20</v>
      </c>
      <c r="L26" s="32">
        <v>50</v>
      </c>
      <c r="M26" s="10">
        <v>44</v>
      </c>
      <c r="N26" s="10">
        <v>36</v>
      </c>
      <c r="O26" s="12">
        <v>65</v>
      </c>
      <c r="P26" s="10">
        <v>39</v>
      </c>
      <c r="Q26" s="10">
        <v>53</v>
      </c>
      <c r="R26" s="12">
        <v>236</v>
      </c>
      <c r="S26" s="10">
        <v>66</v>
      </c>
      <c r="T26" s="12">
        <v>60</v>
      </c>
      <c r="U26" s="17">
        <v>33</v>
      </c>
      <c r="V26" s="17">
        <v>28</v>
      </c>
      <c r="W26" s="17">
        <v>46</v>
      </c>
      <c r="X26" s="17">
        <v>188</v>
      </c>
      <c r="Y26" s="3">
        <f t="shared" si="1"/>
        <v>1743</v>
      </c>
      <c r="Z26" s="30">
        <f t="shared" si="2"/>
        <v>79.227272727272734</v>
      </c>
    </row>
    <row r="27" spans="1:26" x14ac:dyDescent="0.25">
      <c r="A27" s="17">
        <v>26</v>
      </c>
      <c r="B27" s="17" t="s">
        <v>39</v>
      </c>
      <c r="C27" s="17">
        <v>55</v>
      </c>
      <c r="D27" s="17">
        <v>108</v>
      </c>
      <c r="E27" s="17">
        <v>92</v>
      </c>
      <c r="F27" s="17">
        <v>349</v>
      </c>
      <c r="G27" s="17">
        <v>75</v>
      </c>
      <c r="H27" s="17">
        <v>92</v>
      </c>
      <c r="I27" s="17">
        <v>92</v>
      </c>
      <c r="J27" s="17">
        <v>209</v>
      </c>
      <c r="K27" s="10">
        <v>58</v>
      </c>
      <c r="L27" s="32">
        <v>94</v>
      </c>
      <c r="M27" s="10">
        <v>52</v>
      </c>
      <c r="N27" s="10">
        <v>93</v>
      </c>
      <c r="O27" s="12">
        <v>51</v>
      </c>
      <c r="P27" s="10">
        <v>70</v>
      </c>
      <c r="Q27" s="10">
        <v>121</v>
      </c>
      <c r="R27" s="12">
        <v>36</v>
      </c>
      <c r="S27" s="10">
        <v>68</v>
      </c>
      <c r="T27" s="12">
        <v>60</v>
      </c>
      <c r="U27" s="17">
        <v>62</v>
      </c>
      <c r="V27" s="17">
        <v>62</v>
      </c>
      <c r="W27" s="17">
        <v>150</v>
      </c>
      <c r="X27" s="17">
        <v>247</v>
      </c>
      <c r="Y27" s="3">
        <f t="shared" si="1"/>
        <v>2296</v>
      </c>
      <c r="Z27" s="30">
        <f t="shared" si="2"/>
        <v>104.36363636363636</v>
      </c>
    </row>
    <row r="28" spans="1:26" x14ac:dyDescent="0.25">
      <c r="A28" s="17">
        <v>27</v>
      </c>
      <c r="B28" s="17" t="s">
        <v>28</v>
      </c>
      <c r="C28" s="17">
        <v>123</v>
      </c>
      <c r="D28" s="17">
        <v>462</v>
      </c>
      <c r="E28" s="17">
        <v>535</v>
      </c>
      <c r="F28" s="17">
        <v>398</v>
      </c>
      <c r="G28" s="17">
        <v>127</v>
      </c>
      <c r="H28" s="17">
        <v>54</v>
      </c>
      <c r="I28" s="17">
        <v>74</v>
      </c>
      <c r="J28" s="17">
        <v>50</v>
      </c>
      <c r="K28" s="10">
        <v>58</v>
      </c>
      <c r="L28" s="32">
        <v>116</v>
      </c>
      <c r="M28" s="10">
        <v>48</v>
      </c>
      <c r="N28" s="10">
        <v>29</v>
      </c>
      <c r="O28" s="12">
        <v>141</v>
      </c>
      <c r="P28" s="10">
        <v>111</v>
      </c>
      <c r="Q28" s="10">
        <v>222</v>
      </c>
      <c r="R28" s="12">
        <v>93</v>
      </c>
      <c r="S28" s="10">
        <v>55</v>
      </c>
      <c r="T28" s="12">
        <v>38</v>
      </c>
      <c r="U28" s="17">
        <v>81</v>
      </c>
      <c r="V28" s="17">
        <v>112</v>
      </c>
      <c r="W28" s="17">
        <v>131</v>
      </c>
      <c r="X28" s="17">
        <v>231</v>
      </c>
      <c r="Y28" s="3">
        <f t="shared" si="1"/>
        <v>3289</v>
      </c>
      <c r="Z28" s="30">
        <f t="shared" si="2"/>
        <v>149.5</v>
      </c>
    </row>
    <row r="29" spans="1:26" x14ac:dyDescent="0.25">
      <c r="A29" s="17">
        <v>28</v>
      </c>
      <c r="B29" s="17" t="s">
        <v>21</v>
      </c>
      <c r="C29" s="17">
        <v>105</v>
      </c>
      <c r="D29" s="17">
        <v>386</v>
      </c>
      <c r="E29" s="17">
        <v>167</v>
      </c>
      <c r="F29" s="17">
        <v>115</v>
      </c>
      <c r="G29" s="17">
        <v>57</v>
      </c>
      <c r="H29" s="17">
        <v>63</v>
      </c>
      <c r="I29" s="17">
        <v>49</v>
      </c>
      <c r="J29" s="17">
        <v>82</v>
      </c>
      <c r="K29" s="10">
        <v>36</v>
      </c>
      <c r="L29" s="32">
        <v>116</v>
      </c>
      <c r="M29" s="10">
        <v>216</v>
      </c>
      <c r="N29" s="10">
        <v>73</v>
      </c>
      <c r="O29" s="12">
        <v>124</v>
      </c>
      <c r="P29" s="10">
        <v>86</v>
      </c>
      <c r="Q29" s="10">
        <v>146</v>
      </c>
      <c r="R29" s="12">
        <v>100</v>
      </c>
      <c r="S29" s="10">
        <v>76</v>
      </c>
      <c r="T29" s="12">
        <v>66</v>
      </c>
      <c r="U29" s="17">
        <v>678</v>
      </c>
      <c r="V29" s="17">
        <v>146</v>
      </c>
      <c r="W29" s="17">
        <v>200</v>
      </c>
      <c r="X29" s="17">
        <v>146</v>
      </c>
      <c r="Y29" s="3">
        <f t="shared" si="1"/>
        <v>3233</v>
      </c>
      <c r="Z29" s="30">
        <f t="shared" si="2"/>
        <v>146.95454545454547</v>
      </c>
    </row>
    <row r="30" spans="1:26" x14ac:dyDescent="0.25">
      <c r="A30" s="17">
        <v>29</v>
      </c>
      <c r="B30" s="17" t="s">
        <v>0</v>
      </c>
      <c r="C30" s="17">
        <v>517</v>
      </c>
      <c r="D30" s="17">
        <v>304</v>
      </c>
      <c r="E30" s="17">
        <v>404</v>
      </c>
      <c r="F30" s="17">
        <v>188</v>
      </c>
      <c r="G30" s="17">
        <v>189</v>
      </c>
      <c r="H30" s="17">
        <v>146</v>
      </c>
      <c r="I30" s="17">
        <v>109</v>
      </c>
      <c r="J30" s="17">
        <v>92</v>
      </c>
      <c r="K30" s="10">
        <v>184</v>
      </c>
      <c r="L30" s="32">
        <v>15</v>
      </c>
      <c r="M30" s="10">
        <v>266</v>
      </c>
      <c r="N30" s="17">
        <v>249</v>
      </c>
      <c r="O30" s="12">
        <v>409</v>
      </c>
      <c r="P30" s="17">
        <v>122</v>
      </c>
      <c r="Q30" s="10">
        <v>282</v>
      </c>
      <c r="R30" s="12">
        <v>208</v>
      </c>
      <c r="S30" s="17">
        <v>272</v>
      </c>
      <c r="T30" s="12">
        <v>114</v>
      </c>
      <c r="U30" s="17">
        <v>153</v>
      </c>
      <c r="V30" s="17">
        <v>176</v>
      </c>
      <c r="W30" s="17">
        <v>153</v>
      </c>
      <c r="X30" s="17">
        <v>184</v>
      </c>
      <c r="Y30" s="3">
        <f t="shared" si="1"/>
        <v>4736</v>
      </c>
      <c r="Z30" s="30">
        <f t="shared" si="2"/>
        <v>215.27272727272728</v>
      </c>
    </row>
    <row r="31" spans="1:26" x14ac:dyDescent="0.25">
      <c r="A31" s="17">
        <v>30</v>
      </c>
      <c r="B31" s="17" t="s">
        <v>31</v>
      </c>
      <c r="C31" s="17">
        <v>73</v>
      </c>
      <c r="D31" s="17">
        <v>29</v>
      </c>
      <c r="E31" s="17">
        <v>211</v>
      </c>
      <c r="F31" s="17">
        <v>269</v>
      </c>
      <c r="G31" s="17">
        <v>145</v>
      </c>
      <c r="H31" s="17">
        <v>70</v>
      </c>
      <c r="I31" s="17">
        <v>96</v>
      </c>
      <c r="J31" s="17">
        <v>78</v>
      </c>
      <c r="K31" s="17">
        <v>77</v>
      </c>
      <c r="L31" s="32">
        <v>103</v>
      </c>
      <c r="M31" s="10">
        <v>84</v>
      </c>
      <c r="N31" s="10">
        <v>104</v>
      </c>
      <c r="O31" s="12">
        <v>86</v>
      </c>
      <c r="P31" s="10">
        <v>53</v>
      </c>
      <c r="Q31" s="10">
        <v>144</v>
      </c>
      <c r="R31" s="12">
        <v>146</v>
      </c>
      <c r="S31" s="10">
        <v>76</v>
      </c>
      <c r="T31" s="12">
        <v>104</v>
      </c>
      <c r="U31" s="17">
        <v>126</v>
      </c>
      <c r="V31" s="17">
        <v>321</v>
      </c>
      <c r="W31" s="17">
        <v>165</v>
      </c>
      <c r="X31" s="17">
        <v>125</v>
      </c>
      <c r="Y31" s="3">
        <f t="shared" si="1"/>
        <v>2685</v>
      </c>
      <c r="Z31" s="30">
        <f t="shared" si="2"/>
        <v>122.04545454545455</v>
      </c>
    </row>
    <row r="32" spans="1:26" x14ac:dyDescent="0.25">
      <c r="A32" s="17">
        <v>31</v>
      </c>
      <c r="B32" s="17" t="s">
        <v>32</v>
      </c>
      <c r="C32" s="17">
        <v>160</v>
      </c>
      <c r="D32" s="17">
        <v>282</v>
      </c>
      <c r="E32" s="17">
        <v>218</v>
      </c>
      <c r="F32" s="17">
        <v>503</v>
      </c>
      <c r="G32" s="17">
        <v>117</v>
      </c>
      <c r="H32" s="17">
        <v>63</v>
      </c>
      <c r="I32" s="17">
        <v>73</v>
      </c>
      <c r="J32" s="17">
        <v>53</v>
      </c>
      <c r="K32" s="10">
        <v>43</v>
      </c>
      <c r="L32" s="32">
        <v>62</v>
      </c>
      <c r="M32" s="10">
        <v>63</v>
      </c>
      <c r="N32" s="10">
        <v>84</v>
      </c>
      <c r="O32" s="12">
        <v>74</v>
      </c>
      <c r="P32" s="10">
        <v>80</v>
      </c>
      <c r="Q32" s="10">
        <v>64</v>
      </c>
      <c r="R32" s="12">
        <v>72</v>
      </c>
      <c r="S32" s="10">
        <v>137</v>
      </c>
      <c r="T32" s="12">
        <v>77</v>
      </c>
      <c r="U32" s="17">
        <v>52</v>
      </c>
      <c r="V32" s="17">
        <v>106</v>
      </c>
      <c r="W32" s="17">
        <v>96</v>
      </c>
      <c r="X32" s="17">
        <v>91</v>
      </c>
      <c r="Y32" s="3">
        <f t="shared" si="1"/>
        <v>2570</v>
      </c>
      <c r="Z32" s="30">
        <f t="shared" si="2"/>
        <v>116.81818181818181</v>
      </c>
    </row>
    <row r="33" spans="1:26" x14ac:dyDescent="0.25">
      <c r="A33" s="17">
        <v>32</v>
      </c>
      <c r="B33" s="17" t="s">
        <v>13</v>
      </c>
      <c r="C33" s="17">
        <v>61</v>
      </c>
      <c r="D33" s="17">
        <v>165</v>
      </c>
      <c r="E33" s="17">
        <v>157</v>
      </c>
      <c r="F33" s="17">
        <v>69</v>
      </c>
      <c r="G33" s="17">
        <v>116</v>
      </c>
      <c r="H33" s="17">
        <v>37</v>
      </c>
      <c r="I33" s="17">
        <v>12</v>
      </c>
      <c r="J33" s="17">
        <v>75</v>
      </c>
      <c r="K33" s="10">
        <v>59</v>
      </c>
      <c r="L33" s="32">
        <v>89</v>
      </c>
      <c r="M33" s="10">
        <v>93</v>
      </c>
      <c r="N33" s="10">
        <v>70</v>
      </c>
      <c r="O33" s="12">
        <v>98</v>
      </c>
      <c r="P33" s="10">
        <v>57</v>
      </c>
      <c r="Q33" s="10">
        <v>39</v>
      </c>
      <c r="R33" s="12">
        <v>69</v>
      </c>
      <c r="S33" s="10">
        <v>91</v>
      </c>
      <c r="T33" s="12">
        <v>54</v>
      </c>
      <c r="U33" s="17">
        <v>46</v>
      </c>
      <c r="V33" s="17">
        <v>72</v>
      </c>
      <c r="W33" s="17">
        <v>90</v>
      </c>
      <c r="X33" s="17">
        <v>116</v>
      </c>
      <c r="Y33" s="3">
        <f t="shared" si="1"/>
        <v>1735</v>
      </c>
      <c r="Z33" s="30">
        <f t="shared" si="2"/>
        <v>78.86363636363636</v>
      </c>
    </row>
    <row r="34" spans="1:26" x14ac:dyDescent="0.25">
      <c r="A34" s="17">
        <v>33</v>
      </c>
      <c r="B34" s="17" t="s">
        <v>18</v>
      </c>
      <c r="C34" s="17">
        <v>129</v>
      </c>
      <c r="D34" s="17">
        <v>144</v>
      </c>
      <c r="E34" s="17">
        <v>165</v>
      </c>
      <c r="F34" s="17">
        <v>304</v>
      </c>
      <c r="G34" s="17">
        <v>198</v>
      </c>
      <c r="H34" s="17">
        <v>164</v>
      </c>
      <c r="I34" s="17">
        <v>66</v>
      </c>
      <c r="J34" s="17">
        <v>163</v>
      </c>
      <c r="K34" s="10">
        <v>152</v>
      </c>
      <c r="L34" s="32">
        <v>407</v>
      </c>
      <c r="M34" s="10">
        <v>443</v>
      </c>
      <c r="N34" s="10">
        <v>180</v>
      </c>
      <c r="O34" s="12">
        <v>176</v>
      </c>
      <c r="P34" s="10">
        <v>741</v>
      </c>
      <c r="Q34" s="10">
        <v>292</v>
      </c>
      <c r="R34" s="12">
        <v>132</v>
      </c>
      <c r="S34" s="10">
        <v>56</v>
      </c>
      <c r="T34" s="12">
        <v>94</v>
      </c>
      <c r="U34" s="17">
        <v>165</v>
      </c>
      <c r="V34" s="17">
        <v>259</v>
      </c>
      <c r="W34" s="17">
        <v>271</v>
      </c>
      <c r="X34" s="17">
        <v>226</v>
      </c>
      <c r="Y34" s="3">
        <f t="shared" si="1"/>
        <v>4927</v>
      </c>
      <c r="Z34" s="30">
        <f t="shared" si="2"/>
        <v>223.95454545454547</v>
      </c>
    </row>
    <row r="35" spans="1:26" x14ac:dyDescent="0.25">
      <c r="A35" s="17">
        <v>34</v>
      </c>
      <c r="B35" s="17" t="s">
        <v>1</v>
      </c>
      <c r="C35" s="17">
        <v>208</v>
      </c>
      <c r="D35" s="17">
        <v>130</v>
      </c>
      <c r="E35" s="17">
        <v>152</v>
      </c>
      <c r="F35" s="17">
        <v>182</v>
      </c>
      <c r="G35" s="17">
        <v>287</v>
      </c>
      <c r="H35" s="17">
        <v>86</v>
      </c>
      <c r="I35" s="17">
        <v>72</v>
      </c>
      <c r="J35" s="17">
        <v>53</v>
      </c>
      <c r="K35" s="10">
        <v>64</v>
      </c>
      <c r="L35" s="32">
        <v>89</v>
      </c>
      <c r="M35" s="10">
        <v>68</v>
      </c>
      <c r="N35" s="17">
        <v>28</v>
      </c>
      <c r="O35" s="12">
        <v>45</v>
      </c>
      <c r="P35" s="17">
        <v>56</v>
      </c>
      <c r="Q35" s="10">
        <v>106</v>
      </c>
      <c r="R35" s="12">
        <v>49</v>
      </c>
      <c r="S35" s="17">
        <v>76</v>
      </c>
      <c r="T35" s="12">
        <v>70</v>
      </c>
      <c r="U35" s="17">
        <v>84</v>
      </c>
      <c r="V35" s="17">
        <v>90</v>
      </c>
      <c r="W35" s="17">
        <v>71</v>
      </c>
      <c r="X35" s="17">
        <v>76</v>
      </c>
      <c r="Y35" s="3">
        <f t="shared" si="1"/>
        <v>2142</v>
      </c>
      <c r="Z35" s="30">
        <f t="shared" si="2"/>
        <v>97.36363636363636</v>
      </c>
    </row>
    <row r="36" spans="1:26" x14ac:dyDescent="0.25">
      <c r="A36" s="17">
        <v>35</v>
      </c>
      <c r="B36" s="17" t="s">
        <v>37</v>
      </c>
      <c r="C36" s="17">
        <v>64</v>
      </c>
      <c r="D36" s="17">
        <v>142</v>
      </c>
      <c r="E36" s="17">
        <v>134</v>
      </c>
      <c r="F36" s="17">
        <v>295</v>
      </c>
      <c r="G36" s="17">
        <v>113</v>
      </c>
      <c r="H36" s="17">
        <v>111</v>
      </c>
      <c r="I36" s="17">
        <v>84</v>
      </c>
      <c r="J36" s="17">
        <v>191</v>
      </c>
      <c r="K36" s="17">
        <v>16</v>
      </c>
      <c r="L36" s="32">
        <v>125</v>
      </c>
      <c r="M36" s="10">
        <v>93</v>
      </c>
      <c r="N36" s="10">
        <v>60</v>
      </c>
      <c r="O36" s="12">
        <v>96</v>
      </c>
      <c r="P36" s="10">
        <v>118</v>
      </c>
      <c r="Q36" s="10">
        <v>112</v>
      </c>
      <c r="R36" s="12">
        <v>68</v>
      </c>
      <c r="S36" s="10">
        <v>71</v>
      </c>
      <c r="T36" s="12">
        <v>118</v>
      </c>
      <c r="U36" s="17">
        <v>88</v>
      </c>
      <c r="V36" s="17">
        <v>148</v>
      </c>
      <c r="W36" s="17">
        <v>137</v>
      </c>
      <c r="X36" s="17">
        <v>153</v>
      </c>
      <c r="Y36" s="3">
        <f t="shared" si="1"/>
        <v>2537</v>
      </c>
      <c r="Z36" s="30">
        <f t="shared" si="2"/>
        <v>115.31818181818181</v>
      </c>
    </row>
    <row r="37" spans="1:26" x14ac:dyDescent="0.25">
      <c r="A37" s="17">
        <v>36</v>
      </c>
      <c r="B37" s="17" t="s">
        <v>20</v>
      </c>
      <c r="C37" s="17">
        <v>71</v>
      </c>
      <c r="D37" s="17">
        <v>47</v>
      </c>
      <c r="E37" s="17">
        <v>42</v>
      </c>
      <c r="F37" s="17">
        <v>122</v>
      </c>
      <c r="G37" s="17">
        <v>84</v>
      </c>
      <c r="H37" s="17">
        <v>81</v>
      </c>
      <c r="I37" s="17">
        <v>45</v>
      </c>
      <c r="J37" s="17">
        <v>68</v>
      </c>
      <c r="K37" s="10">
        <v>60</v>
      </c>
      <c r="L37" s="32">
        <v>66</v>
      </c>
      <c r="M37" s="10">
        <v>172</v>
      </c>
      <c r="N37" s="10">
        <v>64</v>
      </c>
      <c r="O37" s="12">
        <v>70</v>
      </c>
      <c r="P37" s="10">
        <v>75</v>
      </c>
      <c r="Q37" s="10">
        <v>126</v>
      </c>
      <c r="R37" s="12">
        <v>47</v>
      </c>
      <c r="S37" s="10">
        <v>81</v>
      </c>
      <c r="T37" s="12">
        <v>70</v>
      </c>
      <c r="U37" s="17">
        <v>120</v>
      </c>
      <c r="V37" s="17">
        <v>89</v>
      </c>
      <c r="W37" s="17">
        <v>98</v>
      </c>
      <c r="X37" s="17">
        <v>102</v>
      </c>
      <c r="Y37" s="3">
        <f t="shared" si="1"/>
        <v>1800</v>
      </c>
      <c r="Z37" s="30">
        <f t="shared" si="2"/>
        <v>81.818181818181813</v>
      </c>
    </row>
    <row r="38" spans="1:26" x14ac:dyDescent="0.25">
      <c r="A38" s="17">
        <v>37</v>
      </c>
      <c r="B38" s="17" t="s">
        <v>66</v>
      </c>
      <c r="C38" s="17"/>
      <c r="D38" s="17"/>
      <c r="E38" s="17"/>
      <c r="F38" s="17">
        <v>175</v>
      </c>
      <c r="G38" s="17">
        <v>820</v>
      </c>
      <c r="H38" s="17">
        <v>252</v>
      </c>
      <c r="I38" s="17">
        <v>252</v>
      </c>
      <c r="J38" s="17">
        <v>247</v>
      </c>
      <c r="K38" s="10">
        <v>108</v>
      </c>
      <c r="L38" s="32">
        <v>106</v>
      </c>
      <c r="M38" s="10">
        <v>346</v>
      </c>
      <c r="N38" s="10">
        <v>131</v>
      </c>
      <c r="O38" s="12">
        <v>104</v>
      </c>
      <c r="P38" s="10">
        <v>126</v>
      </c>
      <c r="Q38" s="10">
        <v>96</v>
      </c>
      <c r="R38" s="12">
        <v>94</v>
      </c>
      <c r="S38" s="10">
        <v>106</v>
      </c>
      <c r="T38" s="12">
        <v>92</v>
      </c>
      <c r="U38" s="17">
        <v>170</v>
      </c>
      <c r="V38" s="17">
        <v>163</v>
      </c>
      <c r="W38" s="17">
        <v>255</v>
      </c>
      <c r="X38" s="17">
        <v>213</v>
      </c>
      <c r="Y38" s="3">
        <f t="shared" si="1"/>
        <v>3856</v>
      </c>
      <c r="Z38" s="30">
        <f t="shared" si="2"/>
        <v>202.94736842105263</v>
      </c>
    </row>
    <row r="39" spans="1:26" x14ac:dyDescent="0.25">
      <c r="A39" s="17">
        <v>38</v>
      </c>
      <c r="B39" s="17" t="s">
        <v>19</v>
      </c>
      <c r="C39" s="17">
        <v>228</v>
      </c>
      <c r="D39" s="17">
        <v>166</v>
      </c>
      <c r="E39" s="17">
        <v>206</v>
      </c>
      <c r="F39" s="17">
        <v>230</v>
      </c>
      <c r="G39" s="17">
        <v>181</v>
      </c>
      <c r="H39" s="17">
        <v>116</v>
      </c>
      <c r="I39" s="17">
        <v>83</v>
      </c>
      <c r="J39" s="17">
        <v>220</v>
      </c>
      <c r="K39" s="10">
        <v>140</v>
      </c>
      <c r="L39" s="32">
        <v>279</v>
      </c>
      <c r="M39" s="10">
        <v>196</v>
      </c>
      <c r="N39" s="10">
        <v>190</v>
      </c>
      <c r="O39" s="12">
        <v>200</v>
      </c>
      <c r="P39" s="10">
        <v>396</v>
      </c>
      <c r="Q39" s="10">
        <v>246</v>
      </c>
      <c r="R39" s="12">
        <v>114</v>
      </c>
      <c r="S39" s="10">
        <v>122</v>
      </c>
      <c r="T39" s="12">
        <v>140</v>
      </c>
      <c r="U39" s="17">
        <v>155</v>
      </c>
      <c r="V39" s="17">
        <v>320</v>
      </c>
      <c r="W39" s="17">
        <v>164</v>
      </c>
      <c r="X39" s="17">
        <v>232</v>
      </c>
      <c r="Y39" s="3">
        <f t="shared" si="1"/>
        <v>4324</v>
      </c>
      <c r="Z39" s="30">
        <f t="shared" si="2"/>
        <v>196.54545454545453</v>
      </c>
    </row>
    <row r="40" spans="1:26" x14ac:dyDescent="0.25">
      <c r="A40" s="17">
        <v>39</v>
      </c>
      <c r="B40" s="17" t="s">
        <v>26</v>
      </c>
      <c r="C40" s="17">
        <v>595</v>
      </c>
      <c r="D40" s="17">
        <v>1113</v>
      </c>
      <c r="E40" s="17">
        <v>985</v>
      </c>
      <c r="F40" s="17">
        <v>357</v>
      </c>
      <c r="G40" s="17">
        <v>1049</v>
      </c>
      <c r="H40" s="17">
        <v>84</v>
      </c>
      <c r="I40" s="17">
        <v>141</v>
      </c>
      <c r="J40" s="17">
        <v>126</v>
      </c>
      <c r="K40" s="10">
        <v>100</v>
      </c>
      <c r="L40" s="32">
        <v>226</v>
      </c>
      <c r="M40" s="10">
        <v>150</v>
      </c>
      <c r="N40" s="10">
        <v>77</v>
      </c>
      <c r="O40" s="12">
        <v>224</v>
      </c>
      <c r="P40" s="10">
        <v>162</v>
      </c>
      <c r="Q40" s="10">
        <v>108</v>
      </c>
      <c r="R40" s="12">
        <v>264</v>
      </c>
      <c r="S40" s="10">
        <v>161</v>
      </c>
      <c r="T40" s="12">
        <v>218</v>
      </c>
      <c r="U40" s="17">
        <v>270</v>
      </c>
      <c r="V40" s="17">
        <v>166</v>
      </c>
      <c r="W40" s="17">
        <v>176</v>
      </c>
      <c r="X40" s="17">
        <v>338</v>
      </c>
      <c r="Y40" s="3">
        <f t="shared" si="1"/>
        <v>7090</v>
      </c>
      <c r="Z40" s="30">
        <f t="shared" si="2"/>
        <v>322.27272727272725</v>
      </c>
    </row>
    <row r="41" spans="1:26" x14ac:dyDescent="0.25">
      <c r="A41" s="17">
        <v>40</v>
      </c>
      <c r="B41" s="17" t="s">
        <v>33</v>
      </c>
      <c r="C41" s="17">
        <v>201</v>
      </c>
      <c r="D41" s="17">
        <v>355</v>
      </c>
      <c r="E41" s="17">
        <v>251</v>
      </c>
      <c r="F41" s="17">
        <v>196</v>
      </c>
      <c r="G41" s="17">
        <v>132</v>
      </c>
      <c r="H41" s="17">
        <v>83</v>
      </c>
      <c r="I41" s="17">
        <v>83</v>
      </c>
      <c r="J41" s="17">
        <v>281</v>
      </c>
      <c r="K41" s="10">
        <v>44</v>
      </c>
      <c r="L41" s="32">
        <v>47</v>
      </c>
      <c r="M41" s="10">
        <v>154</v>
      </c>
      <c r="N41" s="10">
        <v>31</v>
      </c>
      <c r="O41" s="12">
        <v>46</v>
      </c>
      <c r="P41" s="10">
        <v>59</v>
      </c>
      <c r="Q41" s="10">
        <v>56</v>
      </c>
      <c r="R41" s="12">
        <v>52</v>
      </c>
      <c r="S41" s="10">
        <v>92</v>
      </c>
      <c r="T41" s="12">
        <v>64</v>
      </c>
      <c r="U41" s="17">
        <v>74</v>
      </c>
      <c r="V41" s="17">
        <v>66</v>
      </c>
      <c r="W41" s="17">
        <v>36</v>
      </c>
      <c r="X41" s="17">
        <v>52</v>
      </c>
      <c r="Y41" s="3">
        <f t="shared" si="1"/>
        <v>2455</v>
      </c>
      <c r="Z41" s="30">
        <f t="shared" si="2"/>
        <v>111.59090909090909</v>
      </c>
    </row>
    <row r="42" spans="1:26" x14ac:dyDescent="0.25">
      <c r="A42" s="17">
        <v>41</v>
      </c>
      <c r="B42" s="17" t="s">
        <v>6</v>
      </c>
      <c r="C42" s="17">
        <v>1029</v>
      </c>
      <c r="D42" s="17">
        <v>1778</v>
      </c>
      <c r="E42" s="17">
        <v>4717</v>
      </c>
      <c r="F42" s="17">
        <v>930</v>
      </c>
      <c r="G42" s="17">
        <v>752</v>
      </c>
      <c r="H42" s="17">
        <v>522</v>
      </c>
      <c r="I42" s="17">
        <v>923</v>
      </c>
      <c r="J42" s="17">
        <v>236</v>
      </c>
      <c r="K42" s="10">
        <v>591</v>
      </c>
      <c r="L42" s="32">
        <v>356</v>
      </c>
      <c r="M42" s="10">
        <v>362</v>
      </c>
      <c r="N42" s="10">
        <v>438</v>
      </c>
      <c r="O42" s="11">
        <v>1118</v>
      </c>
      <c r="P42" s="10">
        <v>648</v>
      </c>
      <c r="Q42" s="10">
        <v>529</v>
      </c>
      <c r="R42" s="12">
        <v>666</v>
      </c>
      <c r="S42" s="10">
        <v>680</v>
      </c>
      <c r="T42" s="12">
        <v>575</v>
      </c>
      <c r="U42" s="17">
        <v>700</v>
      </c>
      <c r="V42" s="17">
        <v>1158</v>
      </c>
      <c r="W42" s="17">
        <v>788</v>
      </c>
      <c r="X42" s="17">
        <v>734</v>
      </c>
      <c r="Y42" s="3">
        <f t="shared" si="1"/>
        <v>20230</v>
      </c>
      <c r="Z42" s="30">
        <f t="shared" si="2"/>
        <v>919.5454545454545</v>
      </c>
    </row>
    <row r="43" spans="1:26" x14ac:dyDescent="0.25">
      <c r="A43" s="17">
        <v>42</v>
      </c>
      <c r="B43" s="17" t="s">
        <v>4</v>
      </c>
      <c r="C43" s="17">
        <v>1047</v>
      </c>
      <c r="D43" s="17">
        <v>1430</v>
      </c>
      <c r="E43" s="17">
        <v>4084</v>
      </c>
      <c r="F43" s="17">
        <v>1604</v>
      </c>
      <c r="G43" s="17">
        <v>1180</v>
      </c>
      <c r="H43" s="17">
        <v>657</v>
      </c>
      <c r="I43" s="17">
        <v>730</v>
      </c>
      <c r="J43" s="17">
        <v>829</v>
      </c>
      <c r="K43" s="10">
        <v>1237</v>
      </c>
      <c r="L43" s="32">
        <v>987</v>
      </c>
      <c r="M43" s="10">
        <v>2239</v>
      </c>
      <c r="N43" s="10">
        <v>607</v>
      </c>
      <c r="O43" s="12">
        <v>560</v>
      </c>
      <c r="P43" s="10">
        <v>688</v>
      </c>
      <c r="Q43" s="10">
        <v>511</v>
      </c>
      <c r="R43" s="12">
        <v>341</v>
      </c>
      <c r="S43" s="10">
        <v>605</v>
      </c>
      <c r="T43" s="12">
        <v>460</v>
      </c>
      <c r="U43" s="17">
        <v>826</v>
      </c>
      <c r="V43" s="17">
        <v>1207</v>
      </c>
      <c r="W43" s="17">
        <v>954</v>
      </c>
      <c r="X43" s="17">
        <v>1650</v>
      </c>
      <c r="Y43" s="3">
        <f t="shared" si="1"/>
        <v>24433</v>
      </c>
      <c r="Z43" s="30">
        <f t="shared" si="2"/>
        <v>1110.590909090909</v>
      </c>
    </row>
    <row r="44" spans="1:26" x14ac:dyDescent="0.25">
      <c r="A44" s="17">
        <v>43</v>
      </c>
      <c r="B44" s="17" t="s">
        <v>2</v>
      </c>
      <c r="C44" s="17">
        <v>102</v>
      </c>
      <c r="D44" s="17">
        <v>101</v>
      </c>
      <c r="E44" s="17">
        <v>137</v>
      </c>
      <c r="F44" s="17">
        <v>128</v>
      </c>
      <c r="G44" s="17">
        <v>106</v>
      </c>
      <c r="H44" s="17">
        <v>66</v>
      </c>
      <c r="I44" s="17">
        <v>71</v>
      </c>
      <c r="J44" s="17">
        <v>54</v>
      </c>
      <c r="K44" s="10">
        <v>68</v>
      </c>
      <c r="L44" s="32">
        <v>156</v>
      </c>
      <c r="M44" s="10">
        <v>83</v>
      </c>
      <c r="N44" s="10">
        <v>84</v>
      </c>
      <c r="O44" s="10">
        <v>45</v>
      </c>
      <c r="P44" s="10">
        <v>63</v>
      </c>
      <c r="Q44" s="10">
        <v>76</v>
      </c>
      <c r="R44" s="12">
        <v>71</v>
      </c>
      <c r="S44" s="10">
        <v>61</v>
      </c>
      <c r="T44" s="12">
        <v>36</v>
      </c>
      <c r="U44" s="17">
        <v>62</v>
      </c>
      <c r="V44" s="17">
        <v>76</v>
      </c>
      <c r="W44" s="17">
        <v>78</v>
      </c>
      <c r="X44" s="17">
        <v>92</v>
      </c>
      <c r="Y44" s="3">
        <f t="shared" si="1"/>
        <v>1816</v>
      </c>
      <c r="Z44" s="30">
        <f t="shared" si="2"/>
        <v>82.545454545454547</v>
      </c>
    </row>
    <row r="45" spans="1:26" x14ac:dyDescent="0.25">
      <c r="A45" s="17">
        <v>44</v>
      </c>
      <c r="B45" s="17" t="s">
        <v>29</v>
      </c>
      <c r="C45" s="17">
        <v>155</v>
      </c>
      <c r="D45" s="17">
        <v>581</v>
      </c>
      <c r="E45" s="17">
        <v>691</v>
      </c>
      <c r="F45" s="17">
        <v>400</v>
      </c>
      <c r="G45" s="17">
        <v>93</v>
      </c>
      <c r="H45" s="17">
        <v>90</v>
      </c>
      <c r="I45" s="17">
        <v>98</v>
      </c>
      <c r="J45" s="17">
        <v>64</v>
      </c>
      <c r="K45" s="10">
        <v>90</v>
      </c>
      <c r="L45" s="32">
        <v>266</v>
      </c>
      <c r="M45" s="10">
        <v>106</v>
      </c>
      <c r="N45" s="10">
        <v>66</v>
      </c>
      <c r="O45" s="12">
        <v>83</v>
      </c>
      <c r="P45" s="10">
        <v>69</v>
      </c>
      <c r="Q45" s="10">
        <v>56</v>
      </c>
      <c r="R45" s="12">
        <v>116</v>
      </c>
      <c r="S45" s="10">
        <v>39</v>
      </c>
      <c r="T45" s="12">
        <v>91</v>
      </c>
      <c r="U45" s="17">
        <v>106</v>
      </c>
      <c r="V45" s="17">
        <v>90</v>
      </c>
      <c r="W45" s="17">
        <v>120</v>
      </c>
      <c r="X45" s="17">
        <v>186</v>
      </c>
      <c r="Y45" s="3">
        <f t="shared" si="1"/>
        <v>3656</v>
      </c>
      <c r="Z45" s="30">
        <f t="shared" si="2"/>
        <v>166.18181818181819</v>
      </c>
    </row>
    <row r="46" spans="1:26" x14ac:dyDescent="0.25">
      <c r="A46" s="17">
        <v>45</v>
      </c>
      <c r="B46" s="17" t="s">
        <v>22</v>
      </c>
      <c r="C46" s="17">
        <v>40</v>
      </c>
      <c r="D46" s="17">
        <v>38</v>
      </c>
      <c r="E46" s="17">
        <v>53</v>
      </c>
      <c r="F46" s="17">
        <v>44</v>
      </c>
      <c r="G46" s="17">
        <v>69</v>
      </c>
      <c r="H46" s="17">
        <v>36</v>
      </c>
      <c r="I46" s="17">
        <v>24</v>
      </c>
      <c r="J46" s="17">
        <v>42</v>
      </c>
      <c r="K46" s="10">
        <v>7</v>
      </c>
      <c r="L46" s="32">
        <v>50</v>
      </c>
      <c r="M46" s="10">
        <v>59</v>
      </c>
      <c r="N46" s="10">
        <v>45</v>
      </c>
      <c r="O46" s="12">
        <v>85</v>
      </c>
      <c r="P46" s="17"/>
      <c r="Q46" s="10">
        <v>45</v>
      </c>
      <c r="R46" s="12">
        <v>24</v>
      </c>
      <c r="S46" s="10">
        <v>62</v>
      </c>
      <c r="T46" s="12">
        <v>111</v>
      </c>
      <c r="U46" s="17">
        <v>116</v>
      </c>
      <c r="V46" s="17"/>
      <c r="W46" s="17"/>
      <c r="X46" s="17"/>
      <c r="Y46" s="3">
        <f t="shared" si="1"/>
        <v>950</v>
      </c>
      <c r="Z46" s="30">
        <f t="shared" si="2"/>
        <v>52.777777777777779</v>
      </c>
    </row>
    <row r="47" spans="1:26" x14ac:dyDescent="0.25">
      <c r="A47" s="17">
        <v>46</v>
      </c>
      <c r="B47" s="17" t="s">
        <v>67</v>
      </c>
      <c r="C47" s="17"/>
      <c r="D47" s="17">
        <v>312</v>
      </c>
      <c r="E47" s="17">
        <v>320</v>
      </c>
      <c r="F47" s="17">
        <v>95</v>
      </c>
      <c r="G47" s="17">
        <v>215</v>
      </c>
      <c r="H47" s="17">
        <v>66</v>
      </c>
      <c r="I47" s="17">
        <v>122</v>
      </c>
      <c r="J47" s="17">
        <v>102</v>
      </c>
      <c r="K47" s="10">
        <v>271</v>
      </c>
      <c r="L47" s="32">
        <v>393</v>
      </c>
      <c r="M47" s="10">
        <v>208</v>
      </c>
      <c r="N47" s="10">
        <v>103</v>
      </c>
      <c r="O47" s="12">
        <v>440</v>
      </c>
      <c r="P47" s="10">
        <v>237</v>
      </c>
      <c r="Q47" s="10">
        <v>110</v>
      </c>
      <c r="R47" s="12">
        <v>94</v>
      </c>
      <c r="S47" s="10">
        <v>95</v>
      </c>
      <c r="T47" s="12">
        <v>138</v>
      </c>
      <c r="U47" s="17">
        <v>144</v>
      </c>
      <c r="V47" s="17">
        <v>120</v>
      </c>
      <c r="W47" s="17">
        <v>483</v>
      </c>
      <c r="X47" s="17">
        <v>333</v>
      </c>
      <c r="Y47" s="3">
        <f t="shared" si="1"/>
        <v>4401</v>
      </c>
      <c r="Z47" s="30">
        <f t="shared" si="2"/>
        <v>209.57142857142858</v>
      </c>
    </row>
    <row r="48" spans="1:26" x14ac:dyDescent="0.25">
      <c r="A48" s="17">
        <v>47</v>
      </c>
      <c r="B48" s="17" t="s">
        <v>3</v>
      </c>
      <c r="C48" s="17">
        <v>98</v>
      </c>
      <c r="D48" s="17">
        <v>50</v>
      </c>
      <c r="E48" s="17">
        <v>107</v>
      </c>
      <c r="F48" s="17">
        <v>63</v>
      </c>
      <c r="G48" s="17">
        <v>66</v>
      </c>
      <c r="H48" s="17">
        <v>54</v>
      </c>
      <c r="I48" s="17">
        <v>83</v>
      </c>
      <c r="J48" s="17">
        <v>46</v>
      </c>
      <c r="K48" s="10">
        <v>94</v>
      </c>
      <c r="L48" s="32">
        <v>181</v>
      </c>
      <c r="M48" s="10">
        <v>93</v>
      </c>
      <c r="N48" s="10">
        <v>139</v>
      </c>
      <c r="O48" s="10">
        <v>83</v>
      </c>
      <c r="P48" s="10">
        <v>76</v>
      </c>
      <c r="Q48" s="10">
        <v>131</v>
      </c>
      <c r="R48" s="12">
        <v>76</v>
      </c>
      <c r="S48" s="10">
        <v>75</v>
      </c>
      <c r="T48" s="12">
        <v>49</v>
      </c>
      <c r="U48" s="17">
        <v>40</v>
      </c>
      <c r="V48" s="17">
        <v>76</v>
      </c>
      <c r="W48" s="17">
        <v>61</v>
      </c>
      <c r="X48" s="17">
        <v>92</v>
      </c>
      <c r="Y48" s="3">
        <f t="shared" si="1"/>
        <v>1833</v>
      </c>
      <c r="Z48" s="30">
        <f t="shared" si="2"/>
        <v>83.318181818181813</v>
      </c>
    </row>
    <row r="49" spans="1:26" x14ac:dyDescent="0.25">
      <c r="A49" s="17">
        <v>48</v>
      </c>
      <c r="B49" s="17" t="s">
        <v>17</v>
      </c>
      <c r="C49" s="17">
        <v>58</v>
      </c>
      <c r="D49" s="17">
        <v>38</v>
      </c>
      <c r="E49" s="17">
        <v>122</v>
      </c>
      <c r="F49" s="17">
        <v>48</v>
      </c>
      <c r="G49" s="17">
        <v>139</v>
      </c>
      <c r="H49" s="17">
        <v>99</v>
      </c>
      <c r="I49" s="17">
        <v>35</v>
      </c>
      <c r="J49" s="17">
        <v>42</v>
      </c>
      <c r="K49" s="10">
        <v>39</v>
      </c>
      <c r="L49" s="32">
        <v>48</v>
      </c>
      <c r="M49" s="10">
        <v>122</v>
      </c>
      <c r="N49" s="10">
        <v>61</v>
      </c>
      <c r="O49" s="12">
        <v>128</v>
      </c>
      <c r="P49" s="10">
        <v>54</v>
      </c>
      <c r="Q49" s="10">
        <v>69</v>
      </c>
      <c r="R49" s="12">
        <v>48</v>
      </c>
      <c r="S49" s="10">
        <v>79</v>
      </c>
      <c r="T49" s="12">
        <v>44</v>
      </c>
      <c r="U49" s="17">
        <v>438</v>
      </c>
      <c r="V49" s="17">
        <v>156</v>
      </c>
      <c r="W49" s="17">
        <v>132</v>
      </c>
      <c r="X49" s="17">
        <v>269</v>
      </c>
      <c r="Y49" s="3">
        <f t="shared" si="1"/>
        <v>2268</v>
      </c>
      <c r="Z49" s="30">
        <f t="shared" si="2"/>
        <v>103.09090909090909</v>
      </c>
    </row>
    <row r="50" spans="1:26" x14ac:dyDescent="0.25">
      <c r="B50" s="28" t="s">
        <v>77</v>
      </c>
      <c r="C50" s="28">
        <f>SUM(C2:C49)</f>
        <v>8959</v>
      </c>
      <c r="D50" s="28">
        <f t="shared" ref="D50:X50" si="3">SUM(D2:D49)</f>
        <v>18617</v>
      </c>
      <c r="E50" s="28">
        <f t="shared" si="3"/>
        <v>22750</v>
      </c>
      <c r="F50" s="28">
        <f t="shared" si="3"/>
        <v>15742</v>
      </c>
      <c r="G50" s="28">
        <f t="shared" si="3"/>
        <v>11640</v>
      </c>
      <c r="H50" s="28">
        <f t="shared" si="3"/>
        <v>5743</v>
      </c>
      <c r="I50" s="28">
        <f t="shared" si="3"/>
        <v>6563</v>
      </c>
      <c r="J50" s="28">
        <f t="shared" si="3"/>
        <v>6191</v>
      </c>
      <c r="K50" s="33">
        <f t="shared" ref="K50" si="4">SUM(K2:K49)</f>
        <v>7070</v>
      </c>
      <c r="L50" s="28">
        <f>SUM(L2:L49)</f>
        <v>7540</v>
      </c>
      <c r="M50" s="28">
        <f t="shared" si="3"/>
        <v>9153</v>
      </c>
      <c r="N50" s="28">
        <f t="shared" si="3"/>
        <v>6152</v>
      </c>
      <c r="O50" s="28">
        <f t="shared" si="3"/>
        <v>7902</v>
      </c>
      <c r="P50" s="28">
        <f t="shared" si="3"/>
        <v>6907</v>
      </c>
      <c r="Q50" s="28">
        <f t="shared" si="3"/>
        <v>6907</v>
      </c>
      <c r="R50" s="28">
        <f t="shared" si="3"/>
        <v>7403</v>
      </c>
      <c r="S50" s="28">
        <f t="shared" si="3"/>
        <v>6135</v>
      </c>
      <c r="T50" s="28">
        <f t="shared" si="3"/>
        <v>6375</v>
      </c>
      <c r="U50" s="28">
        <f t="shared" si="3"/>
        <v>9161</v>
      </c>
      <c r="V50" s="28">
        <f t="shared" si="3"/>
        <v>9036</v>
      </c>
      <c r="W50" s="28">
        <f t="shared" si="3"/>
        <v>9210</v>
      </c>
      <c r="X50" s="28">
        <f t="shared" si="3"/>
        <v>10957</v>
      </c>
    </row>
    <row r="51" spans="1:26" x14ac:dyDescent="0.25">
      <c r="B51" s="30" t="s">
        <v>83</v>
      </c>
      <c r="C51" s="30">
        <f>AVERAGE(C2:C49)</f>
        <v>218.51219512195121</v>
      </c>
      <c r="D51" s="30">
        <f t="shared" ref="D51:X51" si="5">AVERAGE(D2:D49)</f>
        <v>413.71111111111111</v>
      </c>
      <c r="E51" s="30">
        <f t="shared" si="5"/>
        <v>505.55555555555554</v>
      </c>
      <c r="F51" s="30">
        <f t="shared" si="5"/>
        <v>342.21739130434781</v>
      </c>
      <c r="G51" s="30">
        <f t="shared" si="5"/>
        <v>253.04347826086956</v>
      </c>
      <c r="H51" s="30">
        <f t="shared" si="5"/>
        <v>124.84782608695652</v>
      </c>
      <c r="I51" s="30">
        <f t="shared" si="5"/>
        <v>142.67391304347825</v>
      </c>
      <c r="J51" s="30">
        <f t="shared" si="5"/>
        <v>134.58695652173913</v>
      </c>
      <c r="K51" s="33">
        <f t="shared" ref="K51" si="6">AVERAGE(K2:K49)</f>
        <v>150.42553191489361</v>
      </c>
      <c r="L51" s="30">
        <f>AVERAGE(L2:L49)</f>
        <v>160.42553191489361</v>
      </c>
      <c r="M51" s="30">
        <f t="shared" si="5"/>
        <v>194.74468085106383</v>
      </c>
      <c r="N51" s="30">
        <f t="shared" si="5"/>
        <v>130.89361702127658</v>
      </c>
      <c r="O51" s="30">
        <f t="shared" si="5"/>
        <v>168.12765957446808</v>
      </c>
      <c r="P51" s="30">
        <f t="shared" si="5"/>
        <v>150.15217391304347</v>
      </c>
      <c r="Q51" s="30">
        <f t="shared" si="5"/>
        <v>146.95744680851064</v>
      </c>
      <c r="R51" s="30">
        <f t="shared" si="5"/>
        <v>160.93478260869566</v>
      </c>
      <c r="S51" s="30">
        <f t="shared" si="5"/>
        <v>130.53191489361703</v>
      </c>
      <c r="T51" s="30">
        <f t="shared" si="5"/>
        <v>135.63829787234042</v>
      </c>
      <c r="U51" s="30">
        <f t="shared" si="5"/>
        <v>194.91489361702128</v>
      </c>
      <c r="V51" s="30">
        <f t="shared" si="5"/>
        <v>196.43478260869566</v>
      </c>
      <c r="W51" s="30">
        <f t="shared" si="5"/>
        <v>195.95744680851064</v>
      </c>
      <c r="X51" s="30">
        <f t="shared" si="5"/>
        <v>249.02272727272728</v>
      </c>
    </row>
    <row r="53" spans="1:26" x14ac:dyDescent="0.25">
      <c r="D53" s="17"/>
    </row>
    <row r="54" spans="1:26" x14ac:dyDescent="0.25">
      <c r="D54" s="17"/>
    </row>
    <row r="55" spans="1:26" x14ac:dyDescent="0.25">
      <c r="D55" s="17"/>
    </row>
    <row r="56" spans="1:26" x14ac:dyDescent="0.25">
      <c r="D56" s="17"/>
    </row>
    <row r="57" spans="1:26" x14ac:dyDescent="0.25">
      <c r="D57" s="17"/>
    </row>
    <row r="58" spans="1:26" x14ac:dyDescent="0.25">
      <c r="D58" s="17"/>
    </row>
    <row r="59" spans="1:26" x14ac:dyDescent="0.25">
      <c r="D59" s="17"/>
    </row>
    <row r="60" spans="1:26" x14ac:dyDescent="0.25">
      <c r="D60" s="17"/>
    </row>
    <row r="61" spans="1:26" x14ac:dyDescent="0.25">
      <c r="D61" s="17"/>
    </row>
    <row r="62" spans="1:26" x14ac:dyDescent="0.25">
      <c r="D62" s="17"/>
    </row>
    <row r="63" spans="1:26" x14ac:dyDescent="0.25">
      <c r="D63" s="17"/>
    </row>
    <row r="64" spans="1:26"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row r="71" spans="4:4" x14ac:dyDescent="0.25">
      <c r="D71" s="17"/>
    </row>
    <row r="72" spans="4:4" x14ac:dyDescent="0.25">
      <c r="D72" s="17"/>
    </row>
    <row r="73" spans="4:4" x14ac:dyDescent="0.25">
      <c r="D73" s="17"/>
    </row>
    <row r="74" spans="4:4" x14ac:dyDescent="0.25">
      <c r="D74" s="17"/>
    </row>
    <row r="75" spans="4:4" x14ac:dyDescent="0.25">
      <c r="D75" s="17"/>
    </row>
    <row r="76" spans="4:4" x14ac:dyDescent="0.25">
      <c r="D76" s="17"/>
    </row>
    <row r="77" spans="4:4" x14ac:dyDescent="0.25">
      <c r="D77" s="17"/>
    </row>
    <row r="78" spans="4:4" x14ac:dyDescent="0.25">
      <c r="D78" s="17"/>
    </row>
    <row r="79" spans="4:4" x14ac:dyDescent="0.25">
      <c r="D79" s="17"/>
    </row>
    <row r="80" spans="4:4" x14ac:dyDescent="0.25">
      <c r="D80" s="17"/>
    </row>
    <row r="81" spans="4:4" x14ac:dyDescent="0.25">
      <c r="D81" s="17"/>
    </row>
    <row r="82" spans="4:4" x14ac:dyDescent="0.25">
      <c r="D82" s="17"/>
    </row>
    <row r="83" spans="4:4" x14ac:dyDescent="0.25">
      <c r="D83" s="17"/>
    </row>
    <row r="84" spans="4:4" x14ac:dyDescent="0.25">
      <c r="D84" s="17"/>
    </row>
    <row r="85" spans="4:4" x14ac:dyDescent="0.25">
      <c r="D85" s="17"/>
    </row>
    <row r="86" spans="4:4" x14ac:dyDescent="0.25">
      <c r="D86" s="17"/>
    </row>
    <row r="87" spans="4:4" x14ac:dyDescent="0.25">
      <c r="D87" s="17"/>
    </row>
    <row r="88" spans="4:4" x14ac:dyDescent="0.25">
      <c r="D88" s="17"/>
    </row>
    <row r="89" spans="4:4" x14ac:dyDescent="0.25">
      <c r="D89" s="17"/>
    </row>
    <row r="90" spans="4:4" x14ac:dyDescent="0.25">
      <c r="D90" s="17"/>
    </row>
    <row r="91" spans="4:4" x14ac:dyDescent="0.25">
      <c r="D91" s="17"/>
    </row>
    <row r="92" spans="4:4" x14ac:dyDescent="0.25">
      <c r="D92" s="17"/>
    </row>
    <row r="93" spans="4:4" x14ac:dyDescent="0.25">
      <c r="D93" s="17"/>
    </row>
    <row r="94" spans="4:4" x14ac:dyDescent="0.25">
      <c r="D94" s="17"/>
    </row>
    <row r="95" spans="4:4" x14ac:dyDescent="0.25">
      <c r="D95" s="17"/>
    </row>
    <row r="96" spans="4:4" x14ac:dyDescent="0.25">
      <c r="D96" s="17"/>
    </row>
    <row r="97" spans="4:5" x14ac:dyDescent="0.25">
      <c r="D97" s="17"/>
    </row>
    <row r="98" spans="4:5" x14ac:dyDescent="0.25">
      <c r="D98" s="17"/>
    </row>
    <row r="99" spans="4:5" x14ac:dyDescent="0.25">
      <c r="D99" s="17"/>
    </row>
    <row r="100" spans="4:5" x14ac:dyDescent="0.25">
      <c r="D100" s="17"/>
    </row>
    <row r="101" spans="4:5" x14ac:dyDescent="0.25">
      <c r="D101" s="17"/>
      <c r="E101" s="10"/>
    </row>
  </sheetData>
  <sortState ref="B2:AD49">
    <sortCondition ref="B2"/>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W20"/>
  <sheetViews>
    <sheetView workbookViewId="0">
      <selection activeCell="A18" sqref="A18"/>
    </sheetView>
  </sheetViews>
  <sheetFormatPr baseColWidth="10" defaultRowHeight="15" x14ac:dyDescent="0.25"/>
  <cols>
    <col min="1" max="1" width="22.140625" bestFit="1" customWidth="1"/>
  </cols>
  <sheetData>
    <row r="1" spans="1:23" ht="18.75" x14ac:dyDescent="0.3">
      <c r="C1" s="36" t="s">
        <v>93</v>
      </c>
      <c r="D1" s="36"/>
      <c r="E1" s="36"/>
      <c r="F1" s="36"/>
      <c r="G1" s="36"/>
      <c r="H1" s="36"/>
      <c r="I1" s="36"/>
      <c r="J1" s="36"/>
      <c r="K1" s="36"/>
      <c r="L1" s="36"/>
      <c r="M1" s="36"/>
      <c r="N1" s="36"/>
      <c r="O1" s="36"/>
    </row>
    <row r="3" spans="1:23" x14ac:dyDescent="0.25">
      <c r="A3" s="28"/>
      <c r="B3" s="28" t="s">
        <v>41</v>
      </c>
      <c r="C3" s="28" t="s">
        <v>42</v>
      </c>
      <c r="D3" s="28" t="s">
        <v>43</v>
      </c>
      <c r="E3" s="28" t="s">
        <v>44</v>
      </c>
      <c r="F3" s="28" t="s">
        <v>45</v>
      </c>
      <c r="G3" s="28" t="s">
        <v>46</v>
      </c>
      <c r="H3" s="28" t="s">
        <v>47</v>
      </c>
      <c r="I3" s="28" t="s">
        <v>48</v>
      </c>
      <c r="J3" s="28" t="s">
        <v>49</v>
      </c>
      <c r="K3" s="28" t="s">
        <v>50</v>
      </c>
      <c r="L3" s="28" t="s">
        <v>51</v>
      </c>
      <c r="M3" s="28" t="s">
        <v>52</v>
      </c>
      <c r="N3" s="28" t="s">
        <v>53</v>
      </c>
      <c r="O3" s="28" t="s">
        <v>54</v>
      </c>
      <c r="P3" s="28" t="s">
        <v>55</v>
      </c>
      <c r="Q3" s="28" t="s">
        <v>56</v>
      </c>
      <c r="R3" s="28" t="s">
        <v>57</v>
      </c>
      <c r="S3" s="28" t="s">
        <v>58</v>
      </c>
      <c r="T3" s="28" t="s">
        <v>59</v>
      </c>
      <c r="U3" s="28" t="s">
        <v>60</v>
      </c>
      <c r="V3" s="28" t="s">
        <v>61</v>
      </c>
      <c r="W3" s="28" t="s">
        <v>62</v>
      </c>
    </row>
    <row r="4" spans="1:23" x14ac:dyDescent="0.25">
      <c r="A4" s="28" t="s">
        <v>87</v>
      </c>
      <c r="B4" s="8">
        <f>MIN('cantidad inicial pollos'!C2:C49)</f>
        <v>1016</v>
      </c>
      <c r="C4" s="8">
        <f>MIN('cantidad inicial pollos'!D2:D49)</f>
        <v>1009</v>
      </c>
      <c r="D4" s="8">
        <f>MIN('cantidad inicial pollos'!E2:E49)</f>
        <v>1215</v>
      </c>
      <c r="E4" s="8">
        <f>MIN('cantidad inicial pollos'!F2:F49)</f>
        <v>1223</v>
      </c>
      <c r="F4" s="8">
        <f>MIN('cantidad inicial pollos'!G2:G49)</f>
        <v>1020</v>
      </c>
      <c r="G4" s="8">
        <f>MIN('cantidad inicial pollos'!H2:H49)</f>
        <v>1111</v>
      </c>
      <c r="H4" s="8">
        <f>MIN('cantidad inicial pollos'!I2:I49)</f>
        <v>1117</v>
      </c>
      <c r="I4" s="8">
        <f>MIN('cantidad inicial pollos'!J2:J49)</f>
        <v>1022</v>
      </c>
      <c r="J4" s="8">
        <f>MIN('cantidad inicial pollos'!K2:K49)</f>
        <v>1119</v>
      </c>
      <c r="K4" s="8">
        <f>MIN('cantidad inicial pollos'!L2:L49)</f>
        <v>1122</v>
      </c>
      <c r="L4" s="8">
        <f>MIN('cantidad inicial pollos'!M2:M49)</f>
        <v>1222</v>
      </c>
      <c r="M4" s="8">
        <f>MIN('cantidad inicial pollos'!N2:N49)</f>
        <v>1224</v>
      </c>
      <c r="N4" s="8">
        <f>MIN('cantidad inicial pollos'!O2:O49)</f>
        <v>1224</v>
      </c>
      <c r="O4" s="8">
        <f>MIN('cantidad inicial pollos'!P2:P49)</f>
        <v>1224</v>
      </c>
      <c r="P4" s="8">
        <f>MIN('cantidad inicial pollos'!Q2:Q49)</f>
        <v>1224</v>
      </c>
      <c r="Q4" s="8">
        <f>MIN('cantidad inicial pollos'!R2:R49)</f>
        <v>1224</v>
      </c>
      <c r="R4" s="8">
        <f>MIN('cantidad inicial pollos'!S2:S49)</f>
        <v>1224</v>
      </c>
      <c r="S4" s="8">
        <f>MIN('cantidad inicial pollos'!T2:T49)</f>
        <v>1224</v>
      </c>
      <c r="T4" s="8">
        <f>MIN('cantidad inicial pollos'!U2:U49)</f>
        <v>1224</v>
      </c>
      <c r="U4" s="8">
        <f>MIN('cantidad inicial pollos'!V2:V49)</f>
        <v>1224</v>
      </c>
      <c r="V4" s="8">
        <f>MIN('cantidad inicial pollos'!W2:W49)</f>
        <v>1224</v>
      </c>
      <c r="W4" s="8">
        <f>MIN('cantidad inicial pollos'!X2:X49)</f>
        <v>1224</v>
      </c>
    </row>
    <row r="5" spans="1:23" x14ac:dyDescent="0.25">
      <c r="A5" s="28" t="s">
        <v>88</v>
      </c>
      <c r="B5" s="8">
        <f>AVERAGE('cantidad inicial pollos'!C2:C49)</f>
        <v>3604.3902439024391</v>
      </c>
      <c r="C5" s="8">
        <f>AVERAGE('cantidad inicial pollos'!D2:D49)</f>
        <v>4119.1555555555551</v>
      </c>
      <c r="D5" s="8">
        <f>AVERAGE('cantidad inicial pollos'!E2:E49)</f>
        <v>4161.8</v>
      </c>
      <c r="E5" s="8">
        <f>AVERAGE('cantidad inicial pollos'!F2:F49)</f>
        <v>4382.847826086957</v>
      </c>
      <c r="F5" s="8">
        <f>AVERAGE('cantidad inicial pollos'!G2:G49)</f>
        <v>4168.282608695652</v>
      </c>
      <c r="G5" s="8">
        <f>AVERAGE('cantidad inicial pollos'!H2:H49)</f>
        <v>3831.521739130435</v>
      </c>
      <c r="H5" s="8">
        <f>AVERAGE('cantidad inicial pollos'!I2:I49)</f>
        <v>4312.782608695652</v>
      </c>
      <c r="I5" s="8">
        <f>AVERAGE('cantidad inicial pollos'!J2:J49)</f>
        <v>4140.369565217391</v>
      </c>
      <c r="J5" s="8">
        <f>AVERAGE('cantidad inicial pollos'!K2:K49)</f>
        <v>4214.0638297872338</v>
      </c>
      <c r="K5" s="8">
        <f>AVERAGE('cantidad inicial pollos'!L2:L49)</f>
        <v>4232.8297872340427</v>
      </c>
      <c r="L5" s="8">
        <f>AVERAGE('cantidad inicial pollos'!M2:M49)</f>
        <v>4280.8936170212764</v>
      </c>
      <c r="M5" s="8">
        <f>AVERAGE('cantidad inicial pollos'!N2:N49)</f>
        <v>4268.255319148936</v>
      </c>
      <c r="N5" s="8">
        <f>AVERAGE('cantidad inicial pollos'!O2:O49)</f>
        <v>4249.2765957446809</v>
      </c>
      <c r="O5" s="8">
        <f>AVERAGE('cantidad inicial pollos'!P2:P49)</f>
        <v>4353.391304347826</v>
      </c>
      <c r="P5" s="8">
        <f>AVERAGE('cantidad inicial pollos'!Q2:Q49)</f>
        <v>4249.2765957446809</v>
      </c>
      <c r="Q5" s="8">
        <f>AVERAGE('cantidad inicial pollos'!R2:R49)</f>
        <v>4738.282608695652</v>
      </c>
      <c r="R5" s="8">
        <f>AVERAGE('cantidad inicial pollos'!S2:S49)</f>
        <v>4637.744680851064</v>
      </c>
      <c r="S5" s="8">
        <f>AVERAGE('cantidad inicial pollos'!T2:T49)</f>
        <v>4720.2127659574471</v>
      </c>
      <c r="T5" s="8">
        <f>AVERAGE('cantidad inicial pollos'!U2:U49)</f>
        <v>4598.6808510638302</v>
      </c>
      <c r="U5" s="8">
        <f>AVERAGE('cantidad inicial pollos'!V2:V49)</f>
        <v>4829.478260869565</v>
      </c>
      <c r="V5" s="8">
        <f>AVERAGE('cantidad inicial pollos'!W2:W49)</f>
        <v>4683.3191489361698</v>
      </c>
      <c r="W5" s="8">
        <f>AVERAGE('cantidad inicial pollos'!X2:X49)</f>
        <v>4970.181818181818</v>
      </c>
    </row>
    <row r="6" spans="1:23" x14ac:dyDescent="0.25">
      <c r="A6" s="28" t="s">
        <v>89</v>
      </c>
      <c r="B6" s="8">
        <f>MAX('cantidad inicial pollos'!C2:C49)</f>
        <v>15504</v>
      </c>
      <c r="C6" s="8">
        <f>MAX('cantidad inicial pollos'!D2:D49)</f>
        <v>16830</v>
      </c>
      <c r="D6" s="8">
        <f>MAX('cantidad inicial pollos'!E2:E49)</f>
        <v>16830</v>
      </c>
      <c r="E6" s="8">
        <f>MAX('cantidad inicial pollos'!F2:F49)</f>
        <v>16830</v>
      </c>
      <c r="F6" s="8">
        <f>MAX('cantidad inicial pollos'!G2:G49)</f>
        <v>19482</v>
      </c>
      <c r="G6" s="8">
        <f>MAX('cantidad inicial pollos'!H2:H49)</f>
        <v>17034</v>
      </c>
      <c r="H6" s="8">
        <f>MAX('cantidad inicial pollos'!I2:I49)</f>
        <v>19380</v>
      </c>
      <c r="I6" s="8">
        <f>MAX('cantidad inicial pollos'!J2:J49)</f>
        <v>17237</v>
      </c>
      <c r="J6" s="8">
        <f>MAX('cantidad inicial pollos'!K2:K49)</f>
        <v>16830</v>
      </c>
      <c r="K6" s="8">
        <f>MAX('cantidad inicial pollos'!L2:L49)</f>
        <v>18360</v>
      </c>
      <c r="L6" s="8">
        <f>MAX('cantidad inicial pollos'!M2:M49)</f>
        <v>17850</v>
      </c>
      <c r="M6" s="8">
        <f>MAX('cantidad inicial pollos'!N2:N49)</f>
        <v>17847</v>
      </c>
      <c r="N6" s="8">
        <f>MAX('cantidad inicial pollos'!O2:O49)</f>
        <v>17340</v>
      </c>
      <c r="O6" s="8">
        <f>MAX('cantidad inicial pollos'!P2:P49)</f>
        <v>18870</v>
      </c>
      <c r="P6" s="8">
        <f>MAX('cantidad inicial pollos'!Q2:Q49)</f>
        <v>16830</v>
      </c>
      <c r="Q6" s="8">
        <f>MAX('cantidad inicial pollos'!R2:R49)</f>
        <v>17442</v>
      </c>
      <c r="R6" s="8">
        <f>MAX('cantidad inicial pollos'!S2:S49)</f>
        <v>17850</v>
      </c>
      <c r="S6" s="8">
        <f>MAX('cantidad inicial pollos'!T2:T49)</f>
        <v>16830</v>
      </c>
      <c r="T6" s="8">
        <f>MAX('cantidad inicial pollos'!U2:U49)</f>
        <v>17646</v>
      </c>
      <c r="U6" s="8">
        <f>MAX('cantidad inicial pollos'!V2:V49)</f>
        <v>18462</v>
      </c>
      <c r="V6" s="8">
        <f>MAX('cantidad inicial pollos'!W2:W49)</f>
        <v>16320</v>
      </c>
      <c r="W6" s="8">
        <f>MAX('cantidad inicial pollos'!X2:X49)</f>
        <v>21420</v>
      </c>
    </row>
    <row r="7" spans="1:23" x14ac:dyDescent="0.25">
      <c r="A7" s="28" t="s">
        <v>90</v>
      </c>
      <c r="B7" s="27">
        <f>_xlfn.STDEV.S('cantidad inicial pollos'!C2:C49)</f>
        <v>3337.8513813383661</v>
      </c>
      <c r="C7" s="27">
        <f>_xlfn.STDEV.S('cantidad inicial pollos'!D2:D49)</f>
        <v>3563.7076642398174</v>
      </c>
      <c r="D7" s="27">
        <f>_xlfn.STDEV.S('cantidad inicial pollos'!E2:E49)</f>
        <v>3502.3912260054558</v>
      </c>
      <c r="E7" s="27">
        <f>_xlfn.STDEV.S('cantidad inicial pollos'!F2:F49)</f>
        <v>3428.4207894687952</v>
      </c>
      <c r="F7" s="27">
        <f>_xlfn.STDEV.S('cantidad inicial pollos'!G2:G49)</f>
        <v>3571.0626657623825</v>
      </c>
      <c r="G7" s="27">
        <f>_xlfn.STDEV.S('cantidad inicial pollos'!H2:H49)</f>
        <v>3181.2350413645636</v>
      </c>
      <c r="H7" s="27">
        <f>_xlfn.STDEV.S('cantidad inicial pollos'!I2:I49)</f>
        <v>3488.6414032657053</v>
      </c>
      <c r="I7" s="27">
        <f>_xlfn.STDEV.S('cantidad inicial pollos'!J2:J49)</f>
        <v>3341.0845900940985</v>
      </c>
      <c r="J7" s="27">
        <f>_xlfn.STDEV.S('cantidad inicial pollos'!K2:K49)</f>
        <v>3403.2488212464646</v>
      </c>
      <c r="K7" s="27">
        <f>_xlfn.STDEV.S('cantidad inicial pollos'!L2:L49)</f>
        <v>3464.9443330690533</v>
      </c>
      <c r="L7" s="27">
        <f>_xlfn.STDEV.S('cantidad inicial pollos'!M2:M49)</f>
        <v>3442.937567998044</v>
      </c>
      <c r="M7" s="27">
        <f>_xlfn.STDEV.S('cantidad inicial pollos'!N2:N49)</f>
        <v>3438.1308019992312</v>
      </c>
      <c r="N7" s="27">
        <f>_xlfn.STDEV.S('cantidad inicial pollos'!O2:O49)</f>
        <v>3448.7253455136374</v>
      </c>
      <c r="O7" s="27">
        <f>_xlfn.STDEV.S('cantidad inicial pollos'!P2:P49)</f>
        <v>3612.6359688568486</v>
      </c>
      <c r="P7" s="27">
        <f>_xlfn.STDEV.S('cantidad inicial pollos'!Q2:Q49)</f>
        <v>3415.8432258478679</v>
      </c>
      <c r="Q7" s="27">
        <f>_xlfn.STDEV.S('cantidad inicial pollos'!R2:R49)</f>
        <v>4202.6988083745719</v>
      </c>
      <c r="R7" s="27">
        <f>_xlfn.STDEV.S('cantidad inicial pollos'!S2:S49)</f>
        <v>4039.93744284372</v>
      </c>
      <c r="S7" s="27">
        <f>_xlfn.STDEV.S('cantidad inicial pollos'!T2:T49)</f>
        <v>3990.3585157453354</v>
      </c>
      <c r="T7" s="27">
        <f>_xlfn.STDEV.S('cantidad inicial pollos'!U2:U49)</f>
        <v>4035.1747610793059</v>
      </c>
      <c r="U7" s="27">
        <f>_xlfn.STDEV.S('cantidad inicial pollos'!V2:V49)</f>
        <v>4127.6177780578382</v>
      </c>
      <c r="V7" s="27">
        <f>_xlfn.STDEV.S('cantidad inicial pollos'!W2:W49)</f>
        <v>3920.5487033143881</v>
      </c>
      <c r="W7" s="27">
        <f>_xlfn.STDEV.S('cantidad inicial pollos'!X2:X49)</f>
        <v>4375.5538614077577</v>
      </c>
    </row>
    <row r="8" spans="1:23" x14ac:dyDescent="0.25">
      <c r="A8" s="28" t="s">
        <v>91</v>
      </c>
      <c r="B8" s="8">
        <f>SUM('cantidad inicial pollos'!C2:C49)</f>
        <v>147780</v>
      </c>
      <c r="C8" s="8">
        <f>SUM('cantidad inicial pollos'!D2:D49)</f>
        <v>185362</v>
      </c>
      <c r="D8" s="8">
        <f>SUM('cantidad inicial pollos'!E2:E49)</f>
        <v>187281</v>
      </c>
      <c r="E8" s="8">
        <f>SUM('cantidad inicial pollos'!F2:F49)</f>
        <v>201611</v>
      </c>
      <c r="F8" s="8">
        <f>SUM('cantidad inicial pollos'!G2:G49)</f>
        <v>191741</v>
      </c>
      <c r="G8" s="8">
        <f>SUM('cantidad inicial pollos'!H2:H49)</f>
        <v>176250</v>
      </c>
      <c r="H8" s="8">
        <f>SUM('cantidad inicial pollos'!I2:I49)</f>
        <v>198388</v>
      </c>
      <c r="I8" s="8">
        <f>SUM('cantidad inicial pollos'!J2:J49)</f>
        <v>190457</v>
      </c>
      <c r="J8" s="8">
        <f>SUM('cantidad inicial pollos'!K2:K49)</f>
        <v>198061</v>
      </c>
      <c r="K8" s="8">
        <f>SUM('cantidad inicial pollos'!L2:L49)</f>
        <v>198943</v>
      </c>
      <c r="L8" s="8">
        <f>SUM('cantidad inicial pollos'!M2:M49)</f>
        <v>201202</v>
      </c>
      <c r="M8" s="8">
        <f>SUM('cantidad inicial pollos'!N2:N49)</f>
        <v>200608</v>
      </c>
      <c r="N8" s="8">
        <f>SUM('cantidad inicial pollos'!O2:O49)</f>
        <v>199716</v>
      </c>
      <c r="O8" s="8">
        <f>SUM('cantidad inicial pollos'!P2:P49)</f>
        <v>200256</v>
      </c>
      <c r="P8" s="8">
        <f>SUM('cantidad inicial pollos'!Q2:Q49)</f>
        <v>199716</v>
      </c>
      <c r="Q8" s="8">
        <f>SUM('cantidad inicial pollos'!R2:R49)</f>
        <v>217961</v>
      </c>
      <c r="R8" s="8">
        <f>SUM('cantidad inicial pollos'!S2:S49)</f>
        <v>217974</v>
      </c>
      <c r="S8" s="8">
        <f>SUM('cantidad inicial pollos'!T2:T49)</f>
        <v>221850</v>
      </c>
      <c r="T8" s="8">
        <f>SUM('cantidad inicial pollos'!U2:U49)</f>
        <v>216138</v>
      </c>
      <c r="U8" s="8">
        <f>SUM('cantidad inicial pollos'!V2:V49)</f>
        <v>222156</v>
      </c>
      <c r="V8" s="8">
        <f>SUM('cantidad inicial pollos'!W2:W49)</f>
        <v>220116</v>
      </c>
      <c r="W8" s="8">
        <f>SUM('cantidad inicial pollos'!X2:X49)</f>
        <v>218688</v>
      </c>
    </row>
    <row r="9" spans="1:23" x14ac:dyDescent="0.25">
      <c r="A9" s="28" t="s">
        <v>92</v>
      </c>
      <c r="B9" s="27">
        <f>COUNT('cantidad inicial pollos'!C2:C49)</f>
        <v>41</v>
      </c>
      <c r="C9" s="27">
        <f>COUNT('cantidad inicial pollos'!D2:D49)</f>
        <v>45</v>
      </c>
      <c r="D9" s="27">
        <f>COUNT('cantidad inicial pollos'!E2:E49)</f>
        <v>45</v>
      </c>
      <c r="E9" s="27">
        <f>COUNT('cantidad inicial pollos'!F2:F49)</f>
        <v>46</v>
      </c>
      <c r="F9" s="27">
        <f>COUNT('cantidad inicial pollos'!G2:G49)</f>
        <v>46</v>
      </c>
      <c r="G9" s="27">
        <f>COUNT('cantidad inicial pollos'!H2:H49)</f>
        <v>46</v>
      </c>
      <c r="H9" s="27">
        <f>COUNT('cantidad inicial pollos'!I2:I49)</f>
        <v>46</v>
      </c>
      <c r="I9" s="27">
        <f>COUNT('cantidad inicial pollos'!J2:J49)</f>
        <v>46</v>
      </c>
      <c r="J9" s="27">
        <f>COUNT('cantidad inicial pollos'!K2:K49)</f>
        <v>47</v>
      </c>
      <c r="K9" s="27">
        <f>COUNT('cantidad inicial pollos'!L2:L49)</f>
        <v>47</v>
      </c>
      <c r="L9" s="27">
        <f>COUNT('cantidad inicial pollos'!M2:M49)</f>
        <v>47</v>
      </c>
      <c r="M9" s="27">
        <f>COUNT('cantidad inicial pollos'!N2:N49)</f>
        <v>47</v>
      </c>
      <c r="N9" s="27">
        <f>COUNT('cantidad inicial pollos'!O2:O49)</f>
        <v>47</v>
      </c>
      <c r="O9" s="27">
        <f>COUNT('cantidad inicial pollos'!P2:P49)</f>
        <v>46</v>
      </c>
      <c r="P9" s="27">
        <f>COUNT('cantidad inicial pollos'!Q2:Q49)</f>
        <v>47</v>
      </c>
      <c r="Q9" s="27">
        <f>COUNT('cantidad inicial pollos'!R2:R49)</f>
        <v>46</v>
      </c>
      <c r="R9" s="27">
        <f>COUNT('cantidad inicial pollos'!S2:S49)</f>
        <v>47</v>
      </c>
      <c r="S9" s="27">
        <f>COUNT('cantidad inicial pollos'!T2:T49)</f>
        <v>47</v>
      </c>
      <c r="T9" s="27">
        <f>COUNT('cantidad inicial pollos'!U2:U49)</f>
        <v>47</v>
      </c>
      <c r="U9" s="27">
        <f>COUNT('cantidad inicial pollos'!V2:V49)</f>
        <v>46</v>
      </c>
      <c r="V9" s="27">
        <f>COUNT('cantidad inicial pollos'!W2:W49)</f>
        <v>47</v>
      </c>
      <c r="W9" s="27">
        <f>COUNT('cantidad inicial pollos'!X2:X49)</f>
        <v>44</v>
      </c>
    </row>
    <row r="10" spans="1:23" x14ac:dyDescent="0.25">
      <c r="A10" s="27"/>
      <c r="B10" s="27"/>
      <c r="C10" s="27"/>
      <c r="D10" s="27"/>
      <c r="E10" s="27"/>
      <c r="F10" s="27"/>
      <c r="G10" s="27"/>
      <c r="H10" s="27"/>
      <c r="I10" s="27"/>
      <c r="J10" s="27"/>
      <c r="K10" s="27"/>
      <c r="L10" s="27"/>
      <c r="M10" s="27"/>
      <c r="N10" s="27"/>
      <c r="O10" s="27"/>
      <c r="P10" s="27"/>
      <c r="Q10" s="27"/>
      <c r="R10" s="27"/>
      <c r="S10" s="27"/>
      <c r="T10" s="27"/>
      <c r="U10" s="27"/>
      <c r="V10" s="27"/>
      <c r="W10" s="27"/>
    </row>
    <row r="12" spans="1:23" ht="18.75" x14ac:dyDescent="0.3">
      <c r="C12" s="36" t="s">
        <v>94</v>
      </c>
      <c r="D12" s="36"/>
      <c r="E12" s="36"/>
      <c r="F12" s="36"/>
      <c r="G12" s="36"/>
      <c r="H12" s="36"/>
      <c r="I12" s="36"/>
      <c r="J12" s="36"/>
      <c r="K12" s="36"/>
      <c r="L12" s="36"/>
      <c r="M12" s="36"/>
      <c r="N12" s="36"/>
      <c r="O12" s="36"/>
    </row>
    <row r="14" spans="1:23" x14ac:dyDescent="0.25">
      <c r="A14" s="28"/>
      <c r="B14" s="28" t="s">
        <v>41</v>
      </c>
      <c r="C14" s="28" t="s">
        <v>42</v>
      </c>
      <c r="D14" s="28" t="s">
        <v>43</v>
      </c>
      <c r="E14" s="28" t="s">
        <v>44</v>
      </c>
      <c r="F14" s="28" t="s">
        <v>45</v>
      </c>
      <c r="G14" s="28" t="s">
        <v>46</v>
      </c>
      <c r="H14" s="28" t="s">
        <v>47</v>
      </c>
      <c r="I14" s="28" t="s">
        <v>48</v>
      </c>
      <c r="J14" s="28" t="s">
        <v>49</v>
      </c>
      <c r="K14" s="28" t="s">
        <v>50</v>
      </c>
      <c r="L14" s="28" t="s">
        <v>51</v>
      </c>
      <c r="M14" s="28" t="s">
        <v>52</v>
      </c>
      <c r="N14" s="28" t="s">
        <v>53</v>
      </c>
      <c r="O14" s="28" t="s">
        <v>54</v>
      </c>
      <c r="P14" s="28" t="s">
        <v>55</v>
      </c>
      <c r="Q14" s="28" t="s">
        <v>56</v>
      </c>
      <c r="R14" s="28" t="s">
        <v>57</v>
      </c>
      <c r="S14" s="28" t="s">
        <v>58</v>
      </c>
      <c r="T14" s="28" t="s">
        <v>59</v>
      </c>
      <c r="U14" s="28" t="s">
        <v>60</v>
      </c>
      <c r="V14" s="28" t="s">
        <v>61</v>
      </c>
      <c r="W14" s="28" t="s">
        <v>62</v>
      </c>
    </row>
    <row r="15" spans="1:23" x14ac:dyDescent="0.25">
      <c r="A15" s="28" t="s">
        <v>87</v>
      </c>
      <c r="B15" s="8">
        <f>MIN('cantidad pollos muertos'!C2:C49)</f>
        <v>40</v>
      </c>
      <c r="C15" s="8">
        <f>MIN('cantidad pollos muertos'!D2:D49)</f>
        <v>29</v>
      </c>
      <c r="D15" s="8">
        <f>MIN('cantidad pollos muertos'!E2:E49)</f>
        <v>42</v>
      </c>
      <c r="E15" s="8">
        <f>MIN('cantidad pollos muertos'!F2:F49)</f>
        <v>44</v>
      </c>
      <c r="F15" s="8">
        <f>MIN('cantidad pollos muertos'!G2:G49)</f>
        <v>37</v>
      </c>
      <c r="G15" s="8">
        <f>MIN('cantidad pollos muertos'!H2:H49)</f>
        <v>12</v>
      </c>
      <c r="H15" s="8">
        <f>MIN('cantidad pollos muertos'!I2:I49)</f>
        <v>0</v>
      </c>
      <c r="I15" s="8">
        <f>MIN('cantidad pollos muertos'!J2:J49)</f>
        <v>25</v>
      </c>
      <c r="J15" s="8">
        <f>MIN('cantidad pollos muertos'!K2:K49)</f>
        <v>7</v>
      </c>
      <c r="K15" s="8">
        <f>MIN('cantidad pollos muertos'!L2:L49)</f>
        <v>15</v>
      </c>
      <c r="L15" s="8">
        <f>MIN('cantidad pollos muertos'!M2:M49)</f>
        <v>34</v>
      </c>
      <c r="M15" s="8">
        <f>MIN('cantidad pollos muertos'!N2:N49)</f>
        <v>28</v>
      </c>
      <c r="N15" s="8">
        <f>MIN('cantidad pollos muertos'!O2:O49)</f>
        <v>24</v>
      </c>
      <c r="O15" s="8">
        <f>MIN('cantidad pollos muertos'!P2:P49)</f>
        <v>24</v>
      </c>
      <c r="P15" s="8">
        <f>MIN('cantidad pollos muertos'!Q2:Q49)</f>
        <v>4</v>
      </c>
      <c r="Q15" s="8">
        <f>MIN('cantidad pollos muertos'!R2:R49)</f>
        <v>23</v>
      </c>
      <c r="R15" s="8">
        <f>MIN('cantidad pollos muertos'!S2:S49)</f>
        <v>19</v>
      </c>
      <c r="S15" s="8">
        <f>MIN('cantidad pollos muertos'!T2:T49)</f>
        <v>36</v>
      </c>
      <c r="T15" s="8">
        <f>MIN('cantidad pollos muertos'!U2:U49)</f>
        <v>9</v>
      </c>
      <c r="U15" s="8">
        <f>MIN('cantidad pollos muertos'!V2:V49)</f>
        <v>23</v>
      </c>
      <c r="V15" s="8">
        <f>MIN('cantidad pollos muertos'!W2:W49)</f>
        <v>18</v>
      </c>
      <c r="W15" s="8">
        <f>MIN('cantidad pollos muertos'!X2:X49)</f>
        <v>44</v>
      </c>
    </row>
    <row r="16" spans="1:23" x14ac:dyDescent="0.25">
      <c r="A16" s="28" t="s">
        <v>88</v>
      </c>
      <c r="B16" s="8">
        <f>AVERAGE('cantidad pollos muertos'!C2:C49)</f>
        <v>218.51219512195121</v>
      </c>
      <c r="C16" s="8">
        <f>AVERAGE('cantidad pollos muertos'!D2:D49)</f>
        <v>413.71111111111111</v>
      </c>
      <c r="D16" s="8">
        <f>AVERAGE('cantidad pollos muertos'!E2:E49)</f>
        <v>505.55555555555554</v>
      </c>
      <c r="E16" s="8">
        <f>AVERAGE('cantidad pollos muertos'!F2:F49)</f>
        <v>342.21739130434781</v>
      </c>
      <c r="F16" s="8">
        <f>AVERAGE('cantidad pollos muertos'!G2:G49)</f>
        <v>253.04347826086956</v>
      </c>
      <c r="G16" s="8">
        <f>AVERAGE('cantidad pollos muertos'!H2:H49)</f>
        <v>124.84782608695652</v>
      </c>
      <c r="H16" s="8">
        <f>AVERAGE('cantidad pollos muertos'!I2:I49)</f>
        <v>142.67391304347825</v>
      </c>
      <c r="I16" s="8">
        <f>AVERAGE('cantidad pollos muertos'!J2:J49)</f>
        <v>134.58695652173913</v>
      </c>
      <c r="J16" s="8">
        <f>AVERAGE('cantidad pollos muertos'!K2:K49)</f>
        <v>150.42553191489361</v>
      </c>
      <c r="K16" s="8">
        <f>AVERAGE('cantidad pollos muertos'!L2:L49)</f>
        <v>160.42553191489361</v>
      </c>
      <c r="L16" s="8">
        <f>AVERAGE('cantidad pollos muertos'!M2:M49)</f>
        <v>194.74468085106383</v>
      </c>
      <c r="M16" s="8">
        <f>AVERAGE('cantidad pollos muertos'!N2:N49)</f>
        <v>130.89361702127658</v>
      </c>
      <c r="N16" s="8">
        <f>AVERAGE('cantidad pollos muertos'!O2:O49)</f>
        <v>168.12765957446808</v>
      </c>
      <c r="O16" s="8">
        <f>AVERAGE('cantidad pollos muertos'!P2:P49)</f>
        <v>150.15217391304347</v>
      </c>
      <c r="P16" s="8">
        <f>AVERAGE('cantidad pollos muertos'!Q2:Q49)</f>
        <v>146.95744680851064</v>
      </c>
      <c r="Q16" s="8">
        <f>AVERAGE('cantidad pollos muertos'!R2:R49)</f>
        <v>160.93478260869566</v>
      </c>
      <c r="R16" s="8">
        <f>AVERAGE('cantidad pollos muertos'!S2:S49)</f>
        <v>130.53191489361703</v>
      </c>
      <c r="S16" s="8">
        <f>AVERAGE('cantidad pollos muertos'!T2:T49)</f>
        <v>135.63829787234042</v>
      </c>
      <c r="T16" s="8">
        <f>AVERAGE('cantidad pollos muertos'!U2:U49)</f>
        <v>194.91489361702128</v>
      </c>
      <c r="U16" s="8">
        <f>AVERAGE('cantidad pollos muertos'!V2:V49)</f>
        <v>196.43478260869566</v>
      </c>
      <c r="V16" s="8">
        <f>AVERAGE('cantidad pollos muertos'!W2:W49)</f>
        <v>195.95744680851064</v>
      </c>
      <c r="W16" s="8">
        <f>AVERAGE('cantidad pollos muertos'!X2:X49)</f>
        <v>249.02272727272728</v>
      </c>
    </row>
    <row r="17" spans="1:23" x14ac:dyDescent="0.25">
      <c r="A17" s="28" t="s">
        <v>89</v>
      </c>
      <c r="B17" s="8">
        <f>MAX('cantidad pollos muertos'!C2:C49)</f>
        <v>1047</v>
      </c>
      <c r="C17" s="8">
        <f>MAX('cantidad pollos muertos'!D2:D49)</f>
        <v>2817</v>
      </c>
      <c r="D17" s="8">
        <f>MAX('cantidad pollos muertos'!E2:E49)</f>
        <v>4717</v>
      </c>
      <c r="E17" s="8">
        <f>MAX('cantidad pollos muertos'!F2:F49)</f>
        <v>1604</v>
      </c>
      <c r="F17" s="8">
        <f>MAX('cantidad pollos muertos'!G2:G49)</f>
        <v>1180</v>
      </c>
      <c r="G17" s="8">
        <f>MAX('cantidad pollos muertos'!H2:H49)</f>
        <v>657</v>
      </c>
      <c r="H17" s="8">
        <f>MAX('cantidad pollos muertos'!I2:I49)</f>
        <v>923</v>
      </c>
      <c r="I17" s="8">
        <f>MAX('cantidad pollos muertos'!J2:J49)</f>
        <v>829</v>
      </c>
      <c r="J17" s="8">
        <f>MAX('cantidad pollos muertos'!K2:K49)</f>
        <v>1237</v>
      </c>
      <c r="K17" s="8">
        <f>MAX('cantidad pollos muertos'!L2:L49)</f>
        <v>987</v>
      </c>
      <c r="L17" s="8">
        <f>MAX('cantidad pollos muertos'!M2:M49)</f>
        <v>2239</v>
      </c>
      <c r="M17" s="8">
        <f>MAX('cantidad pollos muertos'!N2:N49)</f>
        <v>607</v>
      </c>
      <c r="N17" s="8">
        <f>MAX('cantidad pollos muertos'!O2:O49)</f>
        <v>1118</v>
      </c>
      <c r="O17" s="8">
        <f>MAX('cantidad pollos muertos'!P2:P49)</f>
        <v>741</v>
      </c>
      <c r="P17" s="8">
        <f>MAX('cantidad pollos muertos'!Q2:Q49)</f>
        <v>529</v>
      </c>
      <c r="Q17" s="8">
        <f>MAX('cantidad pollos muertos'!R2:R49)</f>
        <v>906</v>
      </c>
      <c r="R17" s="8">
        <f>MAX('cantidad pollos muertos'!S2:S49)</f>
        <v>680</v>
      </c>
      <c r="S17" s="8">
        <f>MAX('cantidad pollos muertos'!T2:T49)</f>
        <v>575</v>
      </c>
      <c r="T17" s="8">
        <f>MAX('cantidad pollos muertos'!U2:U49)</f>
        <v>826</v>
      </c>
      <c r="U17" s="8">
        <f>MAX('cantidad pollos muertos'!V2:V49)</f>
        <v>1207</v>
      </c>
      <c r="V17" s="8">
        <f>MAX('cantidad pollos muertos'!W2:W49)</f>
        <v>954</v>
      </c>
      <c r="W17" s="8">
        <f>MAX('cantidad pollos muertos'!X2:X49)</f>
        <v>1650</v>
      </c>
    </row>
    <row r="18" spans="1:23" x14ac:dyDescent="0.25">
      <c r="A18" s="28" t="s">
        <v>90</v>
      </c>
      <c r="B18" s="27">
        <f>_xlfn.STDEV.S('cantidad pollos muertos'!C2:C49)</f>
        <v>245.59927951352174</v>
      </c>
      <c r="C18" s="27">
        <f>_xlfn.STDEV.S('cantidad pollos muertos'!D2:D49)</f>
        <v>607.13311488661134</v>
      </c>
      <c r="D18" s="27">
        <f>_xlfn.STDEV.S('cantidad pollos muertos'!E2:E49)</f>
        <v>992.22796948803227</v>
      </c>
      <c r="E18" s="27">
        <f>_xlfn.STDEV.S('cantidad pollos muertos'!F2:F49)</f>
        <v>364.42697259874706</v>
      </c>
      <c r="F18" s="27">
        <f>_xlfn.STDEV.S('cantidad pollos muertos'!G2:G49)</f>
        <v>271.1048961828235</v>
      </c>
      <c r="G18" s="27">
        <f>_xlfn.STDEV.S('cantidad pollos muertos'!H2:H49)</f>
        <v>138.1273112251165</v>
      </c>
      <c r="H18" s="27">
        <f>_xlfn.STDEV.S('cantidad pollos muertos'!I2:I49)</f>
        <v>182.75679702791737</v>
      </c>
      <c r="I18" s="27">
        <f>_xlfn.STDEV.S('cantidad pollos muertos'!J2:J49)</f>
        <v>140.04087912494322</v>
      </c>
      <c r="J18" s="32">
        <f>_xlfn.STDEV.S('cantidad pollos muertos'!K2:K49)</f>
        <v>211.09587196351569</v>
      </c>
      <c r="K18" s="32">
        <f>_xlfn.STDEV.S('cantidad pollos muertos'!L2:L49)</f>
        <v>171.00314574793407</v>
      </c>
      <c r="L18" s="27">
        <f>_xlfn.STDEV.S('cantidad pollos muertos'!M2:M49)</f>
        <v>324.11984284433964</v>
      </c>
      <c r="M18" s="27">
        <f>_xlfn.STDEV.S('cantidad pollos muertos'!N2:N49)</f>
        <v>128.61439402211647</v>
      </c>
      <c r="N18" s="27">
        <f>_xlfn.STDEV.S('cantidad pollos muertos'!O2:O49)</f>
        <v>194.84571566746996</v>
      </c>
      <c r="O18" s="27">
        <f>_xlfn.STDEV.S('cantidad pollos muertos'!P2:P49)</f>
        <v>167.45386991862756</v>
      </c>
      <c r="P18" s="27">
        <f>_xlfn.STDEV.S('cantidad pollos muertos'!Q2:Q49)</f>
        <v>127.43710425604306</v>
      </c>
      <c r="Q18" s="27">
        <f>_xlfn.STDEV.S('cantidad pollos muertos'!R2:R49)</f>
        <v>187.64060235507111</v>
      </c>
      <c r="R18" s="27">
        <f>_xlfn.STDEV.S('cantidad pollos muertos'!S2:S49)</f>
        <v>154.07026221314541</v>
      </c>
      <c r="S18" s="27">
        <f>_xlfn.STDEV.S('cantidad pollos muertos'!T2:T49)</f>
        <v>135.29587954969926</v>
      </c>
      <c r="T18" s="27">
        <f>_xlfn.STDEV.S('cantidad pollos muertos'!U2:U49)</f>
        <v>189.92181798643105</v>
      </c>
      <c r="U18" s="27">
        <f>_xlfn.STDEV.S('cantidad pollos muertos'!V2:V49)</f>
        <v>242.38973687238246</v>
      </c>
      <c r="V18" s="27">
        <f>_xlfn.STDEV.S('cantidad pollos muertos'!W2:W49)</f>
        <v>210.47647368755537</v>
      </c>
      <c r="W18" s="27">
        <f>_xlfn.STDEV.S('cantidad pollos muertos'!X2:X49)</f>
        <v>285.76982839392963</v>
      </c>
    </row>
    <row r="19" spans="1:23" x14ac:dyDescent="0.25">
      <c r="A19" s="28" t="s">
        <v>91</v>
      </c>
      <c r="B19" s="8">
        <f>SUM('cantidad pollos muertos'!C2:C49)</f>
        <v>8959</v>
      </c>
      <c r="C19" s="8">
        <f>SUM('cantidad pollos muertos'!D2:D49)</f>
        <v>18617</v>
      </c>
      <c r="D19" s="8">
        <f>SUM('cantidad pollos muertos'!E2:E49)</f>
        <v>22750</v>
      </c>
      <c r="E19" s="8">
        <f>SUM('cantidad pollos muertos'!F2:F49)</f>
        <v>15742</v>
      </c>
      <c r="F19" s="8">
        <f>SUM('cantidad pollos muertos'!G2:G49)</f>
        <v>11640</v>
      </c>
      <c r="G19" s="8">
        <f>SUM('cantidad pollos muertos'!H2:H49)</f>
        <v>5743</v>
      </c>
      <c r="H19" s="8">
        <f>SUM('cantidad pollos muertos'!I2:I49)</f>
        <v>6563</v>
      </c>
      <c r="I19" s="8">
        <f>SUM('cantidad pollos muertos'!J2:J49)</f>
        <v>6191</v>
      </c>
      <c r="J19" s="8">
        <f>SUM('cantidad pollos muertos'!K2:K49)</f>
        <v>7070</v>
      </c>
      <c r="K19" s="8">
        <f>SUM('cantidad pollos muertos'!L2:L49)</f>
        <v>7540</v>
      </c>
      <c r="L19" s="8">
        <f>SUM('cantidad pollos muertos'!M2:M49)</f>
        <v>9153</v>
      </c>
      <c r="M19" s="8">
        <f>SUM('cantidad pollos muertos'!N2:N49)</f>
        <v>6152</v>
      </c>
      <c r="N19" s="8">
        <f>SUM('cantidad pollos muertos'!O2:O49)</f>
        <v>7902</v>
      </c>
      <c r="O19" s="8">
        <f>SUM('cantidad pollos muertos'!P2:P49)</f>
        <v>6907</v>
      </c>
      <c r="P19" s="8">
        <f>SUM('cantidad pollos muertos'!Q2:Q49)</f>
        <v>6907</v>
      </c>
      <c r="Q19" s="8">
        <f>SUM('cantidad pollos muertos'!R2:R49)</f>
        <v>7403</v>
      </c>
      <c r="R19" s="8">
        <f>SUM('cantidad pollos muertos'!S2:S49)</f>
        <v>6135</v>
      </c>
      <c r="S19" s="8">
        <f>SUM('cantidad pollos muertos'!T2:T49)</f>
        <v>6375</v>
      </c>
      <c r="T19" s="8">
        <f>SUM('cantidad pollos muertos'!U2:U49)</f>
        <v>9161</v>
      </c>
      <c r="U19" s="8">
        <f>SUM('cantidad pollos muertos'!V2:V49)</f>
        <v>9036</v>
      </c>
      <c r="V19" s="8">
        <f>SUM('cantidad pollos muertos'!W2:W49)</f>
        <v>9210</v>
      </c>
      <c r="W19" s="8">
        <f>SUM('cantidad pollos muertos'!X2:X49)</f>
        <v>10957</v>
      </c>
    </row>
    <row r="20" spans="1:23" x14ac:dyDescent="0.25">
      <c r="A20" s="28" t="s">
        <v>92</v>
      </c>
      <c r="B20" s="27">
        <f>COUNT('cantidad pollos muertos'!C2:C49)</f>
        <v>41</v>
      </c>
      <c r="C20" s="27">
        <f>COUNT('cantidad pollos muertos'!D2:D49)</f>
        <v>45</v>
      </c>
      <c r="D20" s="27">
        <f>COUNT('cantidad pollos muertos'!E2:E49)</f>
        <v>45</v>
      </c>
      <c r="E20" s="27">
        <f>COUNT('cantidad pollos muertos'!F2:F49)</f>
        <v>46</v>
      </c>
      <c r="F20" s="27">
        <f>COUNT('cantidad pollos muertos'!G2:G49)</f>
        <v>46</v>
      </c>
      <c r="G20" s="27">
        <f>COUNT('cantidad pollos muertos'!H2:H49)</f>
        <v>46</v>
      </c>
      <c r="H20" s="27">
        <f>COUNT('cantidad pollos muertos'!I2:I49)</f>
        <v>46</v>
      </c>
      <c r="I20" s="27">
        <f>COUNT('cantidad pollos muertos'!J2:J49)</f>
        <v>46</v>
      </c>
      <c r="J20" s="32">
        <f>COUNT('cantidad pollos muertos'!K2:K49)</f>
        <v>47</v>
      </c>
      <c r="K20" s="32">
        <f>COUNT('cantidad pollos muertos'!L2:L49)</f>
        <v>47</v>
      </c>
      <c r="L20" s="27">
        <f>COUNT('cantidad pollos muertos'!M2:M49)</f>
        <v>47</v>
      </c>
      <c r="M20" s="27">
        <f>COUNT('cantidad pollos muertos'!N2:N49)</f>
        <v>47</v>
      </c>
      <c r="N20" s="27">
        <f>COUNT('cantidad pollos muertos'!O2:O49)</f>
        <v>47</v>
      </c>
      <c r="O20" s="27">
        <f>COUNT('cantidad pollos muertos'!P2:P49)</f>
        <v>46</v>
      </c>
      <c r="P20" s="27">
        <f>COUNT('cantidad pollos muertos'!Q2:Q49)</f>
        <v>47</v>
      </c>
      <c r="Q20" s="27">
        <f>COUNT('cantidad pollos muertos'!R2:R49)</f>
        <v>46</v>
      </c>
      <c r="R20" s="27">
        <f>COUNT('cantidad pollos muertos'!S2:S49)</f>
        <v>47</v>
      </c>
      <c r="S20" s="27">
        <f>COUNT('cantidad pollos muertos'!T2:T49)</f>
        <v>47</v>
      </c>
      <c r="T20" s="27">
        <f>COUNT('cantidad pollos muertos'!U2:U49)</f>
        <v>47</v>
      </c>
      <c r="U20" s="27">
        <f>COUNT('cantidad pollos muertos'!V2:V49)</f>
        <v>46</v>
      </c>
      <c r="V20" s="27">
        <f>COUNT('cantidad pollos muertos'!W2:W49)</f>
        <v>47</v>
      </c>
      <c r="W20" s="27">
        <f>COUNT('cantidad pollos muertos'!X2:X49)</f>
        <v>44</v>
      </c>
    </row>
  </sheetData>
  <mergeCells count="2">
    <mergeCell ref="C1:O1"/>
    <mergeCell ref="C12:O12"/>
  </mergeCells>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D55"/>
  <sheetViews>
    <sheetView tabSelected="1" zoomScaleNormal="100" workbookViewId="0">
      <pane ySplit="1" topLeftCell="A105" activePane="bottomLeft" state="frozen"/>
      <selection pane="bottomLeft" activeCell="Z51" sqref="Z51"/>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3" t="s">
        <v>63</v>
      </c>
      <c r="B1" s="3" t="s">
        <v>40</v>
      </c>
      <c r="C1" s="3" t="s">
        <v>41</v>
      </c>
      <c r="D1" s="3" t="s">
        <v>42</v>
      </c>
      <c r="E1" s="3" t="s">
        <v>43</v>
      </c>
      <c r="F1" s="3" t="s">
        <v>44</v>
      </c>
      <c r="G1" s="3" t="s">
        <v>45</v>
      </c>
      <c r="H1" s="3" t="s">
        <v>46</v>
      </c>
      <c r="I1" s="3" t="s">
        <v>47</v>
      </c>
      <c r="J1" s="3" t="s">
        <v>48</v>
      </c>
      <c r="K1" s="3" t="s">
        <v>49</v>
      </c>
      <c r="L1" s="3" t="s">
        <v>50</v>
      </c>
      <c r="M1" s="3" t="s">
        <v>51</v>
      </c>
      <c r="N1" s="3" t="s">
        <v>52</v>
      </c>
      <c r="O1" s="3" t="s">
        <v>53</v>
      </c>
      <c r="P1" s="3" t="s">
        <v>54</v>
      </c>
      <c r="Q1" s="3" t="s">
        <v>55</v>
      </c>
      <c r="R1" s="3" t="s">
        <v>56</v>
      </c>
      <c r="S1" s="3" t="s">
        <v>57</v>
      </c>
      <c r="T1" s="3" t="s">
        <v>58</v>
      </c>
      <c r="U1" s="3" t="s">
        <v>59</v>
      </c>
      <c r="V1" s="3" t="s">
        <v>60</v>
      </c>
      <c r="W1" s="3" t="s">
        <v>61</v>
      </c>
      <c r="X1" s="3" t="s">
        <v>62</v>
      </c>
      <c r="Y1" s="3" t="s">
        <v>81</v>
      </c>
      <c r="Z1" s="3" t="s">
        <v>82</v>
      </c>
      <c r="AA1" s="3" t="s">
        <v>80</v>
      </c>
      <c r="AB1" s="21" t="s">
        <v>83</v>
      </c>
      <c r="AC1" s="22" t="s">
        <v>84</v>
      </c>
      <c r="AD1" s="26" t="s">
        <v>85</v>
      </c>
    </row>
    <row r="2" spans="1:30" x14ac:dyDescent="0.25">
      <c r="A2" s="6">
        <v>1</v>
      </c>
      <c r="B2" s="6" t="s">
        <v>30</v>
      </c>
      <c r="C2" s="6">
        <f>IFERROR('cantidad pollos muertos'!C2/'cantidad inicial pollos'!C2,"")</f>
        <v>3.924646781789639E-2</v>
      </c>
      <c r="D2" s="6">
        <f>IFERROR('cantidad pollos muertos'!D2/'cantidad inicial pollos'!D2,"")</f>
        <v>4.7485051002462191E-2</v>
      </c>
      <c r="E2" s="6">
        <f>IFERROR('cantidad pollos muertos'!E2/'cantidad inicial pollos'!E2,"")</f>
        <v>6.4075630252100835E-2</v>
      </c>
      <c r="F2" s="6">
        <f>IFERROR('cantidad pollos muertos'!F2/'cantidad inicial pollos'!F2,"")</f>
        <v>0.18627450980392157</v>
      </c>
      <c r="G2" s="6">
        <f>IFERROR('cantidad pollos muertos'!G2/'cantidad inicial pollos'!G2,"")</f>
        <v>7.5630252100840331E-2</v>
      </c>
      <c r="H2" s="6">
        <f>IFERROR('cantidad pollos muertos'!H2/'cantidad inicial pollos'!H2,"")</f>
        <v>2.1568627450980392E-2</v>
      </c>
      <c r="I2" s="6">
        <f>IFERROR('cantidad pollos muertos'!I2/'cantidad inicial pollos'!I2,"")</f>
        <v>2.356020942408377E-2</v>
      </c>
      <c r="J2" s="6">
        <f>IFERROR('cantidad pollos muertos'!J2/'cantidad inicial pollos'!J2,"")</f>
        <v>4.5025417574437183E-2</v>
      </c>
      <c r="K2" s="32">
        <f>IFERROR('cantidad pollos muertos'!K2/'cantidad inicial pollos'!K2,"")</f>
        <v>2.2222222222222223E-2</v>
      </c>
      <c r="L2" s="32">
        <f>IFERROR('cantidad pollos muertos'!L2/'cantidad inicial pollos'!L2,"")</f>
        <v>2.4844720496894408E-2</v>
      </c>
      <c r="M2" s="6">
        <f>IFERROR('cantidad pollos muertos'!M2/'cantidad inicial pollos'!M2,"")</f>
        <v>4.8656499636891795E-2</v>
      </c>
      <c r="N2" s="6">
        <f>IFERROR('cantidad pollos muertos'!N2/'cantidad inicial pollos'!N2,"")</f>
        <v>4.357298474945534E-2</v>
      </c>
      <c r="O2" s="6">
        <f>IFERROR('cantidad pollos muertos'!O2/'cantidad inicial pollos'!O2,"")</f>
        <v>1.9257703081232494E-2</v>
      </c>
      <c r="P2" s="6">
        <f>IFERROR('cantidad pollos muertos'!P2/'cantidad inicial pollos'!P2,"")</f>
        <v>4.0616246498599441E-2</v>
      </c>
      <c r="Q2" s="6">
        <f>IFERROR('cantidad pollos muertos'!Q2/'cantidad inicial pollos'!Q2,"")</f>
        <v>5.707282913165266E-2</v>
      </c>
      <c r="R2" s="6">
        <f>IFERROR('cantidad pollos muertos'!R2/'cantidad inicial pollos'!R2,"")</f>
        <v>1.3435003631082063E-2</v>
      </c>
      <c r="S2" s="6">
        <f>IFERROR('cantidad pollos muertos'!S2/'cantidad inicial pollos'!S2,"")</f>
        <v>3.4132171387073348E-2</v>
      </c>
      <c r="T2" s="6">
        <f>IFERROR('cantidad pollos muertos'!T2/'cantidad inicial pollos'!T2,"")</f>
        <v>1.4887436456063908E-2</v>
      </c>
      <c r="U2" s="6">
        <f>IFERROR('cantidad pollos muertos'!U2/'cantidad inicial pollos'!U2,"")</f>
        <v>4.2016806722689079E-2</v>
      </c>
      <c r="V2" s="6">
        <f>IFERROR('cantidad pollos muertos'!V2/'cantidad inicial pollos'!V2,"")</f>
        <v>4.5168067226890755E-2</v>
      </c>
      <c r="W2" s="6">
        <f>IFERROR('cantidad pollos muertos'!W2/'cantidad inicial pollos'!W2,"")</f>
        <v>5.0420168067226892E-2</v>
      </c>
      <c r="X2" s="6">
        <f>IFERROR('cantidad pollos muertos'!X2/'cantidad inicial pollos'!X2,"")</f>
        <v>3.0112044817927171E-2</v>
      </c>
      <c r="Y2" s="33">
        <f t="shared" ref="Y2:Y49" si="0">COUNTIF(C2:X2,"&gt;0,05")</f>
        <v>5</v>
      </c>
      <c r="Z2" s="33">
        <f t="shared" ref="Z2:Z49" si="1">COUNT(C2:X2)</f>
        <v>22</v>
      </c>
      <c r="AA2" s="33">
        <f>IFERROR(1-_xlfn.BINOM.DIST(Z2/2,Z2,AD2,TRUE),"")</f>
        <v>2.8709869463909854E-3</v>
      </c>
      <c r="AB2" s="26">
        <f>AVERAGE(C2:X2)</f>
        <v>4.4967321343301107E-2</v>
      </c>
      <c r="AC2" s="26">
        <f>Y2/Z2</f>
        <v>0.22727272727272727</v>
      </c>
      <c r="AD2" s="26">
        <f>(Y2+1)/(Z2+2)</f>
        <v>0.25</v>
      </c>
    </row>
    <row r="3" spans="1:30" x14ac:dyDescent="0.25">
      <c r="A3" s="6">
        <v>2</v>
      </c>
      <c r="B3" s="6" t="s">
        <v>5</v>
      </c>
      <c r="C3" s="6">
        <f>IFERROR('cantidad pollos muertos'!C3/'cantidad inicial pollos'!C3,"")</f>
        <v>7.3081924577373211E-2</v>
      </c>
      <c r="D3" s="6">
        <f>IFERROR('cantidad pollos muertos'!D3/'cantidad inicial pollos'!D3,"")</f>
        <v>0.30686274509803924</v>
      </c>
      <c r="E3" s="6">
        <f>IFERROR('cantidad pollos muertos'!E3/'cantidad inicial pollos'!E3,"")</f>
        <v>0.35947712418300654</v>
      </c>
      <c r="F3" s="6">
        <f>IFERROR('cantidad pollos muertos'!F3/'cantidad inicial pollos'!F3,"")</f>
        <v>0.11742919389978214</v>
      </c>
      <c r="G3" s="6">
        <f>IFERROR('cantidad pollos muertos'!G3/'cantidad inicial pollos'!G3,"")</f>
        <v>5.7364341085271317E-2</v>
      </c>
      <c r="H3" s="6">
        <f>IFERROR('cantidad pollos muertos'!H3/'cantidad inicial pollos'!H3,"")</f>
        <v>4.971988795518207E-2</v>
      </c>
      <c r="I3" s="6">
        <f>IFERROR('cantidad pollos muertos'!I3/'cantidad inicial pollos'!I3,"")</f>
        <v>4.63519313304721E-2</v>
      </c>
      <c r="J3" s="6">
        <f>IFERROR('cantidad pollos muertos'!J3/'cantidad inicial pollos'!J3,"")</f>
        <v>1.2801575578532743E-2</v>
      </c>
      <c r="K3" s="32">
        <f>IFERROR('cantidad pollos muertos'!K3/'cantidad inicial pollos'!K3,"")</f>
        <v>5.0005447216472383E-2</v>
      </c>
      <c r="L3" s="32">
        <f>IFERROR('cantidad pollos muertos'!L3/'cantidad inicial pollos'!L3,"")</f>
        <v>2.932515337423313E-2</v>
      </c>
      <c r="M3" s="6">
        <f>IFERROR('cantidad pollos muertos'!M3/'cantidad inicial pollos'!M3,"")</f>
        <v>3.1495098039215685E-2</v>
      </c>
      <c r="N3" s="6">
        <f>IFERROR('cantidad pollos muertos'!N3/'cantidad inicial pollos'!N3,"")</f>
        <v>4.1421568627450979E-2</v>
      </c>
      <c r="O3" s="6">
        <f>IFERROR('cantidad pollos muertos'!O3/'cantidad inicial pollos'!O3,"")</f>
        <v>2.9988465974625143E-2</v>
      </c>
      <c r="P3" s="6">
        <f>IFERROR('cantidad pollos muertos'!P3/'cantidad inicial pollos'!P3,"")</f>
        <v>3.2352941176470591E-2</v>
      </c>
      <c r="Q3" s="6">
        <f>IFERROR('cantidad pollos muertos'!Q3/'cantidad inicial pollos'!Q3,"")</f>
        <v>3.5185185185185187E-2</v>
      </c>
      <c r="R3" s="6">
        <f>IFERROR('cantidad pollos muertos'!R3/'cantidad inicial pollos'!R3,"")</f>
        <v>2.3965141612200435E-2</v>
      </c>
      <c r="S3" s="6">
        <f>IFERROR('cantidad pollos muertos'!S3/'cantidad inicial pollos'!S3,"")</f>
        <v>3.9542483660130717E-2</v>
      </c>
      <c r="T3" s="6">
        <f>IFERROR('cantidad pollos muertos'!T3/'cantidad inicial pollos'!T3,"")</f>
        <v>2.1677559912854031E-2</v>
      </c>
      <c r="U3" s="6">
        <f>IFERROR('cantidad pollos muertos'!U3/'cantidad inicial pollos'!U3,"")</f>
        <v>3.7581699346405227E-2</v>
      </c>
      <c r="V3" s="6">
        <f>IFERROR('cantidad pollos muertos'!V3/'cantidad inicial pollos'!V3,"")</f>
        <v>3.5947712418300651E-2</v>
      </c>
      <c r="W3" s="6">
        <f>IFERROR('cantidad pollos muertos'!W3/'cantidad inicial pollos'!W3,"")</f>
        <v>5.5555555555555552E-2</v>
      </c>
      <c r="X3" s="6" t="str">
        <f>IFERROR('cantidad pollos muertos'!X3/'cantidad inicial pollos'!X3,"")</f>
        <v/>
      </c>
      <c r="Y3" s="33">
        <f t="shared" si="0"/>
        <v>7</v>
      </c>
      <c r="Z3" s="33">
        <f t="shared" si="1"/>
        <v>21</v>
      </c>
      <c r="AA3" s="33">
        <f t="shared" ref="AA3:AA49" si="2">IFERROR(1-_xlfn.BINOM.DIST(Z3/2,Z3,AD3,TRUE),"")</f>
        <v>7.4093854293142192E-2</v>
      </c>
      <c r="AB3" s="26">
        <f t="shared" ref="AB3:AB48" si="3">AVERAGE(C3:X3)</f>
        <v>7.0815844562226643E-2</v>
      </c>
      <c r="AC3" s="26">
        <f t="shared" ref="AC3:AC49" si="4">Y3/Z3</f>
        <v>0.33333333333333331</v>
      </c>
      <c r="AD3" s="26">
        <f t="shared" ref="AD3:AD49" si="5">(Y3+1)/(Z3+2)</f>
        <v>0.34782608695652173</v>
      </c>
    </row>
    <row r="4" spans="1:30" x14ac:dyDescent="0.25">
      <c r="A4" s="6">
        <v>3</v>
      </c>
      <c r="B4" s="6" t="s">
        <v>70</v>
      </c>
      <c r="C4" s="6" t="str">
        <f>IFERROR('cantidad pollos muertos'!C4/'cantidad inicial pollos'!C4,"")</f>
        <v/>
      </c>
      <c r="D4" s="6" t="str">
        <f>IFERROR('cantidad pollos muertos'!D4/'cantidad inicial pollos'!D4,"")</f>
        <v/>
      </c>
      <c r="E4" s="6" t="str">
        <f>IFERROR('cantidad pollos muertos'!E4/'cantidad inicial pollos'!E4,"")</f>
        <v/>
      </c>
      <c r="F4" s="6" t="str">
        <f>IFERROR('cantidad pollos muertos'!F4/'cantidad inicial pollos'!F4,"")</f>
        <v/>
      </c>
      <c r="G4" s="6" t="str">
        <f>IFERROR('cantidad pollos muertos'!G4/'cantidad inicial pollos'!G4,"")</f>
        <v/>
      </c>
      <c r="H4" s="6" t="str">
        <f>IFERROR('cantidad pollos muertos'!H4/'cantidad inicial pollos'!H4,"")</f>
        <v/>
      </c>
      <c r="I4" s="6" t="str">
        <f>IFERROR('cantidad pollos muertos'!I4/'cantidad inicial pollos'!I4,"")</f>
        <v/>
      </c>
      <c r="J4" s="6" t="str">
        <f>IFERROR('cantidad pollos muertos'!J4/'cantidad inicial pollos'!J4,"")</f>
        <v/>
      </c>
      <c r="K4" s="32" t="str">
        <f>IFERROR('cantidad pollos muertos'!K4/'cantidad inicial pollos'!K4,"")</f>
        <v/>
      </c>
      <c r="L4" s="32" t="str">
        <f>IFERROR('cantidad pollos muertos'!L4/'cantidad inicial pollos'!L4,"")</f>
        <v/>
      </c>
      <c r="M4" s="6">
        <f>IFERROR('cantidad pollos muertos'!M4/'cantidad inicial pollos'!M4,"")</f>
        <v>0.17335115864527628</v>
      </c>
      <c r="N4" s="6">
        <f>IFERROR('cantidad pollos muertos'!N4/'cantidad inicial pollos'!N4,"")</f>
        <v>3.7433155080213901E-2</v>
      </c>
      <c r="O4" s="6">
        <f>IFERROR('cantidad pollos muertos'!O4/'cantidad inicial pollos'!O4,"")</f>
        <v>1.9257703081232494E-2</v>
      </c>
      <c r="P4" s="6">
        <f>IFERROR('cantidad pollos muertos'!P4/'cantidad inicial pollos'!P4,"")</f>
        <v>3.3264033264033266E-2</v>
      </c>
      <c r="Q4" s="6">
        <f>IFERROR('cantidad pollos muertos'!Q4/'cantidad inicial pollos'!Q4,"")</f>
        <v>2.3109243697478993E-2</v>
      </c>
      <c r="R4" s="6">
        <f>IFERROR('cantidad pollos muertos'!R4/'cantidad inicial pollos'!R4,"")</f>
        <v>1.5837104072398189E-2</v>
      </c>
      <c r="S4" s="6">
        <f>IFERROR('cantidad pollos muertos'!S4/'cantidad inicial pollos'!S4,"")</f>
        <v>2.2624434389140271E-2</v>
      </c>
      <c r="T4" s="6">
        <f>IFERROR('cantidad pollos muertos'!T4/'cantidad inicial pollos'!T4,"")</f>
        <v>3.0501089324618737E-2</v>
      </c>
      <c r="U4" s="6">
        <f>IFERROR('cantidad pollos muertos'!U4/'cantidad inicial pollos'!U4,"")</f>
        <v>2.9061624649859945E-2</v>
      </c>
      <c r="V4" s="6">
        <f>IFERROR('cantidad pollos muertos'!V4/'cantidad inicial pollos'!V4,"")</f>
        <v>5.1120448179271707E-2</v>
      </c>
      <c r="W4" s="6">
        <f>IFERROR('cantidad pollos muertos'!W4/'cantidad inicial pollos'!W4,"")</f>
        <v>3.9215686274509803E-2</v>
      </c>
      <c r="X4" s="6">
        <f>IFERROR('cantidad pollos muertos'!X4/'cantidad inicial pollos'!X4,"")</f>
        <v>5.812324929971989E-2</v>
      </c>
      <c r="Y4" s="33">
        <f t="shared" si="0"/>
        <v>3</v>
      </c>
      <c r="Z4" s="33">
        <f t="shared" si="1"/>
        <v>12</v>
      </c>
      <c r="AA4" s="33">
        <f t="shared" si="2"/>
        <v>2.9758545575894191E-2</v>
      </c>
      <c r="AB4" s="26">
        <f t="shared" si="3"/>
        <v>4.4408244163146121E-2</v>
      </c>
      <c r="AC4" s="26">
        <f t="shared" si="4"/>
        <v>0.25</v>
      </c>
      <c r="AD4" s="26">
        <f t="shared" si="5"/>
        <v>0.2857142857142857</v>
      </c>
    </row>
    <row r="5" spans="1:30" x14ac:dyDescent="0.25">
      <c r="A5" s="6">
        <v>4</v>
      </c>
      <c r="B5" s="6" t="s">
        <v>16</v>
      </c>
      <c r="C5" s="6">
        <f>IFERROR('cantidad pollos muertos'!C5/'cantidad inicial pollos'!C5,"")</f>
        <v>5.1147540983606556E-2</v>
      </c>
      <c r="D5" s="6">
        <f>IFERROR('cantidad pollos muertos'!D5/'cantidad inicial pollos'!D5,"")</f>
        <v>6.4705882352941183E-2</v>
      </c>
      <c r="E5" s="6">
        <f>IFERROR('cantidad pollos muertos'!E5/'cantidad inicial pollos'!E5,"")</f>
        <v>6.5765212046711735E-2</v>
      </c>
      <c r="F5" s="6">
        <f>IFERROR('cantidad pollos muertos'!F5/'cantidad inicial pollos'!F5,"")</f>
        <v>5.3341508277130592E-2</v>
      </c>
      <c r="G5" s="6">
        <f>IFERROR('cantidad pollos muertos'!G5/'cantidad inicial pollos'!G5,"")</f>
        <v>5.0857843137254902E-2</v>
      </c>
      <c r="H5" s="6">
        <f>IFERROR('cantidad pollos muertos'!H5/'cantidad inicial pollos'!H5,"")</f>
        <v>3.125E-2</v>
      </c>
      <c r="I5" s="6">
        <f>IFERROR('cantidad pollos muertos'!I5/'cantidad inicial pollos'!I5,"")</f>
        <v>1.9006744328632742E-2</v>
      </c>
      <c r="J5" s="6">
        <f>IFERROR('cantidad pollos muertos'!J5/'cantidad inicial pollos'!J5,"")</f>
        <v>5.1014136447449294E-2</v>
      </c>
      <c r="K5" s="32">
        <f>IFERROR('cantidad pollos muertos'!K5/'cantidad inicial pollos'!K5,"")</f>
        <v>4.4117647058823532E-2</v>
      </c>
      <c r="L5" s="32">
        <f>IFERROR('cantidad pollos muertos'!L5/'cantidad inicial pollos'!L5,"")</f>
        <v>3.6240786240786242E-2</v>
      </c>
      <c r="M5" s="6">
        <f>IFERROR('cantidad pollos muertos'!M5/'cantidad inicial pollos'!M5,"")</f>
        <v>2.595797280593325E-2</v>
      </c>
      <c r="N5" s="6">
        <f>IFERROR('cantidad pollos muertos'!N5/'cantidad inicial pollos'!N5,"")</f>
        <v>3.5517452541334968E-2</v>
      </c>
      <c r="O5" s="6">
        <f>IFERROR('cantidad pollos muertos'!O5/'cantidad inicial pollos'!O5,"")</f>
        <v>3.6764705882352942E-2</v>
      </c>
      <c r="P5" s="6">
        <f>IFERROR('cantidad pollos muertos'!P5/'cantidad inicial pollos'!P5,"")</f>
        <v>2.5735294117647058E-2</v>
      </c>
      <c r="Q5" s="6">
        <f>IFERROR('cantidad pollos muertos'!Q5/'cantidad inicial pollos'!Q5,"")</f>
        <v>6.8627450980392163E-2</v>
      </c>
      <c r="R5" s="6">
        <f>IFERROR('cantidad pollos muertos'!R5/'cantidad inicial pollos'!R5,"")</f>
        <v>1.7769607843137254E-2</v>
      </c>
      <c r="S5" s="6">
        <f>IFERROR('cantidad pollos muertos'!S5/'cantidad inicial pollos'!S5,"")</f>
        <v>3.7990196078431369E-2</v>
      </c>
      <c r="T5" s="6">
        <f>IFERROR('cantidad pollos muertos'!T5/'cantidad inicial pollos'!T5,"")</f>
        <v>2.4509803921568627E-2</v>
      </c>
      <c r="U5" s="6">
        <f>IFERROR('cantidad pollos muertos'!U5/'cantidad inicial pollos'!U5,"")</f>
        <v>8.5784313725490197E-2</v>
      </c>
      <c r="V5" s="6">
        <f>IFERROR('cantidad pollos muertos'!V5/'cantidad inicial pollos'!V5,"")</f>
        <v>3.4313725490196081E-2</v>
      </c>
      <c r="W5" s="6">
        <f>IFERROR('cantidad pollos muertos'!W5/'cantidad inicial pollos'!W5,"")</f>
        <v>9.9264705882352935E-2</v>
      </c>
      <c r="X5" s="6">
        <f>IFERROR('cantidad pollos muertos'!X5/'cantidad inicial pollos'!X5,"")</f>
        <v>3.4313725490196081E-2</v>
      </c>
      <c r="Y5" s="33">
        <f t="shared" si="0"/>
        <v>9</v>
      </c>
      <c r="Z5" s="33">
        <f t="shared" si="1"/>
        <v>22</v>
      </c>
      <c r="AA5" s="33">
        <f t="shared" si="2"/>
        <v>0.15648750319561799</v>
      </c>
      <c r="AB5" s="26">
        <f t="shared" si="3"/>
        <v>4.5181647983289532E-2</v>
      </c>
      <c r="AC5" s="26">
        <f t="shared" si="4"/>
        <v>0.40909090909090912</v>
      </c>
      <c r="AD5" s="26">
        <f t="shared" si="5"/>
        <v>0.41666666666666669</v>
      </c>
    </row>
    <row r="6" spans="1:30" x14ac:dyDescent="0.25">
      <c r="A6" s="6">
        <v>5</v>
      </c>
      <c r="B6" s="6" t="s">
        <v>25</v>
      </c>
      <c r="C6" s="6">
        <f>IFERROR('cantidad pollos muertos'!C6/'cantidad inicial pollos'!C6,"")</f>
        <v>2.1870286576168928E-2</v>
      </c>
      <c r="D6" s="6">
        <f>IFERROR('cantidad pollos muertos'!D6/'cantidad inicial pollos'!D6,"")</f>
        <v>3.2597266035751839E-2</v>
      </c>
      <c r="E6" s="6">
        <f>IFERROR('cantidad pollos muertos'!E6/'cantidad inicial pollos'!E6,"")</f>
        <v>5.4621848739495799E-2</v>
      </c>
      <c r="F6" s="6">
        <f>IFERROR('cantidad pollos muertos'!F6/'cantidad inicial pollos'!F6,"")</f>
        <v>4.8669467787114847E-2</v>
      </c>
      <c r="G6" s="6">
        <f>IFERROR('cantidad pollos muertos'!G6/'cantidad inicial pollos'!G6,"")</f>
        <v>5.7598039215686271E-2</v>
      </c>
      <c r="H6" s="6">
        <f>IFERROR('cantidad pollos muertos'!H6/'cantidad inicial pollos'!H6,"")</f>
        <v>1.6812609457092821E-2</v>
      </c>
      <c r="I6" s="6">
        <f>IFERROR('cantidad pollos muertos'!I6/'cantidad inicial pollos'!I6,"")</f>
        <v>3.1512605042016806E-2</v>
      </c>
      <c r="J6" s="6">
        <f>IFERROR('cantidad pollos muertos'!J6/'cantidad inicial pollos'!J6,"")</f>
        <v>1.9957983193277309E-2</v>
      </c>
      <c r="K6" s="32">
        <f>IFERROR('cantidad pollos muertos'!K6/'cantidad inicial pollos'!K6,"")</f>
        <v>1.365546218487395E-2</v>
      </c>
      <c r="L6" s="32">
        <f>IFERROR('cantidad pollos muertos'!L6/'cantidad inicial pollos'!L6,"")</f>
        <v>5.514705882352941E-2</v>
      </c>
      <c r="M6" s="6">
        <f>IFERROR('cantidad pollos muertos'!M6/'cantidad inicial pollos'!M6,"")</f>
        <v>1.7857142857142856E-2</v>
      </c>
      <c r="N6" s="6">
        <f>IFERROR('cantidad pollos muertos'!N6/'cantidad inicial pollos'!N6,"")</f>
        <v>2.3109243697478993E-2</v>
      </c>
      <c r="O6" s="6">
        <f>IFERROR('cantidad pollos muertos'!O6/'cantidad inicial pollos'!O6,"")</f>
        <v>4.4117647058823532E-2</v>
      </c>
      <c r="P6" s="6">
        <f>IFERROR('cantidad pollos muertos'!P6/'cantidad inicial pollos'!P6,"")</f>
        <v>1.9607843137254902E-2</v>
      </c>
      <c r="Q6" s="6">
        <f>IFERROR('cantidad pollos muertos'!Q6/'cantidad inicial pollos'!Q6,"")</f>
        <v>1.5406162464985995E-2</v>
      </c>
      <c r="R6" s="6">
        <f>IFERROR('cantidad pollos muertos'!R6/'cantidad inicial pollos'!R6,"")</f>
        <v>2.3109243697478993E-2</v>
      </c>
      <c r="S6" s="6">
        <f>IFERROR('cantidad pollos muertos'!S6/'cantidad inicial pollos'!S6,"")</f>
        <v>2.661064425770308E-2</v>
      </c>
      <c r="T6" s="6">
        <f>IFERROR('cantidad pollos muertos'!T6/'cantidad inicial pollos'!T6,"")</f>
        <v>2.661064425770308E-2</v>
      </c>
      <c r="U6" s="6">
        <f>IFERROR('cantidad pollos muertos'!U6/'cantidad inicial pollos'!U6,"")</f>
        <v>3.3613445378151259E-2</v>
      </c>
      <c r="V6" s="6">
        <f>IFERROR('cantidad pollos muertos'!V6/'cantidad inicial pollos'!V6,"")</f>
        <v>2.661064425770308E-2</v>
      </c>
      <c r="W6" s="6">
        <f>IFERROR('cantidad pollos muertos'!W6/'cantidad inicial pollos'!W6,"")</f>
        <v>1.4355742296918767E-2</v>
      </c>
      <c r="X6" s="6">
        <f>IFERROR('cantidad pollos muertos'!X6/'cantidad inicial pollos'!X6,"")</f>
        <v>4.820261437908497E-2</v>
      </c>
      <c r="Y6" s="33">
        <f t="shared" si="0"/>
        <v>3</v>
      </c>
      <c r="Z6" s="33">
        <f t="shared" si="1"/>
        <v>22</v>
      </c>
      <c r="AA6" s="33">
        <f t="shared" si="2"/>
        <v>5.6418602425445386E-5</v>
      </c>
      <c r="AB6" s="26">
        <f t="shared" si="3"/>
        <v>3.0529711127065338E-2</v>
      </c>
      <c r="AC6" s="26">
        <f t="shared" si="4"/>
        <v>0.13636363636363635</v>
      </c>
      <c r="AD6" s="26">
        <f t="shared" si="5"/>
        <v>0.16666666666666666</v>
      </c>
    </row>
    <row r="7" spans="1:30" x14ac:dyDescent="0.25">
      <c r="A7" s="6">
        <v>6</v>
      </c>
      <c r="B7" s="6" t="s">
        <v>12</v>
      </c>
      <c r="C7" s="6">
        <f>IFERROR('cantidad pollos muertos'!C7/'cantidad inicial pollos'!C7,"")</f>
        <v>0.15032679738562091</v>
      </c>
      <c r="D7" s="6">
        <f>IFERROR('cantidad pollos muertos'!D7/'cantidad inicial pollos'!D7,"")</f>
        <v>4.578904333605887E-2</v>
      </c>
      <c r="E7" s="6">
        <f>IFERROR('cantidad pollos muertos'!E7/'cantidad inicial pollos'!E7,"")</f>
        <v>6.7873303167420809E-2</v>
      </c>
      <c r="F7" s="6">
        <f>IFERROR('cantidad pollos muertos'!F7/'cantidad inicial pollos'!F7,"")</f>
        <v>9.451219512195122E-2</v>
      </c>
      <c r="G7" s="6">
        <f>IFERROR('cantidad pollos muertos'!G7/'cantidad inicial pollos'!G7,"")</f>
        <v>5.9689288634505316E-2</v>
      </c>
      <c r="H7" s="6">
        <f>IFERROR('cantidad pollos muertos'!H7/'cantidad inicial pollos'!H7,"")</f>
        <v>2.7629233511586453E-2</v>
      </c>
      <c r="I7" s="6">
        <f>IFERROR('cantidad pollos muertos'!I7/'cantidad inicial pollos'!I7,"")</f>
        <v>2.7629233511586453E-2</v>
      </c>
      <c r="J7" s="6">
        <f>IFERROR('cantidad pollos muertos'!J7/'cantidad inicial pollos'!J7,"")</f>
        <v>3.2786885245901641E-2</v>
      </c>
      <c r="K7" s="32">
        <f>IFERROR('cantidad pollos muertos'!K7/'cantidad inicial pollos'!K7,"")</f>
        <v>9.3137254901960786E-2</v>
      </c>
      <c r="L7" s="32">
        <f>IFERROR('cantidad pollos muertos'!L7/'cantidad inicial pollos'!L7,"")</f>
        <v>3.6764705882352942E-2</v>
      </c>
      <c r="M7" s="6">
        <f>IFERROR('cantidad pollos muertos'!M7/'cantidad inicial pollos'!M7,"")</f>
        <v>3.5188216039279872E-2</v>
      </c>
      <c r="N7" s="6">
        <f>IFERROR('cantidad pollos muertos'!N7/'cantidad inicial pollos'!N7,"")</f>
        <v>6.535947712418301E-2</v>
      </c>
      <c r="O7" s="6">
        <f>IFERROR('cantidad pollos muertos'!O7/'cantidad inicial pollos'!O7,"")</f>
        <v>3.6764705882352942E-2</v>
      </c>
      <c r="P7" s="6">
        <f>IFERROR('cantidad pollos muertos'!P7/'cantidad inicial pollos'!P7,"")</f>
        <v>3.349673202614379E-2</v>
      </c>
      <c r="Q7" s="6">
        <f>IFERROR('cantidad pollos muertos'!Q7/'cantidad inicial pollos'!Q7,"")</f>
        <v>3.2679738562091505E-2</v>
      </c>
      <c r="R7" s="6">
        <f>IFERROR('cantidad pollos muertos'!R7/'cantidad inicial pollos'!R7,"")</f>
        <v>4.0032679738562088E-2</v>
      </c>
      <c r="S7" s="6">
        <f>IFERROR('cantidad pollos muertos'!S7/'cantidad inicial pollos'!S7,"")</f>
        <v>1.5522875816993464E-2</v>
      </c>
      <c r="T7" s="6">
        <f>IFERROR('cantidad pollos muertos'!T7/'cantidad inicial pollos'!T7,"")</f>
        <v>4.7385620915032678E-2</v>
      </c>
      <c r="U7" s="6">
        <f>IFERROR('cantidad pollos muertos'!U7/'cantidad inicial pollos'!U7,"")</f>
        <v>8.4967320261437912E-2</v>
      </c>
      <c r="V7" s="6">
        <f>IFERROR('cantidad pollos muertos'!V7/'cantidad inicial pollos'!V7,"")</f>
        <v>8.0065359477124176E-2</v>
      </c>
      <c r="W7" s="6">
        <f>IFERROR('cantidad pollos muertos'!W7/'cantidad inicial pollos'!W7,"")</f>
        <v>9.2320261437908502E-2</v>
      </c>
      <c r="X7" s="6">
        <f>IFERROR('cantidad pollos muertos'!X7/'cantidad inicial pollos'!X7,"")</f>
        <v>3.5947712418300651E-2</v>
      </c>
      <c r="Y7" s="33">
        <f t="shared" si="0"/>
        <v>9</v>
      </c>
      <c r="Z7" s="33">
        <f t="shared" si="1"/>
        <v>22</v>
      </c>
      <c r="AA7" s="33">
        <f t="shared" si="2"/>
        <v>0.15648750319561799</v>
      </c>
      <c r="AB7" s="26">
        <f t="shared" si="3"/>
        <v>5.6175847290834358E-2</v>
      </c>
      <c r="AC7" s="26">
        <f t="shared" si="4"/>
        <v>0.40909090909090912</v>
      </c>
      <c r="AD7" s="26">
        <f t="shared" si="5"/>
        <v>0.41666666666666669</v>
      </c>
    </row>
    <row r="8" spans="1:30" x14ac:dyDescent="0.25">
      <c r="A8" s="6">
        <v>7</v>
      </c>
      <c r="B8" s="6" t="s">
        <v>15</v>
      </c>
      <c r="C8" s="6">
        <f>IFERROR('cantidad pollos muertos'!C8/'cantidad inicial pollos'!C8,"")</f>
        <v>4.46785325099891E-2</v>
      </c>
      <c r="D8" s="6">
        <f>IFERROR('cantidad pollos muertos'!D8/'cantidad inicial pollos'!D8,"")</f>
        <v>4.3968023255813955E-2</v>
      </c>
      <c r="E8" s="6">
        <f>IFERROR('cantidad pollos muertos'!E8/'cantidad inicial pollos'!E8,"")</f>
        <v>3.5026269702276708E-2</v>
      </c>
      <c r="F8" s="6">
        <f>IFERROR('cantidad pollos muertos'!F8/'cantidad inicial pollos'!F8,"")</f>
        <v>4.6283309957924262E-2</v>
      </c>
      <c r="G8" s="6">
        <f>IFERROR('cantidad pollos muertos'!G8/'cantidad inicial pollos'!G8,"")</f>
        <v>3.3868092691622102E-2</v>
      </c>
      <c r="H8" s="6">
        <f>IFERROR('cantidad pollos muertos'!H8/'cantidad inicial pollos'!H8,"")</f>
        <v>3.0112044817927171E-2</v>
      </c>
      <c r="I8" s="6">
        <f>IFERROR('cantidad pollos muertos'!I8/'cantidad inicial pollos'!I8,"")</f>
        <v>1.9957983193277309E-2</v>
      </c>
      <c r="J8" s="6">
        <f>IFERROR('cantidad pollos muertos'!J8/'cantidad inicial pollos'!J8,"")</f>
        <v>2.5454545454545455E-2</v>
      </c>
      <c r="K8" s="32">
        <f>IFERROR('cantidad pollos muertos'!K8/'cantidad inicial pollos'!K8,"")</f>
        <v>1.444043321299639E-2</v>
      </c>
      <c r="L8" s="32">
        <f>IFERROR('cantidad pollos muertos'!L8/'cantidad inicial pollos'!L8,"")</f>
        <v>3.9941902687000728E-2</v>
      </c>
      <c r="M8" s="6">
        <f>IFERROR('cantidad pollos muertos'!M8/'cantidad inicial pollos'!M8,"")</f>
        <v>3.0148928441699963E-2</v>
      </c>
      <c r="N8" s="6">
        <f>IFERROR('cantidad pollos muertos'!N8/'cantidad inicial pollos'!N8,"")</f>
        <v>2.6870007262164125E-2</v>
      </c>
      <c r="O8" s="6">
        <f>IFERROR('cantidad pollos muertos'!O8/'cantidad inicial pollos'!O8,"")</f>
        <v>3.776325344952796E-2</v>
      </c>
      <c r="P8" s="6">
        <f>IFERROR('cantidad pollos muertos'!P8/'cantidad inicial pollos'!P8,"")</f>
        <v>3.8515406162464988E-2</v>
      </c>
      <c r="Q8" s="6">
        <f>IFERROR('cantidad pollos muertos'!Q8/'cantidad inicial pollos'!Q8,"")</f>
        <v>4.4117647058823532E-2</v>
      </c>
      <c r="R8" s="6">
        <f>IFERROR('cantidad pollos muertos'!R8/'cantidad inicial pollos'!R8,"")</f>
        <v>0.3172268907563025</v>
      </c>
      <c r="S8" s="6">
        <f>IFERROR('cantidad pollos muertos'!S8/'cantidad inicial pollos'!S8,"")</f>
        <v>2.8361344537815126E-2</v>
      </c>
      <c r="T8" s="6">
        <f>IFERROR('cantidad pollos muertos'!T8/'cantidad inicial pollos'!T8,"")</f>
        <v>3.0112044817927171E-2</v>
      </c>
      <c r="U8" s="6">
        <f>IFERROR('cantidad pollos muertos'!U8/'cantidad inicial pollos'!U8,"")</f>
        <v>6.1624649859943981E-2</v>
      </c>
      <c r="V8" s="6">
        <f>IFERROR('cantidad pollos muertos'!V8/'cantidad inicial pollos'!V8,"")</f>
        <v>2.1358543417366947E-2</v>
      </c>
      <c r="W8" s="6">
        <f>IFERROR('cantidad pollos muertos'!W8/'cantidad inicial pollos'!W8,"")</f>
        <v>3.081232492997199E-2</v>
      </c>
      <c r="X8" s="6">
        <f>IFERROR('cantidad pollos muertos'!X8/'cantidad inicial pollos'!X8,"")</f>
        <v>4.7619047619047616E-2</v>
      </c>
      <c r="Y8" s="33">
        <f t="shared" si="0"/>
        <v>2</v>
      </c>
      <c r="Z8" s="33">
        <f t="shared" si="1"/>
        <v>22</v>
      </c>
      <c r="AA8" s="33">
        <f t="shared" si="2"/>
        <v>2.7745720303506971E-6</v>
      </c>
      <c r="AB8" s="26">
        <f t="shared" si="3"/>
        <v>4.7648237536201316E-2</v>
      </c>
      <c r="AC8" s="26">
        <f t="shared" si="4"/>
        <v>9.0909090909090912E-2</v>
      </c>
      <c r="AD8" s="26">
        <f t="shared" si="5"/>
        <v>0.125</v>
      </c>
    </row>
    <row r="9" spans="1:30" x14ac:dyDescent="0.25">
      <c r="A9" s="6">
        <v>8</v>
      </c>
      <c r="B9" s="6" t="s">
        <v>9</v>
      </c>
      <c r="C9" s="6">
        <f>IFERROR('cantidad pollos muertos'!C9/'cantidad inicial pollos'!C9,"")</f>
        <v>4.7969187675070031E-2</v>
      </c>
      <c r="D9" s="6">
        <f>IFERROR('cantidad pollos muertos'!D9/'cantidad inicial pollos'!D9,"")</f>
        <v>2.564102564102564E-2</v>
      </c>
      <c r="E9" s="6">
        <f>IFERROR('cantidad pollos muertos'!E9/'cantidad inicial pollos'!E9,"")</f>
        <v>3.2089063523248196E-2</v>
      </c>
      <c r="F9" s="6">
        <f>IFERROR('cantidad pollos muertos'!F9/'cantidad inicial pollos'!F9,"")</f>
        <v>5.3629823413996074E-2</v>
      </c>
      <c r="G9" s="6">
        <f>IFERROR('cantidad pollos muertos'!G9/'cantidad inicial pollos'!G9,"")</f>
        <v>2.9850746268656716E-2</v>
      </c>
      <c r="H9" s="6">
        <f>IFERROR('cantidad pollos muertos'!H9/'cantidad inicial pollos'!H9,"")</f>
        <v>9.3137254901960783E-3</v>
      </c>
      <c r="I9" s="6">
        <f>IFERROR('cantidad pollos muertos'!I9/'cantidad inicial pollos'!I9,"")</f>
        <v>2.7422303473491772E-2</v>
      </c>
      <c r="J9" s="6">
        <f>IFERROR('cantidad pollos muertos'!J9/'cantidad inicial pollos'!J9,"")</f>
        <v>3.1885073580939033E-2</v>
      </c>
      <c r="K9" s="32">
        <f>IFERROR('cantidad pollos muertos'!K9/'cantidad inicial pollos'!K9,"")</f>
        <v>3.6440084092501754E-2</v>
      </c>
      <c r="L9" s="32">
        <f>IFERROR('cantidad pollos muertos'!L9/'cantidad inicial pollos'!L9,"")</f>
        <v>2.661064425770308E-2</v>
      </c>
      <c r="M9" s="6">
        <f>IFERROR('cantidad pollos muertos'!M9/'cantidad inicial pollos'!M9,"")</f>
        <v>1.9257703081232494E-2</v>
      </c>
      <c r="N9" s="6">
        <f>IFERROR('cantidad pollos muertos'!N9/'cantidad inicial pollos'!N9,"")</f>
        <v>1.4705882352941176E-2</v>
      </c>
      <c r="O9" s="6">
        <f>IFERROR('cantidad pollos muertos'!O9/'cantidad inicial pollos'!O9,"")</f>
        <v>2.4859943977591035E-2</v>
      </c>
      <c r="P9" s="6">
        <f>IFERROR('cantidad pollos muertos'!P9/'cantidad inicial pollos'!P9,"")</f>
        <v>1.7857142857142856E-2</v>
      </c>
      <c r="Q9" s="6">
        <f>IFERROR('cantidad pollos muertos'!Q9/'cantidad inicial pollos'!Q9,"")</f>
        <v>1.8207282913165267E-2</v>
      </c>
      <c r="R9" s="6">
        <f>IFERROR('cantidad pollos muertos'!R9/'cantidad inicial pollos'!R9,"")</f>
        <v>4.5168067226890755E-2</v>
      </c>
      <c r="S9" s="6">
        <f>IFERROR('cantidad pollos muertos'!S9/'cantidad inicial pollos'!S9,"")</f>
        <v>1.0854341736694677E-2</v>
      </c>
      <c r="T9" s="6">
        <f>IFERROR('cantidad pollos muertos'!T9/'cantidad inicial pollos'!T9,"")</f>
        <v>3.0112044817927171E-2</v>
      </c>
      <c r="U9" s="6">
        <f>IFERROR('cantidad pollos muertos'!U9/'cantidad inicial pollos'!U9,"")</f>
        <v>2.3109243697478993E-2</v>
      </c>
      <c r="V9" s="6">
        <f>IFERROR('cantidad pollos muertos'!V9/'cantidad inicial pollos'!V9,"")</f>
        <v>8.4733893557422973E-2</v>
      </c>
      <c r="W9" s="6">
        <f>IFERROR('cantidad pollos muertos'!W9/'cantidad inicial pollos'!W9,"")</f>
        <v>1.9607843137254902E-2</v>
      </c>
      <c r="X9" s="6">
        <f>IFERROR('cantidad pollos muertos'!X9/'cantidad inicial pollos'!X9,"")</f>
        <v>5.4271708683473391E-2</v>
      </c>
      <c r="Y9" s="33">
        <f t="shared" si="0"/>
        <v>3</v>
      </c>
      <c r="Z9" s="33">
        <f t="shared" si="1"/>
        <v>22</v>
      </c>
      <c r="AA9" s="33">
        <f t="shared" si="2"/>
        <v>5.6418602425445386E-5</v>
      </c>
      <c r="AB9" s="26">
        <f t="shared" si="3"/>
        <v>3.1072580702547467E-2</v>
      </c>
      <c r="AC9" s="26">
        <f t="shared" si="4"/>
        <v>0.13636363636363635</v>
      </c>
      <c r="AD9" s="26">
        <f t="shared" si="5"/>
        <v>0.16666666666666666</v>
      </c>
    </row>
    <row r="10" spans="1:30" x14ac:dyDescent="0.25">
      <c r="A10" s="6">
        <v>9</v>
      </c>
      <c r="B10" s="6" t="s">
        <v>7</v>
      </c>
      <c r="C10" s="6">
        <f>IFERROR('cantidad pollos muertos'!C10/'cantidad inicial pollos'!C10,"")</f>
        <v>5.4187192118226604E-2</v>
      </c>
      <c r="D10" s="6">
        <f>IFERROR('cantidad pollos muertos'!D10/'cantidad inicial pollos'!D10,"")</f>
        <v>4.5751633986928102E-2</v>
      </c>
      <c r="E10" s="6">
        <f>IFERROR('cantidad pollos muertos'!E10/'cantidad inicial pollos'!E10,"")</f>
        <v>3.1372549019607843E-2</v>
      </c>
      <c r="F10" s="6">
        <f>IFERROR('cantidad pollos muertos'!F10/'cantidad inicial pollos'!F10,"")</f>
        <v>0.12884238064094178</v>
      </c>
      <c r="G10" s="6">
        <f>IFERROR('cantidad pollos muertos'!G10/'cantidad inicial pollos'!G10,"")</f>
        <v>3.2941176470588238E-2</v>
      </c>
      <c r="H10" s="6">
        <f>IFERROR('cantidad pollos muertos'!H10/'cantidad inicial pollos'!H10,"")</f>
        <v>2.8431372549019607E-2</v>
      </c>
      <c r="I10" s="6">
        <f>IFERROR('cantidad pollos muertos'!I10/'cantidad inicial pollos'!I10,"")</f>
        <v>2.9774872912127815E-2</v>
      </c>
      <c r="J10" s="6">
        <f>IFERROR('cantidad pollos muertos'!J10/'cantidad inicial pollos'!J10,"")</f>
        <v>2.4859943977591035E-2</v>
      </c>
      <c r="K10" s="32">
        <f>IFERROR('cantidad pollos muertos'!K10/'cantidad inicial pollos'!K10,"")</f>
        <v>3.711484593837535E-2</v>
      </c>
      <c r="L10" s="32">
        <f>IFERROR('cantidad pollos muertos'!L10/'cantidad inicial pollos'!L10,"")</f>
        <v>3.5364145658263305E-2</v>
      </c>
      <c r="M10" s="6">
        <f>IFERROR('cantidad pollos muertos'!M10/'cantidad inicial pollos'!M10,"")</f>
        <v>3.1512605042016806E-2</v>
      </c>
      <c r="N10" s="6">
        <f>IFERROR('cantidad pollos muertos'!N10/'cantidad inicial pollos'!N10,"")</f>
        <v>1.2254901960784314E-2</v>
      </c>
      <c r="O10" s="6">
        <f>IFERROR('cantidad pollos muertos'!O10/'cantidad inicial pollos'!O10,"")</f>
        <v>6.7577030812324926E-2</v>
      </c>
      <c r="P10" s="6">
        <f>IFERROR('cantidad pollos muertos'!P10/'cantidad inicial pollos'!P10,"")</f>
        <v>3.8865546218487396E-2</v>
      </c>
      <c r="Q10" s="6">
        <f>IFERROR('cantidad pollos muertos'!Q10/'cantidad inicial pollos'!Q10,"")</f>
        <v>3.0112044817927171E-2</v>
      </c>
      <c r="R10" s="6">
        <f>IFERROR('cantidad pollos muertos'!R10/'cantidad inicial pollos'!R10,"")</f>
        <v>2.463235294117647E-2</v>
      </c>
      <c r="S10" s="6">
        <f>IFERROR('cantidad pollos muertos'!S10/'cantidad inicial pollos'!S10,"")</f>
        <v>4.0379901960784316E-2</v>
      </c>
      <c r="T10" s="6">
        <f>IFERROR('cantidad pollos muertos'!T10/'cantidad inicial pollos'!T10,"")</f>
        <v>3.2536764705882355E-2</v>
      </c>
      <c r="U10" s="6">
        <f>IFERROR('cantidad pollos muertos'!U10/'cantidad inicial pollos'!U10,"")</f>
        <v>3.1127450980392157E-2</v>
      </c>
      <c r="V10" s="6">
        <f>IFERROR('cantidad pollos muertos'!V10/'cantidad inicial pollos'!V10,"")</f>
        <v>3.817401960784314E-2</v>
      </c>
      <c r="W10" s="6">
        <f>IFERROR('cantidad pollos muertos'!W10/'cantidad inicial pollos'!W10,"")</f>
        <v>5.4411764705882354E-2</v>
      </c>
      <c r="X10" s="6">
        <f>IFERROR('cantidad pollos muertos'!X10/'cantidad inicial pollos'!X10,"")</f>
        <v>6.2071078431372551E-2</v>
      </c>
      <c r="Y10" s="33">
        <f t="shared" si="0"/>
        <v>5</v>
      </c>
      <c r="Z10" s="33">
        <f t="shared" si="1"/>
        <v>22</v>
      </c>
      <c r="AA10" s="33">
        <f t="shared" si="2"/>
        <v>2.8709869463909854E-3</v>
      </c>
      <c r="AB10" s="26">
        <f t="shared" si="3"/>
        <v>4.1467980702570177E-2</v>
      </c>
      <c r="AC10" s="26">
        <f t="shared" si="4"/>
        <v>0.22727272727272727</v>
      </c>
      <c r="AD10" s="26">
        <f t="shared" si="5"/>
        <v>0.25</v>
      </c>
    </row>
    <row r="11" spans="1:30" x14ac:dyDescent="0.25">
      <c r="A11" s="6">
        <v>10</v>
      </c>
      <c r="B11" s="6" t="s">
        <v>71</v>
      </c>
      <c r="C11" s="6">
        <f>IFERROR('cantidad pollos muertos'!C11/'cantidad inicial pollos'!C11,"")</f>
        <v>6.6732090284592732E-2</v>
      </c>
      <c r="D11" s="6">
        <f>IFERROR('cantidad pollos muertos'!D11/'cantidad inicial pollos'!D11,"")</f>
        <v>5.4098360655737705E-2</v>
      </c>
      <c r="E11" s="6">
        <f>IFERROR('cantidad pollos muertos'!E11/'cantidad inicial pollos'!E11,"")</f>
        <v>4.9918166939443537E-2</v>
      </c>
      <c r="F11" s="6">
        <f>IFERROR('cantidad pollos muertos'!F11/'cantidad inicial pollos'!F11,"")</f>
        <v>0.10220768601798855</v>
      </c>
      <c r="G11" s="6">
        <f>IFERROR('cantidad pollos muertos'!G11/'cantidad inicial pollos'!G11,"")</f>
        <v>3.6274509803921572E-2</v>
      </c>
      <c r="H11" s="6">
        <f>IFERROR('cantidad pollos muertos'!H11/'cantidad inicial pollos'!H11,"")</f>
        <v>3.0603060306030602E-2</v>
      </c>
      <c r="I11" s="6">
        <f>IFERROR('cantidad pollos muertos'!I11/'cantidad inicial pollos'!I11,"")</f>
        <v>4.2076991942703673E-2</v>
      </c>
      <c r="J11" s="6">
        <f>IFERROR('cantidad pollos muertos'!J11/'cantidad inicial pollos'!J11,"")</f>
        <v>3.6203522504892366E-2</v>
      </c>
      <c r="K11" s="32">
        <f>IFERROR('cantidad pollos muertos'!K11/'cantidad inicial pollos'!K11,"")</f>
        <v>5.0938337801608578E-2</v>
      </c>
      <c r="L11" s="32">
        <f>IFERROR('cantidad pollos muertos'!L11/'cantidad inicial pollos'!L11,"")</f>
        <v>3.2976827094474151E-2</v>
      </c>
      <c r="M11" s="6" t="str">
        <f>IFERROR('cantidad pollos muertos'!M11/'cantidad inicial pollos'!M11,"")</f>
        <v/>
      </c>
      <c r="N11" s="6" t="str">
        <f>IFERROR('cantidad pollos muertos'!N11/'cantidad inicial pollos'!N11,"")</f>
        <v/>
      </c>
      <c r="O11" s="6" t="str">
        <f>IFERROR('cantidad pollos muertos'!O11/'cantidad inicial pollos'!O11,"")</f>
        <v/>
      </c>
      <c r="P11" s="6" t="str">
        <f>IFERROR('cantidad pollos muertos'!P11/'cantidad inicial pollos'!P11,"")</f>
        <v/>
      </c>
      <c r="Q11" s="6" t="str">
        <f>IFERROR('cantidad pollos muertos'!Q11/'cantidad inicial pollos'!Q11,"")</f>
        <v/>
      </c>
      <c r="R11" s="6" t="str">
        <f>IFERROR('cantidad pollos muertos'!R11/'cantidad inicial pollos'!R11,"")</f>
        <v/>
      </c>
      <c r="S11" s="6" t="str">
        <f>IFERROR('cantidad pollos muertos'!S11/'cantidad inicial pollos'!S11,"")</f>
        <v/>
      </c>
      <c r="T11" s="6" t="str">
        <f>IFERROR('cantidad pollos muertos'!T11/'cantidad inicial pollos'!T11,"")</f>
        <v/>
      </c>
      <c r="U11" s="6">
        <f>IFERROR('cantidad pollos muertos'!U11/'cantidad inicial pollos'!U11,"")</f>
        <v>6.0457516339869281E-2</v>
      </c>
      <c r="V11" s="6">
        <f>IFERROR('cantidad pollos muertos'!V11/'cantidad inicial pollos'!V11,"")</f>
        <v>4.2483660130718956E-2</v>
      </c>
      <c r="W11" s="6">
        <f>IFERROR('cantidad pollos muertos'!W11/'cantidad inicial pollos'!W11,"")</f>
        <v>6.699346405228758E-2</v>
      </c>
      <c r="X11" s="6" t="str">
        <f>IFERROR('cantidad pollos muertos'!X11/'cantidad inicial pollos'!X11,"")</f>
        <v/>
      </c>
      <c r="Y11" s="33">
        <f t="shared" si="0"/>
        <v>6</v>
      </c>
      <c r="Z11" s="33">
        <f t="shared" si="1"/>
        <v>13</v>
      </c>
      <c r="AA11" s="33">
        <f t="shared" si="2"/>
        <v>0.40310924899344946</v>
      </c>
      <c r="AB11" s="26">
        <f t="shared" si="3"/>
        <v>5.1689553374943784E-2</v>
      </c>
      <c r="AC11" s="26">
        <f t="shared" si="4"/>
        <v>0.46153846153846156</v>
      </c>
      <c r="AD11" s="26">
        <f t="shared" si="5"/>
        <v>0.46666666666666667</v>
      </c>
    </row>
    <row r="12" spans="1:30" x14ac:dyDescent="0.25">
      <c r="A12" s="6">
        <v>11</v>
      </c>
      <c r="B12" s="6" t="s">
        <v>68</v>
      </c>
      <c r="C12" s="6" t="str">
        <f>IFERROR('cantidad pollos muertos'!C12/'cantidad inicial pollos'!C12,"")</f>
        <v/>
      </c>
      <c r="D12" s="6" t="str">
        <f>IFERROR('cantidad pollos muertos'!D12/'cantidad inicial pollos'!D12,"")</f>
        <v/>
      </c>
      <c r="E12" s="6" t="str">
        <f>IFERROR('cantidad pollos muertos'!E12/'cantidad inicial pollos'!E12,"")</f>
        <v/>
      </c>
      <c r="F12" s="6" t="str">
        <f>IFERROR('cantidad pollos muertos'!F12/'cantidad inicial pollos'!F12,"")</f>
        <v/>
      </c>
      <c r="G12" s="6" t="str">
        <f>IFERROR('cantidad pollos muertos'!G12/'cantidad inicial pollos'!G12,"")</f>
        <v/>
      </c>
      <c r="H12" s="6" t="str">
        <f>IFERROR('cantidad pollos muertos'!H12/'cantidad inicial pollos'!H12,"")</f>
        <v/>
      </c>
      <c r="I12" s="6" t="str">
        <f>IFERROR('cantidad pollos muertos'!I12/'cantidad inicial pollos'!I12,"")</f>
        <v/>
      </c>
      <c r="J12" s="6" t="str">
        <f>IFERROR('cantidad pollos muertos'!J12/'cantidad inicial pollos'!J12,"")</f>
        <v/>
      </c>
      <c r="K12" s="32">
        <f>IFERROR('cantidad pollos muertos'!K12/'cantidad inicial pollos'!K12,"")</f>
        <v>2.2457067371202115E-2</v>
      </c>
      <c r="L12" s="32">
        <f>IFERROR('cantidad pollos muertos'!L12/'cantidad inicial pollos'!L12,"")</f>
        <v>2.9411764705882353E-2</v>
      </c>
      <c r="M12" s="6">
        <f>IFERROR('cantidad pollos muertos'!M12/'cantidad inicial pollos'!M12,"")</f>
        <v>3.5340314136125657E-2</v>
      </c>
      <c r="N12" s="6">
        <f>IFERROR('cantidad pollos muertos'!N12/'cantidad inicial pollos'!N12,"")</f>
        <v>2.8086218158066622E-2</v>
      </c>
      <c r="O12" s="6">
        <f>IFERROR('cantidad pollos muertos'!O12/'cantidad inicial pollos'!O12,"")</f>
        <v>8.2352941176470587E-2</v>
      </c>
      <c r="P12" s="6">
        <f>IFERROR('cantidad pollos muertos'!P12/'cantidad inicial pollos'!P12,"")</f>
        <v>2.2222222222222223E-2</v>
      </c>
      <c r="Q12" s="6">
        <f>IFERROR('cantidad pollos muertos'!Q12/'cantidad inicial pollos'!Q12,"")</f>
        <v>2.7450980392156862E-2</v>
      </c>
      <c r="R12" s="6">
        <f>IFERROR('cantidad pollos muertos'!R12/'cantidad inicial pollos'!R12,"")</f>
        <v>3.0065359477124184E-2</v>
      </c>
      <c r="S12" s="6">
        <f>IFERROR('cantidad pollos muertos'!S12/'cantidad inicial pollos'!S12,"")</f>
        <v>3.2679738562091505E-2</v>
      </c>
      <c r="T12" s="6">
        <f>IFERROR('cantidad pollos muertos'!T12/'cantidad inicial pollos'!T12,"")</f>
        <v>2.6143790849673203E-2</v>
      </c>
      <c r="U12" s="6">
        <f>IFERROR('cantidad pollos muertos'!U12/'cantidad inicial pollos'!U12,"")</f>
        <v>4.3790849673202611E-2</v>
      </c>
      <c r="V12" s="6">
        <f>IFERROR('cantidad pollos muertos'!V12/'cantidad inicial pollos'!V12,"")</f>
        <v>3.6601307189542485E-2</v>
      </c>
      <c r="W12" s="6">
        <f>IFERROR('cantidad pollos muertos'!W12/'cantidad inicial pollos'!W12,"")</f>
        <v>1.9607843137254902E-2</v>
      </c>
      <c r="X12" s="6" t="str">
        <f>IFERROR('cantidad pollos muertos'!X12/'cantidad inicial pollos'!X12,"")</f>
        <v/>
      </c>
      <c r="Y12" s="33">
        <f t="shared" si="0"/>
        <v>1</v>
      </c>
      <c r="Z12" s="33">
        <f t="shared" si="1"/>
        <v>13</v>
      </c>
      <c r="AA12" s="33">
        <f t="shared" si="2"/>
        <v>6.1332820135762134E-4</v>
      </c>
      <c r="AB12" s="26">
        <f t="shared" si="3"/>
        <v>3.3554645927001178E-2</v>
      </c>
      <c r="AC12" s="26">
        <f t="shared" si="4"/>
        <v>7.6923076923076927E-2</v>
      </c>
      <c r="AD12" s="26">
        <f t="shared" si="5"/>
        <v>0.13333333333333333</v>
      </c>
    </row>
    <row r="13" spans="1:30" x14ac:dyDescent="0.25">
      <c r="A13" s="6">
        <v>12</v>
      </c>
      <c r="B13" s="6" t="s">
        <v>34</v>
      </c>
      <c r="C13" s="6">
        <f>IFERROR('cantidad pollos muertos'!C13/'cantidad inicial pollos'!C13,"")</f>
        <v>4.3273013375295044E-2</v>
      </c>
      <c r="D13" s="6">
        <f>IFERROR('cantidad pollos muertos'!D13/'cantidad inicial pollos'!D13,"")</f>
        <v>0.14115586690017512</v>
      </c>
      <c r="E13" s="6">
        <f>IFERROR('cantidad pollos muertos'!E13/'cantidad inicial pollos'!E13,"")</f>
        <v>7.3931324456902592E-2</v>
      </c>
      <c r="F13" s="6">
        <f>IFERROR('cantidad pollos muertos'!F13/'cantidad inicial pollos'!F13,"")</f>
        <v>0.32492997198879553</v>
      </c>
      <c r="G13" s="6">
        <f>IFERROR('cantidad pollos muertos'!G13/'cantidad inicial pollos'!G13,"")</f>
        <v>8.8235294117647065E-2</v>
      </c>
      <c r="H13" s="6">
        <f>IFERROR('cantidad pollos muertos'!H13/'cantidad inicial pollos'!H13,"")</f>
        <v>4.2402826855123678E-2</v>
      </c>
      <c r="I13" s="6">
        <f>IFERROR('cantidad pollos muertos'!I13/'cantidad inicial pollos'!I13,"")</f>
        <v>3.2654494382022475E-2</v>
      </c>
      <c r="J13" s="6">
        <f>IFERROR('cantidad pollos muertos'!J13/'cantidad inicial pollos'!J13,"")</f>
        <v>3.3054849255357795E-2</v>
      </c>
      <c r="K13" s="32">
        <f>IFERROR('cantidad pollos muertos'!K13/'cantidad inicial pollos'!K13,"")</f>
        <v>2.3591087811271297E-2</v>
      </c>
      <c r="L13" s="32">
        <f>IFERROR('cantidad pollos muertos'!L13/'cantidad inicial pollos'!L13,"")</f>
        <v>2.0915032679738561E-2</v>
      </c>
      <c r="M13" s="6">
        <f>IFERROR('cantidad pollos muertos'!M13/'cantidad inicial pollos'!M13,"")</f>
        <v>2.2884126407555393E-2</v>
      </c>
      <c r="N13" s="6">
        <f>IFERROR('cantidad pollos muertos'!N13/'cantidad inicial pollos'!N13,"")</f>
        <v>2.6870007262164125E-2</v>
      </c>
      <c r="O13" s="6">
        <f>IFERROR('cantidad pollos muertos'!O13/'cantidad inicial pollos'!O13,"")</f>
        <v>2.5210084033613446E-2</v>
      </c>
      <c r="P13" s="6">
        <f>IFERROR('cantidad pollos muertos'!P13/'cantidad inicial pollos'!P13,"")</f>
        <v>4.8656499636891795E-2</v>
      </c>
      <c r="Q13" s="6">
        <f>IFERROR('cantidad pollos muertos'!Q13/'cantidad inicial pollos'!Q13,"")</f>
        <v>2.5417574437182282E-2</v>
      </c>
      <c r="R13" s="6" t="str">
        <f>IFERROR('cantidad pollos muertos'!R13/'cantidad inicial pollos'!R13,"")</f>
        <v/>
      </c>
      <c r="S13" s="6">
        <f>IFERROR('cantidad pollos muertos'!S13/'cantidad inicial pollos'!S13,"")</f>
        <v>8.2956259426847662E-3</v>
      </c>
      <c r="T13" s="6">
        <f>IFERROR('cantidad pollos muertos'!T13/'cantidad inicial pollos'!T13,"")</f>
        <v>2.8685548293391431E-2</v>
      </c>
      <c r="U13" s="6">
        <f>IFERROR('cantidad pollos muertos'!U13/'cantidad inicial pollos'!U13,"")</f>
        <v>6.3536953242835592E-2</v>
      </c>
      <c r="V13" s="6">
        <f>IFERROR('cantidad pollos muertos'!V13/'cantidad inicial pollos'!V13,"")</f>
        <v>3.5221496005809733E-2</v>
      </c>
      <c r="W13" s="6">
        <f>IFERROR('cantidad pollos muertos'!W13/'cantidad inicial pollos'!W13,"")</f>
        <v>2.8011204481792718E-2</v>
      </c>
      <c r="X13" s="6">
        <f>IFERROR('cantidad pollos muertos'!X13/'cantidad inicial pollos'!X13,"")</f>
        <v>3.816526610644258E-2</v>
      </c>
      <c r="Y13" s="33">
        <f t="shared" si="0"/>
        <v>5</v>
      </c>
      <c r="Z13" s="33">
        <f t="shared" si="1"/>
        <v>21</v>
      </c>
      <c r="AA13" s="33">
        <f t="shared" si="2"/>
        <v>9.0403163632502004E-3</v>
      </c>
      <c r="AB13" s="26">
        <f t="shared" si="3"/>
        <v>5.5957054651080626E-2</v>
      </c>
      <c r="AC13" s="26">
        <f t="shared" si="4"/>
        <v>0.23809523809523808</v>
      </c>
      <c r="AD13" s="26">
        <f t="shared" si="5"/>
        <v>0.2608695652173913</v>
      </c>
    </row>
    <row r="14" spans="1:30" x14ac:dyDescent="0.25">
      <c r="A14" s="6">
        <v>13</v>
      </c>
      <c r="B14" s="6" t="s">
        <v>27</v>
      </c>
      <c r="C14" s="6">
        <f>IFERROR('cantidad pollos muertos'!C14/'cantidad inicial pollos'!C14,"")</f>
        <v>9.723811080241869E-2</v>
      </c>
      <c r="D14" s="6">
        <f>IFERROR('cantidad pollos muertos'!D14/'cantidad inicial pollos'!D14,"")</f>
        <v>0.21965569840923949</v>
      </c>
      <c r="E14" s="6">
        <f>IFERROR('cantidad pollos muertos'!E14/'cantidad inicial pollos'!E14,"")</f>
        <v>0.1112926059022106</v>
      </c>
      <c r="F14" s="6">
        <f>IFERROR('cantidad pollos muertos'!F14/'cantidad inicial pollos'!F14,"")</f>
        <v>6.9607843137254904E-2</v>
      </c>
      <c r="G14" s="6">
        <f>IFERROR('cantidad pollos muertos'!G14/'cantidad inicial pollos'!G14,"")</f>
        <v>9.0017601206939898E-2</v>
      </c>
      <c r="H14" s="6">
        <f>IFERROR('cantidad pollos muertos'!H14/'cantidad inicial pollos'!H14,"")</f>
        <v>2.3096197842902278E-2</v>
      </c>
      <c r="I14" s="6">
        <f>IFERROR('cantidad pollos muertos'!I14/'cantidad inicial pollos'!I14,"")</f>
        <v>0.05</v>
      </c>
      <c r="J14" s="6">
        <f>IFERROR('cantidad pollos muertos'!J14/'cantidad inicial pollos'!J14,"")</f>
        <v>2.978618217772834E-2</v>
      </c>
      <c r="K14" s="32">
        <f>IFERROR('cantidad pollos muertos'!K14/'cantidad inicial pollos'!K14,"")</f>
        <v>3.4858387799564274E-2</v>
      </c>
      <c r="L14" s="32">
        <f>IFERROR('cantidad pollos muertos'!L14/'cantidad inicial pollos'!L14,"")</f>
        <v>4.9782135076252725E-2</v>
      </c>
      <c r="M14" s="6">
        <f>IFERROR('cantidad pollos muertos'!M14/'cantidad inicial pollos'!M14,"")</f>
        <v>3.6274509803921572E-2</v>
      </c>
      <c r="N14" s="6">
        <f>IFERROR('cantidad pollos muertos'!N14/'cantidad inicial pollos'!N14,"")</f>
        <v>1.9607843137254902E-2</v>
      </c>
      <c r="O14" s="6">
        <f>IFERROR('cantidad pollos muertos'!O14/'cantidad inicial pollos'!O14,"")</f>
        <v>2.5272331154684097E-2</v>
      </c>
      <c r="P14" s="6">
        <f>IFERROR('cantidad pollos muertos'!P14/'cantidad inicial pollos'!P14,"")</f>
        <v>2.3529411764705882E-2</v>
      </c>
      <c r="Q14" s="6">
        <f>IFERROR('cantidad pollos muertos'!Q14/'cantidad inicial pollos'!Q14,"")</f>
        <v>5.2069716775599129E-2</v>
      </c>
      <c r="R14" s="6">
        <f>IFERROR('cantidad pollos muertos'!R14/'cantidad inicial pollos'!R14,"")</f>
        <v>7.2984749455337686E-2</v>
      </c>
      <c r="S14" s="6">
        <f>IFERROR('cantidad pollos muertos'!S14/'cantidad inicial pollos'!S14,"")</f>
        <v>2.0588235294117647E-2</v>
      </c>
      <c r="T14" s="6">
        <f>IFERROR('cantidad pollos muertos'!T14/'cantidad inicial pollos'!T14,"")</f>
        <v>2.9411764705882353E-2</v>
      </c>
      <c r="U14" s="6">
        <f>IFERROR('cantidad pollos muertos'!U14/'cantidad inicial pollos'!U14,"")</f>
        <v>4.0196078431372552E-2</v>
      </c>
      <c r="V14" s="6">
        <f>IFERROR('cantidad pollos muertos'!V14/'cantidad inicial pollos'!V14,"")</f>
        <v>2.6361655773420478E-2</v>
      </c>
      <c r="W14" s="6">
        <f>IFERROR('cantidad pollos muertos'!W14/'cantidad inicial pollos'!W14,"")</f>
        <v>3.4984520123839007E-2</v>
      </c>
      <c r="X14" s="6">
        <f>IFERROR('cantidad pollos muertos'!X14/'cantidad inicial pollos'!X14,"")</f>
        <v>4.084967320261438E-2</v>
      </c>
      <c r="Y14" s="33">
        <f t="shared" si="0"/>
        <v>7</v>
      </c>
      <c r="Z14" s="33">
        <f t="shared" si="1"/>
        <v>22</v>
      </c>
      <c r="AA14" s="33">
        <f t="shared" si="2"/>
        <v>3.270391624079072E-2</v>
      </c>
      <c r="AB14" s="26">
        <f t="shared" si="3"/>
        <v>5.4430238726239137E-2</v>
      </c>
      <c r="AC14" s="26">
        <f t="shared" si="4"/>
        <v>0.31818181818181818</v>
      </c>
      <c r="AD14" s="26">
        <f t="shared" si="5"/>
        <v>0.33333333333333331</v>
      </c>
    </row>
    <row r="15" spans="1:30" x14ac:dyDescent="0.25">
      <c r="A15" s="6">
        <v>14</v>
      </c>
      <c r="B15" s="6" t="s">
        <v>64</v>
      </c>
      <c r="C15" s="6" t="str">
        <f>IFERROR('cantidad pollos muertos'!C15/'cantidad inicial pollos'!C15,"")</f>
        <v/>
      </c>
      <c r="D15" s="6">
        <f>IFERROR('cantidad pollos muertos'!D15/'cantidad inicial pollos'!D15,"")</f>
        <v>3.5739313244569026E-2</v>
      </c>
      <c r="E15" s="6">
        <f>IFERROR('cantidad pollos muertos'!E15/'cantidad inicial pollos'!E15,"")</f>
        <v>3.888888888888889E-2</v>
      </c>
      <c r="F15" s="6">
        <f>IFERROR('cantidad pollos muertos'!F15/'cantidad inicial pollos'!F15,"")</f>
        <v>4.380516508662962E-2</v>
      </c>
      <c r="G15" s="6">
        <f>IFERROR('cantidad pollos muertos'!G15/'cantidad inicial pollos'!G15,"")</f>
        <v>4.1510050661872855E-2</v>
      </c>
      <c r="H15" s="6">
        <f>IFERROR('cantidad pollos muertos'!H15/'cantidad inicial pollos'!H15,"")</f>
        <v>2.1733368672144183E-2</v>
      </c>
      <c r="I15" s="6">
        <f>IFERROR('cantidad pollos muertos'!I15/'cantidad inicial pollos'!I15,"")</f>
        <v>6.636500754147813E-2</v>
      </c>
      <c r="J15" s="6">
        <f>IFERROR('cantidad pollos muertos'!J15/'cantidad inicial pollos'!J15,"")</f>
        <v>2.456140350877193E-2</v>
      </c>
      <c r="K15" s="32">
        <f>IFERROR('cantidad pollos muertos'!K15/'cantidad inicial pollos'!K15,"")</f>
        <v>7.0135746606334842E-2</v>
      </c>
      <c r="L15" s="32">
        <f>IFERROR('cantidad pollos muertos'!L15/'cantidad inicial pollos'!L15,"")</f>
        <v>2.3238925199709513E-2</v>
      </c>
      <c r="M15" s="6">
        <f>IFERROR('cantidad pollos muertos'!M15/'cantidad inicial pollos'!M15,"")</f>
        <v>3.1862745098039214E-2</v>
      </c>
      <c r="N15" s="6">
        <f>IFERROR('cantidad pollos muertos'!N15/'cantidad inicial pollos'!N15,"")</f>
        <v>1.7857142857142856E-2</v>
      </c>
      <c r="O15" s="6">
        <f>IFERROR('cantidad pollos muertos'!O15/'cantidad inicial pollos'!O15,"")</f>
        <v>2.4836601307189541E-2</v>
      </c>
      <c r="P15" s="6">
        <f>IFERROR('cantidad pollos muertos'!P15/'cantidad inicial pollos'!P15,"")</f>
        <v>2.0261437908496733E-2</v>
      </c>
      <c r="Q15" s="6">
        <f>IFERROR('cantidad pollos muertos'!Q15/'cantidad inicial pollos'!Q15,"")</f>
        <v>1.895424836601307E-2</v>
      </c>
      <c r="R15" s="6">
        <f>IFERROR('cantidad pollos muertos'!R15/'cantidad inicial pollos'!R15,"")</f>
        <v>1.3273001508295626E-2</v>
      </c>
      <c r="S15" s="6">
        <f>IFERROR('cantidad pollos muertos'!S15/'cantidad inicial pollos'!S15,"")</f>
        <v>1.297134238310709E-2</v>
      </c>
      <c r="T15" s="6">
        <f>IFERROR('cantidad pollos muertos'!T15/'cantidad inicial pollos'!T15,"")</f>
        <v>2.9663147310206132E-2</v>
      </c>
      <c r="U15" s="6">
        <f>IFERROR('cantidad pollos muertos'!U15/'cantidad inicial pollos'!U15,"")</f>
        <v>3.1699346405228757E-2</v>
      </c>
      <c r="V15" s="6">
        <f>IFERROR('cantidad pollos muertos'!V15/'cantidad inicial pollos'!V15,"")</f>
        <v>2.2875816993464051E-2</v>
      </c>
      <c r="W15" s="6">
        <f>IFERROR('cantidad pollos muertos'!W15/'cantidad inicial pollos'!W15,"")</f>
        <v>4.2199488491048591E-2</v>
      </c>
      <c r="X15" s="6">
        <f>IFERROR('cantidad pollos muertos'!X15/'cantidad inicial pollos'!X15,"")</f>
        <v>4.0920716112531973E-2</v>
      </c>
      <c r="Y15" s="33">
        <f t="shared" si="0"/>
        <v>2</v>
      </c>
      <c r="Z15" s="33">
        <f t="shared" si="1"/>
        <v>21</v>
      </c>
      <c r="AA15" s="33">
        <f t="shared" si="2"/>
        <v>1.8465673012113548E-5</v>
      </c>
      <c r="AB15" s="26">
        <f t="shared" si="3"/>
        <v>3.2064424007198222E-2</v>
      </c>
      <c r="AC15" s="26">
        <f t="shared" si="4"/>
        <v>9.5238095238095233E-2</v>
      </c>
      <c r="AD15" s="26">
        <f t="shared" si="5"/>
        <v>0.13043478260869565</v>
      </c>
    </row>
    <row r="16" spans="1:30" x14ac:dyDescent="0.25">
      <c r="A16" s="6">
        <v>15</v>
      </c>
      <c r="B16" s="6" t="s">
        <v>8</v>
      </c>
      <c r="C16" s="6">
        <f>IFERROR('cantidad pollos muertos'!C16/'cantidad inicial pollos'!C16,"")</f>
        <v>4.3749999999999997E-2</v>
      </c>
      <c r="D16" s="6">
        <f>IFERROR('cantidad pollos muertos'!D16/'cantidad inicial pollos'!D16,"")</f>
        <v>8.6615515771526E-2</v>
      </c>
      <c r="E16" s="6">
        <f>IFERROR('cantidad pollos muertos'!E16/'cantidad inicial pollos'!E16,"")</f>
        <v>2.2113241194828354E-2</v>
      </c>
      <c r="F16" s="6">
        <f>IFERROR('cantidad pollos muertos'!F16/'cantidad inicial pollos'!F16,"")</f>
        <v>4.4757489300998571E-2</v>
      </c>
      <c r="G16" s="6">
        <f>IFERROR('cantidad pollos muertos'!G16/'cantidad inicial pollos'!G16,"")</f>
        <v>6.483238456672992E-2</v>
      </c>
      <c r="H16" s="6">
        <f>IFERROR('cantidad pollos muertos'!H16/'cantidad inicial pollos'!H16,"")</f>
        <v>1.9362745098039216E-2</v>
      </c>
      <c r="I16" s="6">
        <f>IFERROR('cantidad pollos muertos'!I16/'cantidad inicial pollos'!I16,"")</f>
        <v>3.0905695611577966E-2</v>
      </c>
      <c r="J16" s="6">
        <f>IFERROR('cantidad pollos muertos'!J16/'cantidad inicial pollos'!J16,"")</f>
        <v>2.455396573043632E-2</v>
      </c>
      <c r="K16" s="32">
        <f>IFERROR('cantidad pollos muertos'!K16/'cantidad inicial pollos'!K16,"")</f>
        <v>4.840134251898958E-2</v>
      </c>
      <c r="L16" s="32">
        <f>IFERROR('cantidad pollos muertos'!L16/'cantidad inicial pollos'!L16,"")</f>
        <v>3.2174688057040997E-2</v>
      </c>
      <c r="M16" s="6">
        <f>IFERROR('cantidad pollos muertos'!M16/'cantidad inicial pollos'!M16,"")</f>
        <v>2.4422854086817006E-2</v>
      </c>
      <c r="N16" s="6">
        <f>IFERROR('cantidad pollos muertos'!N16/'cantidad inicial pollos'!N16,"")</f>
        <v>4.180035650623886E-2</v>
      </c>
      <c r="O16" s="6">
        <f>IFERROR('cantidad pollos muertos'!O16/'cantidad inicial pollos'!O16,"")</f>
        <v>4.5632798573975043E-2</v>
      </c>
      <c r="P16" s="6">
        <f>IFERROR('cantidad pollos muertos'!P16/'cantidad inicial pollos'!P16,"")</f>
        <v>2.3975044563279858E-2</v>
      </c>
      <c r="Q16" s="6">
        <f>IFERROR('cantidad pollos muertos'!Q16/'cantidad inicial pollos'!Q16,"")</f>
        <v>3.5294117647058823E-2</v>
      </c>
      <c r="R16" s="6">
        <f>IFERROR('cantidad pollos muertos'!R16/'cantidad inicial pollos'!R16,"")</f>
        <v>2.4351676154332702E-2</v>
      </c>
      <c r="S16" s="6">
        <f>IFERROR('cantidad pollos muertos'!S16/'cantidad inicial pollos'!S16,"")</f>
        <v>1.7176470588235293E-2</v>
      </c>
      <c r="T16" s="6">
        <f>IFERROR('cantidad pollos muertos'!T16/'cantidad inicial pollos'!T16,"")</f>
        <v>4.1053921568627451E-2</v>
      </c>
      <c r="U16" s="6">
        <f>IFERROR('cantidad pollos muertos'!U16/'cantidad inicial pollos'!U16,"")</f>
        <v>4.342830882352941E-2</v>
      </c>
      <c r="V16" s="6">
        <f>IFERROR('cantidad pollos muertos'!V16/'cantidad inicial pollos'!V16,"")</f>
        <v>3.1326593137254902E-2</v>
      </c>
      <c r="W16" s="6">
        <f>IFERROR('cantidad pollos muertos'!W16/'cantidad inicial pollos'!W16,"")</f>
        <v>2.8645833333333332E-2</v>
      </c>
      <c r="X16" s="6">
        <f>IFERROR('cantidad pollos muertos'!X16/'cantidad inicial pollos'!X16,"")</f>
        <v>3.8985906862745098E-2</v>
      </c>
      <c r="Y16" s="33">
        <f t="shared" si="0"/>
        <v>2</v>
      </c>
      <c r="Z16" s="33">
        <f t="shared" si="1"/>
        <v>22</v>
      </c>
      <c r="AA16" s="33">
        <f t="shared" si="2"/>
        <v>2.7745720303506971E-6</v>
      </c>
      <c r="AB16" s="26">
        <f t="shared" si="3"/>
        <v>3.6980043167981584E-2</v>
      </c>
      <c r="AC16" s="26">
        <f t="shared" si="4"/>
        <v>9.0909090909090912E-2</v>
      </c>
      <c r="AD16" s="26">
        <f t="shared" si="5"/>
        <v>0.125</v>
      </c>
    </row>
    <row r="17" spans="1:30" x14ac:dyDescent="0.25">
      <c r="A17" s="6">
        <v>16</v>
      </c>
      <c r="B17" s="6" t="s">
        <v>35</v>
      </c>
      <c r="C17" s="6">
        <f>IFERROR('cantidad pollos muertos'!C17/'cantidad inicial pollos'!C17,"")</f>
        <v>6.2149532710280377E-2</v>
      </c>
      <c r="D17" s="6">
        <f>IFERROR('cantidad pollos muertos'!D17/'cantidad inicial pollos'!D17,"")</f>
        <v>7.3419442556084291E-2</v>
      </c>
      <c r="E17" s="6">
        <f>IFERROR('cantidad pollos muertos'!E17/'cantidad inicial pollos'!E17,"")</f>
        <v>9.4658553076402974E-2</v>
      </c>
      <c r="F17" s="6">
        <f>IFERROR('cantidad pollos muertos'!F17/'cantidad inicial pollos'!F17,"")</f>
        <v>0.14515582655826559</v>
      </c>
      <c r="G17" s="6">
        <f>IFERROR('cantidad pollos muertos'!G17/'cantidad inicial pollos'!G17,"")</f>
        <v>8.7951610266470498E-2</v>
      </c>
      <c r="H17" s="6">
        <f>IFERROR('cantidad pollos muertos'!H17/'cantidad inicial pollos'!H17,"")</f>
        <v>2.7884615384615386E-2</v>
      </c>
      <c r="I17" s="6">
        <f>IFERROR('cantidad pollos muertos'!I17/'cantidad inicial pollos'!I17,"")</f>
        <v>2.8949950932286556E-2</v>
      </c>
      <c r="J17" s="6">
        <f>IFERROR('cantidad pollos muertos'!J17/'cantidad inicial pollos'!J17,"")</f>
        <v>5.0798537617856458E-2</v>
      </c>
      <c r="K17" s="32">
        <f>IFERROR('cantidad pollos muertos'!K17/'cantidad inicial pollos'!K17,"")</f>
        <v>2.760372565622354E-2</v>
      </c>
      <c r="L17" s="32">
        <f>IFERROR('cantidad pollos muertos'!L17/'cantidad inicial pollos'!L17,"")</f>
        <v>1.7917511832319134E-2</v>
      </c>
      <c r="M17" s="6">
        <f>IFERROR('cantidad pollos muertos'!M17/'cantidad inicial pollos'!M17,"")</f>
        <v>1.9607843137254902E-2</v>
      </c>
      <c r="N17" s="6">
        <f>IFERROR('cantidad pollos muertos'!N17/'cantidad inicial pollos'!N17,"")</f>
        <v>3.776325344952796E-2</v>
      </c>
      <c r="O17" s="6">
        <f>IFERROR('cantidad pollos muertos'!O17/'cantidad inicial pollos'!O17,"")</f>
        <v>1.8907563025210083E-2</v>
      </c>
      <c r="P17" s="6">
        <f>IFERROR('cantidad pollos muertos'!P17/'cantidad inicial pollos'!P17,"")</f>
        <v>1.7917511832319134E-2</v>
      </c>
      <c r="Q17" s="6">
        <f>IFERROR('cantidad pollos muertos'!Q17/'cantidad inicial pollos'!Q17,"")</f>
        <v>3.6855482933914309E-2</v>
      </c>
      <c r="R17" s="6">
        <f>IFERROR('cantidad pollos muertos'!R17/'cantidad inicial pollos'!R17,"")</f>
        <v>2.7777777777777776E-2</v>
      </c>
      <c r="S17" s="6">
        <f>IFERROR('cantidad pollos muertos'!S17/'cantidad inicial pollos'!S17,"")</f>
        <v>1.888162672476398E-2</v>
      </c>
      <c r="T17" s="6">
        <f>IFERROR('cantidad pollos muertos'!T17/'cantidad inicial pollos'!T17,"")</f>
        <v>2.4777183600713012E-2</v>
      </c>
      <c r="U17" s="6" t="str">
        <f>IFERROR('cantidad pollos muertos'!U17/'cantidad inicial pollos'!U17,"")</f>
        <v/>
      </c>
      <c r="V17" s="6">
        <f>IFERROR('cantidad pollos muertos'!V17/'cantidad inicial pollos'!V17,"")</f>
        <v>1.579520697167756E-2</v>
      </c>
      <c r="W17" s="6">
        <f>IFERROR('cantidad pollos muertos'!W17/'cantidad inicial pollos'!W17,"")</f>
        <v>2.7310924369747899E-2</v>
      </c>
      <c r="X17" s="6">
        <f>IFERROR('cantidad pollos muertos'!X17/'cantidad inicial pollos'!X17,"")</f>
        <v>2.0833333333333332E-2</v>
      </c>
      <c r="Y17" s="33">
        <f t="shared" si="0"/>
        <v>6</v>
      </c>
      <c r="Z17" s="33">
        <f t="shared" si="1"/>
        <v>21</v>
      </c>
      <c r="AA17" s="33">
        <f t="shared" si="2"/>
        <v>2.9322235528334017E-2</v>
      </c>
      <c r="AB17" s="26">
        <f t="shared" si="3"/>
        <v>4.204366732128785E-2</v>
      </c>
      <c r="AC17" s="26">
        <f t="shared" si="4"/>
        <v>0.2857142857142857</v>
      </c>
      <c r="AD17" s="26">
        <f t="shared" si="5"/>
        <v>0.30434782608695654</v>
      </c>
    </row>
    <row r="18" spans="1:30" x14ac:dyDescent="0.25">
      <c r="A18" s="6">
        <v>17</v>
      </c>
      <c r="B18" s="6" t="s">
        <v>69</v>
      </c>
      <c r="C18" s="6" t="str">
        <f>IFERROR('cantidad pollos muertos'!C18/'cantidad inicial pollos'!C18,"")</f>
        <v/>
      </c>
      <c r="D18" s="6">
        <f>IFERROR('cantidad pollos muertos'!D18/'cantidad inicial pollos'!D18,"")</f>
        <v>0.25163398692810457</v>
      </c>
      <c r="E18" s="6">
        <f>IFERROR('cantidad pollos muertos'!E18/'cantidad inicial pollos'!E18,"")</f>
        <v>6.0924369747899158E-2</v>
      </c>
      <c r="F18" s="6">
        <f>IFERROR('cantidad pollos muertos'!F18/'cantidad inicial pollos'!F18,"")</f>
        <v>4.2046250875963559E-2</v>
      </c>
      <c r="G18" s="6">
        <f>IFERROR('cantidad pollos muertos'!G18/'cantidad inicial pollos'!G18,"")</f>
        <v>0.16911764705882354</v>
      </c>
      <c r="H18" s="6">
        <f>IFERROR('cantidad pollos muertos'!H18/'cantidad inicial pollos'!H18,"")</f>
        <v>2.5054466230936819E-2</v>
      </c>
      <c r="I18" s="6">
        <f>IFERROR('cantidad pollos muertos'!I18/'cantidad inicial pollos'!I18,"")</f>
        <v>3.3274956217162872E-2</v>
      </c>
      <c r="J18" s="6">
        <f>IFERROR('cantidad pollos muertos'!J18/'cantidad inicial pollos'!J18,"")</f>
        <v>1.9607843137254902E-2</v>
      </c>
      <c r="K18" s="32">
        <f>IFERROR('cantidad pollos muertos'!K18/'cantidad inicial pollos'!K18,"")</f>
        <v>2.3109243697478993E-2</v>
      </c>
      <c r="L18" s="32">
        <f>IFERROR('cantidad pollos muertos'!L18/'cantidad inicial pollos'!L18,"")</f>
        <v>3.1862745098039214E-2</v>
      </c>
      <c r="M18" s="6">
        <f>IFERROR('cantidad pollos muertos'!M18/'cantidad inicial pollos'!M18,"")</f>
        <v>6.4798598949211902E-2</v>
      </c>
      <c r="N18" s="6">
        <f>IFERROR('cantidad pollos muertos'!N18/'cantidad inicial pollos'!N18,"")</f>
        <v>3.3613445378151259E-2</v>
      </c>
      <c r="O18" s="6">
        <f>IFERROR('cantidad pollos muertos'!O18/'cantidad inicial pollos'!O18,"")</f>
        <v>1.2605042016806723E-2</v>
      </c>
      <c r="P18" s="6">
        <f>IFERROR('cantidad pollos muertos'!P18/'cantidad inicial pollos'!P18,"")</f>
        <v>3.0112044817927171E-2</v>
      </c>
      <c r="Q18" s="6">
        <f>IFERROR('cantidad pollos muertos'!Q18/'cantidad inicial pollos'!Q18,"")</f>
        <v>1.9607843137254902E-2</v>
      </c>
      <c r="R18" s="6">
        <f>IFERROR('cantidad pollos muertos'!R18/'cantidad inicial pollos'!R18,"")</f>
        <v>3.0112044817927171E-2</v>
      </c>
      <c r="S18" s="6">
        <f>IFERROR('cantidad pollos muertos'!S18/'cantidad inicial pollos'!S18,"")</f>
        <v>3.2563025210084036E-2</v>
      </c>
      <c r="T18" s="6">
        <f>IFERROR('cantidad pollos muertos'!T18/'cantidad inicial pollos'!T18,"")</f>
        <v>2.661064425770308E-2</v>
      </c>
      <c r="U18" s="6">
        <f>IFERROR('cantidad pollos muertos'!U18/'cantidad inicial pollos'!U18,"")</f>
        <v>1.9607843137254902E-2</v>
      </c>
      <c r="V18" s="6">
        <f>IFERROR('cantidad pollos muertos'!V18/'cantidad inicial pollos'!V18,"")</f>
        <v>3.711484593837535E-2</v>
      </c>
      <c r="W18" s="6">
        <f>IFERROR('cantidad pollos muertos'!W18/'cantidad inicial pollos'!W18,"")</f>
        <v>2.3109243697478993E-2</v>
      </c>
      <c r="X18" s="6">
        <f>IFERROR('cantidad pollos muertos'!X18/'cantidad inicial pollos'!X18,"")</f>
        <v>0.1092436974789916</v>
      </c>
      <c r="Y18" s="33">
        <f t="shared" si="0"/>
        <v>5</v>
      </c>
      <c r="Z18" s="33">
        <f t="shared" si="1"/>
        <v>21</v>
      </c>
      <c r="AA18" s="33">
        <f t="shared" si="2"/>
        <v>9.0403163632502004E-3</v>
      </c>
      <c r="AB18" s="26">
        <f t="shared" si="3"/>
        <v>5.2177610848991952E-2</v>
      </c>
      <c r="AC18" s="26">
        <f t="shared" si="4"/>
        <v>0.23809523809523808</v>
      </c>
      <c r="AD18" s="26">
        <f t="shared" si="5"/>
        <v>0.2608695652173913</v>
      </c>
    </row>
    <row r="19" spans="1:30" x14ac:dyDescent="0.25">
      <c r="A19" s="6">
        <v>18</v>
      </c>
      <c r="B19" s="6" t="s">
        <v>11</v>
      </c>
      <c r="C19" s="6">
        <f>IFERROR('cantidad pollos muertos'!C19/'cantidad inicial pollos'!C19,"")</f>
        <v>6.4950980392156868E-2</v>
      </c>
      <c r="D19" s="6">
        <f>IFERROR('cantidad pollos muertos'!D19/'cantidad inicial pollos'!D19,"")</f>
        <v>4.9019607843137254E-2</v>
      </c>
      <c r="E19" s="6">
        <f>IFERROR('cantidad pollos muertos'!E19/'cantidad inicial pollos'!E19,"")</f>
        <v>0.3402537485582468</v>
      </c>
      <c r="F19" s="6">
        <f>IFERROR('cantidad pollos muertos'!F19/'cantidad inicial pollos'!F19,"")</f>
        <v>6.0046189376443418E-2</v>
      </c>
      <c r="G19" s="6">
        <f>IFERROR('cantidad pollos muertos'!G19/'cantidad inicial pollos'!G19,"")</f>
        <v>3.9869281045751631E-2</v>
      </c>
      <c r="H19" s="6">
        <f>IFERROR('cantidad pollos muertos'!H19/'cantidad inicial pollos'!H19,"")</f>
        <v>3.7908496732026141E-2</v>
      </c>
      <c r="I19" s="6">
        <f>IFERROR('cantidad pollos muertos'!I19/'cantidad inicial pollos'!I19,"")</f>
        <v>1.699346405228758E-2</v>
      </c>
      <c r="J19" s="6">
        <f>IFERROR('cantidad pollos muertos'!J19/'cantidad inicial pollos'!J19,"")</f>
        <v>3.1862745098039214E-2</v>
      </c>
      <c r="K19" s="32">
        <f>IFERROR('cantidad pollos muertos'!K19/'cantidad inicial pollos'!K19,"")</f>
        <v>5.514705882352941E-2</v>
      </c>
      <c r="L19" s="32">
        <f>IFERROR('cantidad pollos muertos'!L19/'cantidad inicial pollos'!L19,"")</f>
        <v>3.3260632497273721E-2</v>
      </c>
      <c r="M19" s="6">
        <f>IFERROR('cantidad pollos muertos'!M19/'cantidad inicial pollos'!M19,"")</f>
        <v>0.22850548182342759</v>
      </c>
      <c r="N19" s="6">
        <f>IFERROR('cantidad pollos muertos'!N19/'cantidad inicial pollos'!N19,"")</f>
        <v>4.1522491349480967E-2</v>
      </c>
      <c r="O19" s="6">
        <f>IFERROR('cantidad pollos muertos'!O19/'cantidad inicial pollos'!O19,"")</f>
        <v>0.30334486735870819</v>
      </c>
      <c r="P19" s="6">
        <f>IFERROR('cantidad pollos muertos'!P19/'cantidad inicial pollos'!P19,"")</f>
        <v>5.0749711649365627E-2</v>
      </c>
      <c r="Q19" s="6">
        <f>IFERROR('cantidad pollos muertos'!Q19/'cantidad inicial pollos'!Q19,"")</f>
        <v>3.5755478662053058E-2</v>
      </c>
      <c r="R19" s="6">
        <f>IFERROR('cantidad pollos muertos'!R19/'cantidad inicial pollos'!R19,"")</f>
        <v>3.9215686274509803E-2</v>
      </c>
      <c r="S19" s="6">
        <f>IFERROR('cantidad pollos muertos'!S19/'cantidad inicial pollos'!S19,"")</f>
        <v>1.9607843137254902E-2</v>
      </c>
      <c r="T19" s="6">
        <f>IFERROR('cantidad pollos muertos'!T19/'cantidad inicial pollos'!T19,"")</f>
        <v>4.2675893886966548E-2</v>
      </c>
      <c r="U19" s="6">
        <f>IFERROR('cantidad pollos muertos'!U19/'cantidad inicial pollos'!U19,"")</f>
        <v>8.8811995386389855E-2</v>
      </c>
      <c r="V19" s="6">
        <f>IFERROR('cantidad pollos muertos'!V19/'cantidad inicial pollos'!V19,"")</f>
        <v>4.8442906574394463E-2</v>
      </c>
      <c r="W19" s="6">
        <f>IFERROR('cantidad pollos muertos'!W19/'cantidad inicial pollos'!W19,"")</f>
        <v>1.384083044982699E-2</v>
      </c>
      <c r="X19" s="6">
        <f>IFERROR('cantidad pollos muertos'!X19/'cantidad inicial pollos'!X19,"")</f>
        <v>3.690888119953864E-2</v>
      </c>
      <c r="Y19" s="33">
        <f t="shared" si="0"/>
        <v>8</v>
      </c>
      <c r="Z19" s="33">
        <f t="shared" si="1"/>
        <v>22</v>
      </c>
      <c r="AA19" s="33">
        <f t="shared" si="2"/>
        <v>7.8013382843864942E-2</v>
      </c>
      <c r="AB19" s="26">
        <f t="shared" si="3"/>
        <v>7.6304285098673125E-2</v>
      </c>
      <c r="AC19" s="26">
        <f t="shared" si="4"/>
        <v>0.36363636363636365</v>
      </c>
      <c r="AD19" s="26">
        <f t="shared" si="5"/>
        <v>0.375</v>
      </c>
    </row>
    <row r="20" spans="1:30" x14ac:dyDescent="0.25">
      <c r="A20" s="6">
        <v>19</v>
      </c>
      <c r="B20" s="6" t="s">
        <v>65</v>
      </c>
      <c r="C20" s="6" t="str">
        <f>IFERROR('cantidad pollos muertos'!C20/'cantidad inicial pollos'!C20,"")</f>
        <v/>
      </c>
      <c r="D20" s="6">
        <f>IFERROR('cantidad pollos muertos'!D20/'cantidad inicial pollos'!D20,"")</f>
        <v>2.5626662932362414E-2</v>
      </c>
      <c r="E20" s="6">
        <f>IFERROR('cantidad pollos muertos'!E20/'cantidad inicial pollos'!E20,"")</f>
        <v>3.287671232876712E-2</v>
      </c>
      <c r="F20" s="6">
        <f>IFERROR('cantidad pollos muertos'!F20/'cantidad inicial pollos'!F20,"")</f>
        <v>2.9961553758451543E-2</v>
      </c>
      <c r="G20" s="6">
        <f>IFERROR('cantidad pollos muertos'!G20/'cantidad inicial pollos'!G20,"")</f>
        <v>4.4014317910645633E-2</v>
      </c>
      <c r="H20" s="6">
        <f>IFERROR('cantidad pollos muertos'!H20/'cantidad inicial pollos'!H20,"")</f>
        <v>3.3818058843422386E-2</v>
      </c>
      <c r="I20" s="6">
        <f>IFERROR('cantidad pollos muertos'!I20/'cantidad inicial pollos'!I20,"")</f>
        <v>2.2795020164825531E-2</v>
      </c>
      <c r="J20" s="6">
        <f>IFERROR('cantidad pollos muertos'!J20/'cantidad inicial pollos'!J20,"")</f>
        <v>3.1337535014005602E-2</v>
      </c>
      <c r="K20" s="32">
        <f>IFERROR('cantidad pollos muertos'!K20/'cantidad inicial pollos'!K20,"")</f>
        <v>3.4851138353765326E-2</v>
      </c>
      <c r="L20" s="32">
        <f>IFERROR('cantidad pollos muertos'!L20/'cantidad inicial pollos'!L20,"")</f>
        <v>3.9922955699527231E-2</v>
      </c>
      <c r="M20" s="6">
        <f>IFERROR('cantidad pollos muertos'!M20/'cantidad inicial pollos'!M20,"")</f>
        <v>2.8361344537815126E-2</v>
      </c>
      <c r="N20" s="6">
        <f>IFERROR('cantidad pollos muertos'!N20/'cantidad inicial pollos'!N20,"")</f>
        <v>5.1654701453335665E-2</v>
      </c>
      <c r="O20" s="6">
        <f>IFERROR('cantidad pollos muertos'!O20/'cantidad inicial pollos'!O20,"")</f>
        <v>1.9607843137254902E-2</v>
      </c>
      <c r="P20" s="6">
        <f>IFERROR('cantidad pollos muertos'!P20/'cantidad inicial pollos'!P20,"")</f>
        <v>1.9607843137254902E-2</v>
      </c>
      <c r="Q20" s="6">
        <f>IFERROR('cantidad pollos muertos'!Q20/'cantidad inicial pollos'!Q20,"")</f>
        <v>3.2679738562091504E-3</v>
      </c>
      <c r="R20" s="6">
        <f>IFERROR('cantidad pollos muertos'!R20/'cantidad inicial pollos'!R20,"")</f>
        <v>1.8790849673202614E-2</v>
      </c>
      <c r="S20" s="6">
        <f>IFERROR('cantidad pollos muertos'!S20/'cantidad inicial pollos'!S20,"")</f>
        <v>2.9411764705882353E-2</v>
      </c>
      <c r="T20" s="6">
        <f>IFERROR('cantidad pollos muertos'!T20/'cantidad inicial pollos'!T20,"")</f>
        <v>3.2679738562091505E-2</v>
      </c>
      <c r="U20" s="6">
        <f>IFERROR('cantidad pollos muertos'!U20/'cantidad inicial pollos'!U20,"")</f>
        <v>7.3529411764705881E-3</v>
      </c>
      <c r="V20" s="6">
        <f>IFERROR('cantidad pollos muertos'!V20/'cantidad inicial pollos'!V20,"")</f>
        <v>1.6106442577030811E-2</v>
      </c>
      <c r="W20" s="6">
        <f>IFERROR('cantidad pollos muertos'!W20/'cantidad inicial pollos'!W20,"")</f>
        <v>3.3936651583710405E-2</v>
      </c>
      <c r="X20" s="6">
        <f>IFERROR('cantidad pollos muertos'!X20/'cantidad inicial pollos'!X20,"")</f>
        <v>3.6199095022624438E-2</v>
      </c>
      <c r="Y20" s="33">
        <f t="shared" si="0"/>
        <v>1</v>
      </c>
      <c r="Z20" s="33">
        <f t="shared" si="1"/>
        <v>21</v>
      </c>
      <c r="AA20" s="33">
        <f t="shared" si="2"/>
        <v>3.3117042852470746E-7</v>
      </c>
      <c r="AB20" s="26">
        <f t="shared" si="3"/>
        <v>2.8199102115650253E-2</v>
      </c>
      <c r="AC20" s="26">
        <f t="shared" si="4"/>
        <v>4.7619047619047616E-2</v>
      </c>
      <c r="AD20" s="26">
        <f t="shared" si="5"/>
        <v>8.6956521739130432E-2</v>
      </c>
    </row>
    <row r="21" spans="1:30" x14ac:dyDescent="0.25">
      <c r="A21" s="6">
        <v>20</v>
      </c>
      <c r="B21" s="6" t="s">
        <v>23</v>
      </c>
      <c r="C21" s="6">
        <f>IFERROR('cantidad pollos muertos'!C21/'cantidad inicial pollos'!C21,"")</f>
        <v>2.8186274509803922E-2</v>
      </c>
      <c r="D21" s="6">
        <f>IFERROR('cantidad pollos muertos'!D21/'cantidad inicial pollos'!D21,"")</f>
        <v>2.4524831391784182E-2</v>
      </c>
      <c r="E21" s="6">
        <f>IFERROR('cantidad pollos muertos'!E21/'cantidad inicial pollos'!E21,"")</f>
        <v>3.7037037037037035E-2</v>
      </c>
      <c r="F21" s="6">
        <f>IFERROR('cantidad pollos muertos'!F21/'cantidad inicial pollos'!F21,"")</f>
        <v>2.3965141612200435E-2</v>
      </c>
      <c r="G21" s="6">
        <f>IFERROR('cantidad pollos muertos'!G21/'cantidad inicial pollos'!G21,"")</f>
        <v>4.9019607843137254E-2</v>
      </c>
      <c r="H21" s="6">
        <f>IFERROR('cantidad pollos muertos'!H21/'cantidad inicial pollos'!H21,"")</f>
        <v>2.2894521668029435E-2</v>
      </c>
      <c r="I21" s="6">
        <f>IFERROR('cantidad pollos muertos'!I21/'cantidad inicial pollos'!I21,"")</f>
        <v>0</v>
      </c>
      <c r="J21" s="6">
        <f>IFERROR('cantidad pollos muertos'!J21/'cantidad inicial pollos'!J21,"")</f>
        <v>2.3965141612200435E-2</v>
      </c>
      <c r="K21" s="32">
        <f>IFERROR('cantidad pollos muertos'!K21/'cantidad inicial pollos'!K21,"")</f>
        <v>1.3646288209606987E-2</v>
      </c>
      <c r="L21" s="32">
        <f>IFERROR('cantidad pollos muertos'!L21/'cantidad inicial pollos'!L21,"")</f>
        <v>3.2212885154061621E-2</v>
      </c>
      <c r="M21" s="6">
        <f>IFERROR('cantidad pollos muertos'!M21/'cantidad inicial pollos'!M21,"")</f>
        <v>2.7233115468409588E-2</v>
      </c>
      <c r="N21" s="6">
        <f>IFERROR('cantidad pollos muertos'!N21/'cantidad inicial pollos'!N21,"")</f>
        <v>2.4509803921568627E-2</v>
      </c>
      <c r="O21" s="6">
        <f>IFERROR('cantidad pollos muertos'!O21/'cantidad inicial pollos'!O21,"")</f>
        <v>2.6688453159041396E-2</v>
      </c>
      <c r="P21" s="6">
        <f>IFERROR('cantidad pollos muertos'!P21/'cantidad inicial pollos'!P21,"")</f>
        <v>1.4161220043572984E-2</v>
      </c>
      <c r="Q21" s="6">
        <f>IFERROR('cantidad pollos muertos'!Q21/'cantidad inicial pollos'!Q21,"")</f>
        <v>5.8823529411764705E-2</v>
      </c>
      <c r="R21" s="6">
        <f>IFERROR('cantidad pollos muertos'!R21/'cantidad inicial pollos'!R21,"")</f>
        <v>2.3965141612200435E-2</v>
      </c>
      <c r="S21" s="6">
        <f>IFERROR('cantidad pollos muertos'!S21/'cantidad inicial pollos'!S21,"")</f>
        <v>4.3028322440087148E-2</v>
      </c>
      <c r="T21" s="6">
        <f>IFERROR('cantidad pollos muertos'!T21/'cantidad inicial pollos'!T21,"")</f>
        <v>2.5599128540305011E-2</v>
      </c>
      <c r="U21" s="6">
        <f>IFERROR('cantidad pollos muertos'!U21/'cantidad inicial pollos'!U21,"")</f>
        <v>5.0108932461873638E-2</v>
      </c>
      <c r="V21" s="6" t="str">
        <f>IFERROR('cantidad pollos muertos'!V21/'cantidad inicial pollos'!V21,"")</f>
        <v/>
      </c>
      <c r="W21" s="6">
        <f>IFERROR('cantidad pollos muertos'!W21/'cantidad inicial pollos'!W21,"")</f>
        <v>9.2879256965944269E-3</v>
      </c>
      <c r="X21" s="6">
        <f>IFERROR('cantidad pollos muertos'!X21/'cantidad inicial pollos'!X21,"")</f>
        <v>5.8823529411764705E-2</v>
      </c>
      <c r="Y21" s="33">
        <f t="shared" si="0"/>
        <v>3</v>
      </c>
      <c r="Z21" s="33">
        <f t="shared" si="1"/>
        <v>21</v>
      </c>
      <c r="AA21" s="33">
        <f t="shared" si="2"/>
        <v>2.76765340429308E-4</v>
      </c>
      <c r="AB21" s="26">
        <f t="shared" si="3"/>
        <v>2.94133729145259E-2</v>
      </c>
      <c r="AC21" s="26">
        <f t="shared" si="4"/>
        <v>0.14285714285714285</v>
      </c>
      <c r="AD21" s="26">
        <f t="shared" si="5"/>
        <v>0.17391304347826086</v>
      </c>
    </row>
    <row r="22" spans="1:30" x14ac:dyDescent="0.25">
      <c r="A22" s="6">
        <v>21</v>
      </c>
      <c r="B22" s="6" t="s">
        <v>10</v>
      </c>
      <c r="C22" s="6">
        <f>IFERROR('cantidad pollos muertos'!C22/'cantidad inicial pollos'!C22,"")</f>
        <v>5.2170868347338938E-2</v>
      </c>
      <c r="D22" s="6">
        <f>IFERROR('cantidad pollos muertos'!D22/'cantidad inicial pollos'!D22,"")</f>
        <v>3.209957418932198E-2</v>
      </c>
      <c r="E22" s="6">
        <f>IFERROR('cantidad pollos muertos'!E22/'cantidad inicial pollos'!E22,"")</f>
        <v>8.8947024198822763E-2</v>
      </c>
      <c r="F22" s="6">
        <f>IFERROR('cantidad pollos muertos'!F22/'cantidad inicial pollos'!F22,"")</f>
        <v>5.3559764859568912E-2</v>
      </c>
      <c r="G22" s="6">
        <f>IFERROR('cantidad pollos muertos'!G22/'cantidad inicial pollos'!G22,"")</f>
        <v>3.0600235386426051E-2</v>
      </c>
      <c r="H22" s="6">
        <f>IFERROR('cantidad pollos muertos'!H22/'cantidad inicial pollos'!H22,"")</f>
        <v>4.233511586452763E-2</v>
      </c>
      <c r="I22" s="6">
        <f>IFERROR('cantidad pollos muertos'!I22/'cantidad inicial pollos'!I22,"")</f>
        <v>1.3090909090909091E-2</v>
      </c>
      <c r="J22" s="6">
        <f>IFERROR('cantidad pollos muertos'!J22/'cantidad inicial pollos'!J22,"")</f>
        <v>3.2936229852838124E-2</v>
      </c>
      <c r="K22" s="32">
        <f>IFERROR('cantidad pollos muertos'!K22/'cantidad inicial pollos'!K22,"")</f>
        <v>2.34593837535014E-2</v>
      </c>
      <c r="L22" s="32">
        <f>IFERROR('cantidad pollos muertos'!L22/'cantidad inicial pollos'!L22,"")</f>
        <v>1.6456582633053222E-2</v>
      </c>
      <c r="M22" s="6">
        <f>IFERROR('cantidad pollos muertos'!M22/'cantidad inicial pollos'!M22,"")</f>
        <v>2.0308123249299721E-2</v>
      </c>
      <c r="N22" s="6">
        <f>IFERROR('cantidad pollos muertos'!N22/'cantidad inicial pollos'!N22,"")</f>
        <v>1.8557422969187675E-2</v>
      </c>
      <c r="O22" s="6">
        <f>IFERROR('cantidad pollos muertos'!O22/'cantidad inicial pollos'!O22,"")</f>
        <v>2.3109243697478993E-2</v>
      </c>
      <c r="P22" s="6">
        <f>IFERROR('cantidad pollos muertos'!P22/'cantidad inicial pollos'!P22,"")</f>
        <v>2.661064425770308E-2</v>
      </c>
      <c r="Q22" s="6">
        <f>IFERROR('cantidad pollos muertos'!Q22/'cantidad inicial pollos'!Q22,"")</f>
        <v>1.7857142857142856E-2</v>
      </c>
      <c r="R22" s="6">
        <f>IFERROR('cantidad pollos muertos'!R22/'cantidad inicial pollos'!R22,"")</f>
        <v>2.3109243697478993E-2</v>
      </c>
      <c r="S22" s="6">
        <f>IFERROR('cantidad pollos muertos'!S22/'cantidad inicial pollos'!S22,"")</f>
        <v>1.5056022408963586E-2</v>
      </c>
      <c r="T22" s="6">
        <f>IFERROR('cantidad pollos muertos'!T22/'cantidad inicial pollos'!T22,"")</f>
        <v>4.0616246498599441E-2</v>
      </c>
      <c r="U22" s="6">
        <f>IFERROR('cantidad pollos muertos'!U22/'cantidad inicial pollos'!U22,"")</f>
        <v>3.3613445378151259E-2</v>
      </c>
      <c r="V22" s="6">
        <f>IFERROR('cantidad pollos muertos'!V22/'cantidad inicial pollos'!V22,"")</f>
        <v>2.4509803921568627E-2</v>
      </c>
      <c r="W22" s="6">
        <f>IFERROR('cantidad pollos muertos'!W22/'cantidad inicial pollos'!W22,"")</f>
        <v>3.8865546218487396E-2</v>
      </c>
      <c r="X22" s="6">
        <f>IFERROR('cantidad pollos muertos'!X22/'cantidad inicial pollos'!X22,"")</f>
        <v>5.4621848739495799E-2</v>
      </c>
      <c r="Y22" s="33">
        <f t="shared" si="0"/>
        <v>4</v>
      </c>
      <c r="Z22" s="33">
        <f t="shared" si="1"/>
        <v>22</v>
      </c>
      <c r="AA22" s="33">
        <f t="shared" si="2"/>
        <v>5.1921632442675225E-4</v>
      </c>
      <c r="AB22" s="26">
        <f t="shared" si="3"/>
        <v>3.2840473730448426E-2</v>
      </c>
      <c r="AC22" s="26">
        <f t="shared" si="4"/>
        <v>0.18181818181818182</v>
      </c>
      <c r="AD22" s="26">
        <f t="shared" si="5"/>
        <v>0.20833333333333334</v>
      </c>
    </row>
    <row r="23" spans="1:30" x14ac:dyDescent="0.25">
      <c r="A23" s="6">
        <v>22</v>
      </c>
      <c r="B23" s="6" t="s">
        <v>38</v>
      </c>
      <c r="C23" s="6">
        <f>IFERROR('cantidad pollos muertos'!C23/'cantidad inicial pollos'!C23,"")</f>
        <v>5.2112676056338028E-2</v>
      </c>
      <c r="D23" s="6">
        <f>IFERROR('cantidad pollos muertos'!D23/'cantidad inicial pollos'!D23,"")</f>
        <v>9.2245989304812828E-2</v>
      </c>
      <c r="E23" s="6">
        <f>IFERROR('cantidad pollos muertos'!E23/'cantidad inicial pollos'!E23,"")</f>
        <v>5.1785714285714289E-2</v>
      </c>
      <c r="F23" s="6">
        <f>IFERROR('cantidad pollos muertos'!F23/'cantidad inicial pollos'!F23,"")</f>
        <v>0.13348214285714285</v>
      </c>
      <c r="G23" s="6">
        <f>IFERROR('cantidad pollos muertos'!G23/'cantidad inicial pollos'!G23,"")</f>
        <v>5.751226036558181E-2</v>
      </c>
      <c r="H23" s="6">
        <f>IFERROR('cantidad pollos muertos'!H23/'cantidad inicial pollos'!H23,"")</f>
        <v>5.0847457627118647E-2</v>
      </c>
      <c r="I23" s="6">
        <f>IFERROR('cantidad pollos muertos'!I23/'cantidad inicial pollos'!I23,"")</f>
        <v>5.0892857142857142E-2</v>
      </c>
      <c r="J23" s="6">
        <f>IFERROR('cantidad pollos muertos'!J23/'cantidad inicial pollos'!J23,"")</f>
        <v>5.3179190751445088E-2</v>
      </c>
      <c r="K23" s="32">
        <f>IFERROR('cantidad pollos muertos'!K23/'cantidad inicial pollos'!K23,"")</f>
        <v>1.8733273862622659E-2</v>
      </c>
      <c r="L23" s="32">
        <f>IFERROR('cantidad pollos muertos'!L23/'cantidad inicial pollos'!L23,"")</f>
        <v>4.3284248103525214E-2</v>
      </c>
      <c r="M23" s="6">
        <f>IFERROR('cantidad pollos muertos'!M23/'cantidad inicial pollos'!M23,"")</f>
        <v>1.3900245298446443E-2</v>
      </c>
      <c r="N23" s="6">
        <f>IFERROR('cantidad pollos muertos'!N23/'cantidad inicial pollos'!N23,"")</f>
        <v>4.4117647058823532E-2</v>
      </c>
      <c r="O23" s="6">
        <f>IFERROR('cantidad pollos muertos'!O23/'cantidad inicial pollos'!O23,"")</f>
        <v>7.6797385620915037E-2</v>
      </c>
      <c r="P23" s="6">
        <f>IFERROR('cantidad pollos muertos'!P23/'cantidad inicial pollos'!P23,"")</f>
        <v>7.720588235294118E-2</v>
      </c>
      <c r="Q23" s="6">
        <f>IFERROR('cantidad pollos muertos'!Q23/'cantidad inicial pollos'!Q23,"")</f>
        <v>4.4117647058823532E-2</v>
      </c>
      <c r="R23" s="6">
        <f>IFERROR('cantidad pollos muertos'!R23/'cantidad inicial pollos'!R23,"")</f>
        <v>0.10947712418300654</v>
      </c>
      <c r="S23" s="6">
        <f>IFERROR('cantidad pollos muertos'!S23/'cantidad inicial pollos'!S23,"")</f>
        <v>3.4722222222222224E-2</v>
      </c>
      <c r="T23" s="6">
        <f>IFERROR('cantidad pollos muertos'!T23/'cantidad inicial pollos'!T23,"")</f>
        <v>4.6568627450980393E-2</v>
      </c>
      <c r="U23" s="6">
        <f>IFERROR('cantidad pollos muertos'!U23/'cantidad inicial pollos'!U23,"")</f>
        <v>5.3921568627450983E-2</v>
      </c>
      <c r="V23" s="6">
        <f>IFERROR('cantidad pollos muertos'!V23/'cantidad inicial pollos'!V23,"")</f>
        <v>6.25E-2</v>
      </c>
      <c r="W23" s="6">
        <f>IFERROR('cantidad pollos muertos'!W23/'cantidad inicial pollos'!W23,"")</f>
        <v>5.5413469735720373E-2</v>
      </c>
      <c r="X23" s="6">
        <f>IFERROR('cantidad pollos muertos'!X23/'cantidad inicial pollos'!X23,"")</f>
        <v>6.7810457516339864E-2</v>
      </c>
      <c r="Y23" s="33">
        <f t="shared" si="0"/>
        <v>15</v>
      </c>
      <c r="Z23" s="33">
        <f t="shared" si="1"/>
        <v>22</v>
      </c>
      <c r="AA23" s="33">
        <f t="shared" si="2"/>
        <v>0.92125797178973123</v>
      </c>
      <c r="AB23" s="26">
        <f t="shared" si="3"/>
        <v>5.8664913067401313E-2</v>
      </c>
      <c r="AC23" s="26">
        <f t="shared" si="4"/>
        <v>0.68181818181818177</v>
      </c>
      <c r="AD23" s="26">
        <f t="shared" si="5"/>
        <v>0.66666666666666663</v>
      </c>
    </row>
    <row r="24" spans="1:30" x14ac:dyDescent="0.25">
      <c r="A24" s="6">
        <v>23</v>
      </c>
      <c r="B24" s="6" t="s">
        <v>14</v>
      </c>
      <c r="C24" s="6">
        <f>IFERROR('cantidad pollos muertos'!C24/'cantidad inicial pollos'!C24,"")</f>
        <v>3.9408866995073892E-2</v>
      </c>
      <c r="D24" s="6">
        <f>IFERROR('cantidad pollos muertos'!D24/'cantidad inicial pollos'!D24,"")</f>
        <v>2.9918404351767906E-2</v>
      </c>
      <c r="E24" s="6">
        <f>IFERROR('cantidad pollos muertos'!E24/'cantidad inicial pollos'!E24,"")</f>
        <v>6.1728395061728392E-2</v>
      </c>
      <c r="F24" s="6">
        <f>IFERROR('cantidad pollos muertos'!F24/'cantidad inicial pollos'!F24,"")</f>
        <v>3.5311248634874406E-2</v>
      </c>
      <c r="G24" s="6">
        <f>IFERROR('cantidad pollos muertos'!G24/'cantidad inicial pollos'!G24,"")</f>
        <v>3.7433155080213901E-2</v>
      </c>
      <c r="H24" s="6">
        <f>IFERROR('cantidad pollos muertos'!H24/'cantidad inicial pollos'!H24,"")</f>
        <v>3.4132171387073348E-2</v>
      </c>
      <c r="I24" s="6">
        <f>IFERROR('cantidad pollos muertos'!I24/'cantidad inicial pollos'!I24,"")</f>
        <v>1.4887436456063908E-2</v>
      </c>
      <c r="J24" s="6">
        <f>IFERROR('cantidad pollos muertos'!J24/'cantidad inicial pollos'!J24,"")</f>
        <v>4.716981132075472E-2</v>
      </c>
      <c r="K24" s="32">
        <f>IFERROR('cantidad pollos muertos'!K24/'cantidad inicial pollos'!K24,"")</f>
        <v>2.5072674418604651E-2</v>
      </c>
      <c r="L24" s="32">
        <f>IFERROR('cantidad pollos muertos'!L24/'cantidad inicial pollos'!L24,"")</f>
        <v>2.5054466230936819E-2</v>
      </c>
      <c r="M24" s="6">
        <f>IFERROR('cantidad pollos muertos'!M24/'cantidad inicial pollos'!M24,"")</f>
        <v>3.5285558384867223E-2</v>
      </c>
      <c r="N24" s="6">
        <f>IFERROR('cantidad pollos muertos'!N24/'cantidad inicial pollos'!N24,"")</f>
        <v>2.3238925199709513E-2</v>
      </c>
      <c r="O24" s="6">
        <f>IFERROR('cantidad pollos muertos'!O24/'cantidad inicial pollos'!O24,"")</f>
        <v>2.3238925199709513E-2</v>
      </c>
      <c r="P24" s="6">
        <f>IFERROR('cantidad pollos muertos'!P24/'cantidad inicial pollos'!P24,"")</f>
        <v>2.3238925199709513E-2</v>
      </c>
      <c r="Q24" s="6">
        <f>IFERROR('cantidad pollos muertos'!Q24/'cantidad inicial pollos'!Q24,"")</f>
        <v>5.8460421205519246E-2</v>
      </c>
      <c r="R24" s="6">
        <f>IFERROR('cantidad pollos muertos'!R24/'cantidad inicial pollos'!R24,"")</f>
        <v>1.9607843137254902E-2</v>
      </c>
      <c r="S24" s="6">
        <f>IFERROR('cantidad pollos muertos'!S24/'cantidad inicial pollos'!S24,"")</f>
        <v>1.1256354393609296E-2</v>
      </c>
      <c r="T24" s="6">
        <f>IFERROR('cantidad pollos muertos'!T24/'cantidad inicial pollos'!T24,"")</f>
        <v>2.6870007262164125E-2</v>
      </c>
      <c r="U24" s="6">
        <f>IFERROR('cantidad pollos muertos'!U24/'cantidad inicial pollos'!U24,"")</f>
        <v>0.10749299719887956</v>
      </c>
      <c r="V24" s="6">
        <f>IFERROR('cantidad pollos muertos'!V24/'cantidad inicial pollos'!V24,"")</f>
        <v>1.9607843137254902E-2</v>
      </c>
      <c r="W24" s="6">
        <f>IFERROR('cantidad pollos muertos'!W24/'cantidad inicial pollos'!W24,"")</f>
        <v>6.390704429920116E-2</v>
      </c>
      <c r="X24" s="6">
        <f>IFERROR('cantidad pollos muertos'!X24/'cantidad inicial pollos'!X24,"")</f>
        <v>2.1423384168482208E-2</v>
      </c>
      <c r="Y24" s="33">
        <f t="shared" si="0"/>
        <v>4</v>
      </c>
      <c r="Z24" s="33">
        <f t="shared" si="1"/>
        <v>22</v>
      </c>
      <c r="AA24" s="33">
        <f t="shared" si="2"/>
        <v>5.1921632442675225E-4</v>
      </c>
      <c r="AB24" s="26">
        <f t="shared" si="3"/>
        <v>3.5624766305611504E-2</v>
      </c>
      <c r="AC24" s="26">
        <f t="shared" si="4"/>
        <v>0.18181818181818182</v>
      </c>
      <c r="AD24" s="26">
        <f t="shared" si="5"/>
        <v>0.20833333333333334</v>
      </c>
    </row>
    <row r="25" spans="1:30" x14ac:dyDescent="0.25">
      <c r="A25" s="6">
        <v>24</v>
      </c>
      <c r="B25" s="6" t="s">
        <v>36</v>
      </c>
      <c r="C25" s="6">
        <f>IFERROR('cantidad pollos muertos'!C25/'cantidad inicial pollos'!C25,"")</f>
        <v>4.0695523492415835E-2</v>
      </c>
      <c r="D25" s="6">
        <f>IFERROR('cantidad pollos muertos'!D25/'cantidad inicial pollos'!D25,"")</f>
        <v>0.13406553508214578</v>
      </c>
      <c r="E25" s="6">
        <f>IFERROR('cantidad pollos muertos'!E25/'cantidad inicial pollos'!E25,"")</f>
        <v>6.0185185185185182E-2</v>
      </c>
      <c r="F25" s="6">
        <f>IFERROR('cantidad pollos muertos'!F25/'cantidad inicial pollos'!F25,"")</f>
        <v>0.1391209589538685</v>
      </c>
      <c r="G25" s="6">
        <f>IFERROR('cantidad pollos muertos'!G25/'cantidad inicial pollos'!G25,"")</f>
        <v>3.4813925570228089E-2</v>
      </c>
      <c r="H25" s="6">
        <f>IFERROR('cantidad pollos muertos'!H25/'cantidad inicial pollos'!H25,"")</f>
        <v>5.1030600199763916E-2</v>
      </c>
      <c r="I25" s="6">
        <f>IFERROR('cantidad pollos muertos'!I25/'cantidad inicial pollos'!I25,"")</f>
        <v>3.5616936216609121E-2</v>
      </c>
      <c r="J25" s="6">
        <f>IFERROR('cantidad pollos muertos'!J25/'cantidad inicial pollos'!J25,"")</f>
        <v>4.9038838760298159E-2</v>
      </c>
      <c r="K25" s="32">
        <f>IFERROR('cantidad pollos muertos'!K25/'cantidad inicial pollos'!K25,"")</f>
        <v>3.0143453786090429E-2</v>
      </c>
      <c r="L25" s="32">
        <f>IFERROR('cantidad pollos muertos'!L25/'cantidad inicial pollos'!L25,"")</f>
        <v>4.0671811166591014E-2</v>
      </c>
      <c r="M25" s="6">
        <f>IFERROR('cantidad pollos muertos'!M25/'cantidad inicial pollos'!M25,"")</f>
        <v>2.1574145135158183E-2</v>
      </c>
      <c r="N25" s="6">
        <f>IFERROR('cantidad pollos muertos'!N25/'cantidad inicial pollos'!N25,"")</f>
        <v>3.4441602728047742E-2</v>
      </c>
      <c r="O25" s="6">
        <f>IFERROR('cantidad pollos muertos'!O25/'cantidad inicial pollos'!O25,"")</f>
        <v>1.9185260311020962E-2</v>
      </c>
      <c r="P25" s="6">
        <f>IFERROR('cantidad pollos muertos'!P25/'cantidad inicial pollos'!P25,"")</f>
        <v>3.0848546315077757E-2</v>
      </c>
      <c r="Q25" s="6">
        <f>IFERROR('cantidad pollos muertos'!Q25/'cantidad inicial pollos'!Q25,"")</f>
        <v>2.5354969574036511E-2</v>
      </c>
      <c r="R25" s="6">
        <f>IFERROR('cantidad pollos muertos'!R25/'cantidad inicial pollos'!R25,"")</f>
        <v>3.0349531116794545E-2</v>
      </c>
      <c r="S25" s="6">
        <f>IFERROR('cantidad pollos muertos'!S25/'cantidad inicial pollos'!S25,"")</f>
        <v>2.7024722932651322E-2</v>
      </c>
      <c r="T25" s="6">
        <f>IFERROR('cantidad pollos muertos'!T25/'cantidad inicial pollos'!T25,"")</f>
        <v>2.6513213981244673E-2</v>
      </c>
      <c r="U25" s="6">
        <f>IFERROR('cantidad pollos muertos'!U25/'cantidad inicial pollos'!U25,"")</f>
        <v>2.3870417732310314E-2</v>
      </c>
      <c r="V25" s="6">
        <f>IFERROR('cantidad pollos muertos'!V25/'cantidad inicial pollos'!V25,"")</f>
        <v>3.1543052003410059E-2</v>
      </c>
      <c r="W25" s="6">
        <f>IFERROR('cantidad pollos muertos'!W25/'cantidad inicial pollos'!W25,"")</f>
        <v>2.1151053013798111E-2</v>
      </c>
      <c r="X25" s="6">
        <f>IFERROR('cantidad pollos muertos'!X25/'cantidad inicial pollos'!X25,"")</f>
        <v>4.5183290707587385E-2</v>
      </c>
      <c r="Y25" s="33">
        <f t="shared" si="0"/>
        <v>4</v>
      </c>
      <c r="Z25" s="33">
        <f t="shared" si="1"/>
        <v>22</v>
      </c>
      <c r="AA25" s="33">
        <f t="shared" si="2"/>
        <v>5.1921632442675225E-4</v>
      </c>
      <c r="AB25" s="26">
        <f t="shared" si="3"/>
        <v>4.3291935180196979E-2</v>
      </c>
      <c r="AC25" s="26">
        <f t="shared" si="4"/>
        <v>0.18181818181818182</v>
      </c>
      <c r="AD25" s="26">
        <f t="shared" si="5"/>
        <v>0.20833333333333334</v>
      </c>
    </row>
    <row r="26" spans="1:30" x14ac:dyDescent="0.25">
      <c r="A26" s="6">
        <v>25</v>
      </c>
      <c r="B26" s="6" t="s">
        <v>24</v>
      </c>
      <c r="C26" s="6">
        <f>IFERROR('cantidad pollos muertos'!C26/'cantidad inicial pollos'!C26,"")</f>
        <v>3.2817804602036968E-2</v>
      </c>
      <c r="D26" s="6">
        <f>IFERROR('cantidad pollos muertos'!D26/'cantidad inicial pollos'!D26,"")</f>
        <v>2.4868651488616462E-2</v>
      </c>
      <c r="E26" s="6">
        <f>IFERROR('cantidad pollos muertos'!E26/'cantidad inicial pollos'!E26,"")</f>
        <v>9.2086834733893563E-2</v>
      </c>
      <c r="F26" s="6">
        <f>IFERROR('cantidad pollos muertos'!F26/'cantidad inicial pollos'!F26,"")</f>
        <v>4.3082311733800352E-2</v>
      </c>
      <c r="G26" s="6">
        <f>IFERROR('cantidad pollos muertos'!G26/'cantidad inicial pollos'!G26,"")</f>
        <v>6.579485083776053E-2</v>
      </c>
      <c r="H26" s="6">
        <f>IFERROR('cantidad pollos muertos'!H26/'cantidad inicial pollos'!H26,"")</f>
        <v>5.6022408963585435E-3</v>
      </c>
      <c r="I26" s="6">
        <f>IFERROR('cantidad pollos muertos'!I26/'cantidad inicial pollos'!I26,"")</f>
        <v>1.2955182072829132E-2</v>
      </c>
      <c r="J26" s="6">
        <f>IFERROR('cantidad pollos muertos'!J26/'cantidad inicial pollos'!J26,"")</f>
        <v>8.7535014005602242E-3</v>
      </c>
      <c r="K26" s="32">
        <f>IFERROR('cantidad pollos muertos'!K26/'cantidad inicial pollos'!K26,"")</f>
        <v>7.0028011204481795E-3</v>
      </c>
      <c r="L26" s="32">
        <f>IFERROR('cantidad pollos muertos'!L26/'cantidad inicial pollos'!L26,"")</f>
        <v>2.042483660130719E-2</v>
      </c>
      <c r="M26" s="6">
        <f>IFERROR('cantidad pollos muertos'!M26/'cantidad inicial pollos'!M26,"")</f>
        <v>1.5406162464985995E-2</v>
      </c>
      <c r="N26" s="6">
        <f>IFERROR('cantidad pollos muertos'!N26/'cantidad inicial pollos'!N26,"")</f>
        <v>1.2605042016806723E-2</v>
      </c>
      <c r="O26" s="6">
        <f>IFERROR('cantidad pollos muertos'!O26/'cantidad inicial pollos'!O26,"")</f>
        <v>2.2759103641456582E-2</v>
      </c>
      <c r="P26" s="6">
        <f>IFERROR('cantidad pollos muertos'!P26/'cantidad inicial pollos'!P26,"")</f>
        <v>1.365546218487395E-2</v>
      </c>
      <c r="Q26" s="6">
        <f>IFERROR('cantidad pollos muertos'!Q26/'cantidad inicial pollos'!Q26,"")</f>
        <v>1.8557422969187675E-2</v>
      </c>
      <c r="R26" s="6">
        <f>IFERROR('cantidad pollos muertos'!R26/'cantidad inicial pollos'!R26,"")</f>
        <v>8.2633053221288513E-2</v>
      </c>
      <c r="S26" s="6">
        <f>IFERROR('cantidad pollos muertos'!S26/'cantidad inicial pollos'!S26,"")</f>
        <v>2.3109243697478993E-2</v>
      </c>
      <c r="T26" s="6">
        <f>IFERROR('cantidad pollos muertos'!T26/'cantidad inicial pollos'!T26,"")</f>
        <v>2.100840336134454E-2</v>
      </c>
      <c r="U26" s="6">
        <f>IFERROR('cantidad pollos muertos'!U26/'cantidad inicial pollos'!U26,"")</f>
        <v>1.1554621848739496E-2</v>
      </c>
      <c r="V26" s="6">
        <f>IFERROR('cantidad pollos muertos'!V26/'cantidad inicial pollos'!V26,"")</f>
        <v>9.8039215686274508E-3</v>
      </c>
      <c r="W26" s="6">
        <f>IFERROR('cantidad pollos muertos'!W26/'cantidad inicial pollos'!W26,"")</f>
        <v>1.6106442577030811E-2</v>
      </c>
      <c r="X26" s="6">
        <f>IFERROR('cantidad pollos muertos'!X26/'cantidad inicial pollos'!X26,"")</f>
        <v>5.5852644087938205E-2</v>
      </c>
      <c r="Y26" s="33">
        <f t="shared" si="0"/>
        <v>4</v>
      </c>
      <c r="Z26" s="33">
        <f t="shared" si="1"/>
        <v>22</v>
      </c>
      <c r="AA26" s="33">
        <f t="shared" si="2"/>
        <v>5.1921632442675225E-4</v>
      </c>
      <c r="AB26" s="26">
        <f t="shared" si="3"/>
        <v>2.802002450578955E-2</v>
      </c>
      <c r="AC26" s="26">
        <f t="shared" si="4"/>
        <v>0.18181818181818182</v>
      </c>
      <c r="AD26" s="26">
        <f t="shared" si="5"/>
        <v>0.20833333333333334</v>
      </c>
    </row>
    <row r="27" spans="1:30" x14ac:dyDescent="0.25">
      <c r="A27" s="6">
        <v>26</v>
      </c>
      <c r="B27" s="6" t="s">
        <v>39</v>
      </c>
      <c r="C27" s="6">
        <f>IFERROR('cantidad pollos muertos'!C27/'cantidad inicial pollos'!C27,"")</f>
        <v>5.4027504911591355E-2</v>
      </c>
      <c r="D27" s="6">
        <f>IFERROR('cantidad pollos muertos'!D27/'cantidad inicial pollos'!D27,"")</f>
        <v>6.25E-2</v>
      </c>
      <c r="E27" s="6">
        <f>IFERROR('cantidad pollos muertos'!E27/'cantidad inicial pollos'!E27,"")</f>
        <v>5.3087132140796307E-2</v>
      </c>
      <c r="F27" s="6">
        <f>IFERROR('cantidad pollos muertos'!F27/'cantidad inicial pollos'!F27,"")</f>
        <v>0.20196759259259259</v>
      </c>
      <c r="G27" s="6">
        <f>IFERROR('cantidad pollos muertos'!G27/'cantidad inicial pollos'!G27,"")</f>
        <v>4.8923679060665359E-2</v>
      </c>
      <c r="H27" s="6">
        <f>IFERROR('cantidad pollos muertos'!H27/'cantidad inicial pollos'!H27,"")</f>
        <v>5.3056516724336797E-2</v>
      </c>
      <c r="I27" s="6">
        <f>IFERROR('cantidad pollos muertos'!I27/'cantidad inicial pollos'!I27,"")</f>
        <v>5.3117782909930716E-2</v>
      </c>
      <c r="J27" s="6">
        <f>IFERROR('cantidad pollos muertos'!J27/'cantidad inicial pollos'!J27,"")</f>
        <v>0.14635854341736695</v>
      </c>
      <c r="K27" s="32">
        <f>IFERROR('cantidad pollos muertos'!K27/'cantidad inicial pollos'!K27,"")</f>
        <v>3.3467974610502021E-2</v>
      </c>
      <c r="L27" s="32">
        <f>IFERROR('cantidad pollos muertos'!L27/'cantidad inicial pollos'!L27,"")</f>
        <v>5.4209919261822379E-2</v>
      </c>
      <c r="M27" s="6">
        <f>IFERROR('cantidad pollos muertos'!M27/'cantidad inicial pollos'!M27,"")</f>
        <v>2.8322440087145968E-2</v>
      </c>
      <c r="N27" s="6">
        <f>IFERROR('cantidad pollos muertos'!N27/'cantidad inicial pollos'!N27,"")</f>
        <v>5.0653594771241831E-2</v>
      </c>
      <c r="O27" s="6">
        <f>IFERROR('cantidad pollos muertos'!O27/'cantidad inicial pollos'!O27,"")</f>
        <v>2.9411764705882353E-2</v>
      </c>
      <c r="P27" s="6">
        <f>IFERROR('cantidad pollos muertos'!P27/'cantidad inicial pollos'!P27,"")</f>
        <v>4.0369088811995385E-2</v>
      </c>
      <c r="Q27" s="6">
        <f>IFERROR('cantidad pollos muertos'!Q27/'cantidad inicial pollos'!Q27,"")</f>
        <v>6.9780853517877744E-2</v>
      </c>
      <c r="R27" s="6">
        <f>IFERROR('cantidad pollos muertos'!R27/'cantidad inicial pollos'!R27,"")</f>
        <v>1.9607843137254902E-2</v>
      </c>
      <c r="S27" s="6">
        <f>IFERROR('cantidad pollos muertos'!S27/'cantidad inicial pollos'!S27,"")</f>
        <v>3.7037037037037035E-2</v>
      </c>
      <c r="T27" s="6">
        <f>IFERROR('cantidad pollos muertos'!T27/'cantidad inicial pollos'!T27,"")</f>
        <v>3.2679738562091505E-2</v>
      </c>
      <c r="U27" s="6">
        <f>IFERROR('cantidad pollos muertos'!U27/'cantidad inicial pollos'!U27,"")</f>
        <v>3.3769063180827889E-2</v>
      </c>
      <c r="V27" s="6">
        <f>IFERROR('cantidad pollos muertos'!V27/'cantidad inicial pollos'!V27,"")</f>
        <v>3.3769063180827889E-2</v>
      </c>
      <c r="W27" s="6">
        <f>IFERROR('cantidad pollos muertos'!W27/'cantidad inicial pollos'!W27,"")</f>
        <v>8.6505190311418678E-2</v>
      </c>
      <c r="X27" s="6">
        <f>IFERROR('cantidad pollos muertos'!X27/'cantidad inicial pollos'!X27,"")</f>
        <v>0.13453159041394336</v>
      </c>
      <c r="Y27" s="33">
        <f t="shared" si="0"/>
        <v>12</v>
      </c>
      <c r="Z27" s="33">
        <f t="shared" si="1"/>
        <v>22</v>
      </c>
      <c r="AA27" s="33">
        <f t="shared" si="2"/>
        <v>0.57278098867055194</v>
      </c>
      <c r="AB27" s="26">
        <f t="shared" si="3"/>
        <v>6.168881424305224E-2</v>
      </c>
      <c r="AC27" s="26">
        <f t="shared" si="4"/>
        <v>0.54545454545454541</v>
      </c>
      <c r="AD27" s="26">
        <f t="shared" si="5"/>
        <v>0.54166666666666663</v>
      </c>
    </row>
    <row r="28" spans="1:30" x14ac:dyDescent="0.25">
      <c r="A28" s="6">
        <v>27</v>
      </c>
      <c r="B28" s="6" t="s">
        <v>28</v>
      </c>
      <c r="C28" s="6">
        <f>IFERROR('cantidad pollos muertos'!C28/'cantidad inicial pollos'!C28,"")</f>
        <v>4.8235294117647057E-2</v>
      </c>
      <c r="D28" s="6">
        <f>IFERROR('cantidad pollos muertos'!D28/'cantidad inicial pollos'!D28,"")</f>
        <v>0.16176470588235295</v>
      </c>
      <c r="E28" s="6">
        <f>IFERROR('cantidad pollos muertos'!E28/'cantidad inicial pollos'!E28,"")</f>
        <v>0.18771929824561404</v>
      </c>
      <c r="F28" s="6">
        <f>IFERROR('cantidad pollos muertos'!F28/'cantidad inicial pollos'!F28,"")</f>
        <v>0.13945339873861248</v>
      </c>
      <c r="G28" s="6">
        <f>IFERROR('cantidad pollos muertos'!G28/'cantidad inicial pollos'!G28,"")</f>
        <v>4.9843014128728415E-2</v>
      </c>
      <c r="H28" s="6">
        <f>IFERROR('cantidad pollos muertos'!H28/'cantidad inicial pollos'!H28,"")</f>
        <v>1.8920812894183601E-2</v>
      </c>
      <c r="I28" s="6">
        <f>IFERROR('cantidad pollos muertos'!I28/'cantidad inicial pollos'!I28,"")</f>
        <v>2.5910364145658265E-2</v>
      </c>
      <c r="J28" s="6">
        <f>IFERROR('cantidad pollos muertos'!J28/'cantidad inicial pollos'!J28,"")</f>
        <v>1.7531556802244039E-2</v>
      </c>
      <c r="K28" s="32">
        <f>IFERROR('cantidad pollos muertos'!K28/'cantidad inicial pollos'!K28,"")</f>
        <v>2.0315236427320492E-2</v>
      </c>
      <c r="L28" s="32">
        <f>IFERROR('cantidad pollos muertos'!L28/'cantidad inicial pollos'!L28,"")</f>
        <v>4.0616246498599441E-2</v>
      </c>
      <c r="M28" s="6">
        <f>IFERROR('cantidad pollos muertos'!M28/'cantidad inicial pollos'!M28,"")</f>
        <v>1.680672268907563E-2</v>
      </c>
      <c r="N28" s="6">
        <f>IFERROR('cantidad pollos muertos'!N28/'cantidad inicial pollos'!N28,"")</f>
        <v>1.015406162464986E-2</v>
      </c>
      <c r="O28" s="6">
        <f>IFERROR('cantidad pollos muertos'!O28/'cantidad inicial pollos'!O28,"")</f>
        <v>4.9369747899159662E-2</v>
      </c>
      <c r="P28" s="6">
        <f>IFERROR('cantidad pollos muertos'!P28/'cantidad inicial pollos'!P28,"")</f>
        <v>3.8865546218487396E-2</v>
      </c>
      <c r="Q28" s="6">
        <f>IFERROR('cantidad pollos muertos'!Q28/'cantidad inicial pollos'!Q28,"")</f>
        <v>7.7731092436974791E-2</v>
      </c>
      <c r="R28" s="6">
        <f>IFERROR('cantidad pollos muertos'!R28/'cantidad inicial pollos'!R28,"")</f>
        <v>3.2563025210084036E-2</v>
      </c>
      <c r="S28" s="6">
        <f>IFERROR('cantidad pollos muertos'!S28/'cantidad inicial pollos'!S28,"")</f>
        <v>1.9257703081232494E-2</v>
      </c>
      <c r="T28" s="6">
        <f>IFERROR('cantidad pollos muertos'!T28/'cantidad inicial pollos'!T28,"")</f>
        <v>1.330532212885154E-2</v>
      </c>
      <c r="U28" s="6">
        <f>IFERROR('cantidad pollos muertos'!U28/'cantidad inicial pollos'!U28,"")</f>
        <v>2.8361344537815126E-2</v>
      </c>
      <c r="V28" s="6">
        <f>IFERROR('cantidad pollos muertos'!V28/'cantidad inicial pollos'!V28,"")</f>
        <v>3.9215686274509803E-2</v>
      </c>
      <c r="W28" s="6">
        <f>IFERROR('cantidad pollos muertos'!W28/'cantidad inicial pollos'!W28,"")</f>
        <v>4.5868347338935571E-2</v>
      </c>
      <c r="X28" s="6">
        <f>IFERROR('cantidad pollos muertos'!X28/'cantidad inicial pollos'!X28,"")</f>
        <v>8.0882352941176475E-2</v>
      </c>
      <c r="Y28" s="33">
        <f t="shared" si="0"/>
        <v>5</v>
      </c>
      <c r="Z28" s="33">
        <f t="shared" si="1"/>
        <v>22</v>
      </c>
      <c r="AA28" s="33">
        <f t="shared" si="2"/>
        <v>2.8709869463909854E-3</v>
      </c>
      <c r="AB28" s="26">
        <f t="shared" si="3"/>
        <v>5.2849585466450598E-2</v>
      </c>
      <c r="AC28" s="26">
        <f t="shared" si="4"/>
        <v>0.22727272727272727</v>
      </c>
      <c r="AD28" s="26">
        <f t="shared" si="5"/>
        <v>0.25</v>
      </c>
    </row>
    <row r="29" spans="1:30" x14ac:dyDescent="0.25">
      <c r="A29" s="6">
        <v>28</v>
      </c>
      <c r="B29" s="6" t="s">
        <v>21</v>
      </c>
      <c r="C29" s="6">
        <f>IFERROR('cantidad pollos muertos'!C29/'cantidad inicial pollos'!C29,"")</f>
        <v>3.8223516563523845E-2</v>
      </c>
      <c r="D29" s="6">
        <f>IFERROR('cantidad pollos muertos'!D29/'cantidad inicial pollos'!D29,"")</f>
        <v>0.140159767610748</v>
      </c>
      <c r="E29" s="6">
        <f>IFERROR('cantidad pollos muertos'!E29/'cantidad inicial pollos'!E29,"")</f>
        <v>5.8452922646132305E-2</v>
      </c>
      <c r="F29" s="6">
        <f>IFERROR('cantidad pollos muertos'!F29/'cantidad inicial pollos'!F29,"")</f>
        <v>4.0280210157618214E-2</v>
      </c>
      <c r="G29" s="6">
        <f>IFERROR('cantidad pollos muertos'!G29/'cantidad inicial pollos'!G29,"")</f>
        <v>2.5401069518716578E-2</v>
      </c>
      <c r="H29" s="6">
        <f>IFERROR('cantidad pollos muertos'!H29/'cantidad inicial pollos'!H29,"")</f>
        <v>4.1176470588235294E-2</v>
      </c>
      <c r="I29" s="6">
        <f>IFERROR('cantidad pollos muertos'!I29/'cantidad inicial pollos'!I29,"")</f>
        <v>1.8497546243865608E-2</v>
      </c>
      <c r="J29" s="6">
        <f>IFERROR('cantidad pollos muertos'!J29/'cantidad inicial pollos'!J29,"")</f>
        <v>2.9796511627906978E-2</v>
      </c>
      <c r="K29" s="32">
        <f>IFERROR('cantidad pollos muertos'!K29/'cantidad inicial pollos'!K29,"")</f>
        <v>2.7149321266968326E-2</v>
      </c>
      <c r="L29" s="32">
        <f>IFERROR('cantidad pollos muertos'!L29/'cantidad inicial pollos'!L29,"")</f>
        <v>4.3740573152337855E-2</v>
      </c>
      <c r="M29" s="6">
        <f>IFERROR('cantidad pollos muertos'!M29/'cantidad inicial pollos'!M29,"")</f>
        <v>7.8431372549019607E-2</v>
      </c>
      <c r="N29" s="6">
        <f>IFERROR('cantidad pollos muertos'!N29/'cantidad inicial pollos'!N29,"")</f>
        <v>2.6516527424627678E-2</v>
      </c>
      <c r="O29" s="6">
        <f>IFERROR('cantidad pollos muertos'!O29/'cantidad inicial pollos'!O29,"")</f>
        <v>4.5025417574437183E-2</v>
      </c>
      <c r="P29" s="6">
        <f>IFERROR('cantidad pollos muertos'!P29/'cantidad inicial pollos'!P29,"")</f>
        <v>3.0112044817927171E-2</v>
      </c>
      <c r="Q29" s="6">
        <f>IFERROR('cantidad pollos muertos'!Q29/'cantidad inicial pollos'!Q29,"")</f>
        <v>5.1120448179271707E-2</v>
      </c>
      <c r="R29" s="6">
        <f>IFERROR('cantidad pollos muertos'!R29/'cantidad inicial pollos'!R29,"")</f>
        <v>3.5014005602240897E-2</v>
      </c>
      <c r="S29" s="6">
        <f>IFERROR('cantidad pollos muertos'!S29/'cantidad inicial pollos'!S29,"")</f>
        <v>2.661064425770308E-2</v>
      </c>
      <c r="T29" s="6">
        <f>IFERROR('cantidad pollos muertos'!T29/'cantidad inicial pollos'!T29,"")</f>
        <v>2.3109243697478993E-2</v>
      </c>
      <c r="U29" s="6">
        <f>IFERROR('cantidad pollos muertos'!U29/'cantidad inicial pollos'!U29,"")</f>
        <v>0.23739495798319327</v>
      </c>
      <c r="V29" s="6">
        <f>IFERROR('cantidad pollos muertos'!V29/'cantidad inicial pollos'!V29,"")</f>
        <v>5.1120448179271707E-2</v>
      </c>
      <c r="W29" s="6">
        <f>IFERROR('cantidad pollos muertos'!W29/'cantidad inicial pollos'!W29,"")</f>
        <v>7.0028011204481794E-2</v>
      </c>
      <c r="X29" s="6">
        <f>IFERROR('cantidad pollos muertos'!X29/'cantidad inicial pollos'!X29,"")</f>
        <v>5.1120448179271707E-2</v>
      </c>
      <c r="Y29" s="33">
        <f t="shared" si="0"/>
        <v>8</v>
      </c>
      <c r="Z29" s="33">
        <f t="shared" si="1"/>
        <v>22</v>
      </c>
      <c r="AA29" s="33">
        <f t="shared" si="2"/>
        <v>7.8013382843864942E-2</v>
      </c>
      <c r="AB29" s="26">
        <f t="shared" si="3"/>
        <v>5.4021885410226275E-2</v>
      </c>
      <c r="AC29" s="26">
        <f t="shared" si="4"/>
        <v>0.36363636363636365</v>
      </c>
      <c r="AD29" s="26">
        <f t="shared" si="5"/>
        <v>0.375</v>
      </c>
    </row>
    <row r="30" spans="1:30" x14ac:dyDescent="0.25">
      <c r="A30" s="6">
        <v>29</v>
      </c>
      <c r="B30" s="6" t="s">
        <v>0</v>
      </c>
      <c r="C30" s="6">
        <f>IFERROR('cantidad pollos muertos'!C30/'cantidad inicial pollos'!C30,"")</f>
        <v>9.3948755224423044E-2</v>
      </c>
      <c r="D30" s="6">
        <f>IFERROR('cantidad pollos muertos'!D30/'cantidad inicial pollos'!D30,"")</f>
        <v>4.9681320477202154E-2</v>
      </c>
      <c r="E30" s="6">
        <f>IFERROR('cantidad pollos muertos'!E30/'cantidad inicial pollos'!E30,"")</f>
        <v>6.605624591236102E-2</v>
      </c>
      <c r="F30" s="6">
        <f>IFERROR('cantidad pollos muertos'!F30/'cantidad inicial pollos'!F30,"")</f>
        <v>3.0728996404053611E-2</v>
      </c>
      <c r="G30" s="6">
        <f>IFERROR('cantidad pollos muertos'!G30/'cantidad inicial pollos'!G30,"")</f>
        <v>3.0912659470068694E-2</v>
      </c>
      <c r="H30" s="6">
        <f>IFERROR('cantidad pollos muertos'!H30/'cantidad inicial pollos'!H30,"")</f>
        <v>2.7007029226785054E-2</v>
      </c>
      <c r="I30" s="6">
        <f>IFERROR('cantidad pollos muertos'!I30/'cantidad inicial pollos'!I30,"")</f>
        <v>1.753257198005469E-2</v>
      </c>
      <c r="J30" s="6">
        <f>IFERROR('cantidad pollos muertos'!J30/'cantidad inicial pollos'!J30,"")</f>
        <v>1.5305273664947596E-2</v>
      </c>
      <c r="K30" s="32">
        <f>IFERROR('cantidad pollos muertos'!K30/'cantidad inicial pollos'!K30,"")</f>
        <v>3.110735418427726E-2</v>
      </c>
      <c r="L30" s="32">
        <f>IFERROR('cantidad pollos muertos'!L30/'cantidad inicial pollos'!L30,"")</f>
        <v>2.4561978057966267E-3</v>
      </c>
      <c r="M30" s="6">
        <f>IFERROR('cantidad pollos muertos'!M30/'cantidad inicial pollos'!M30,"")</f>
        <v>4.3407310704960837E-2</v>
      </c>
      <c r="N30" s="6">
        <f>IFERROR('cantidad pollos muertos'!N30/'cantidad inicial pollos'!N30,"")</f>
        <v>4.4392939917988948E-2</v>
      </c>
      <c r="O30" s="6">
        <f>IFERROR('cantidad pollos muertos'!O30/'cantidad inicial pollos'!O30,"")</f>
        <v>6.6830065359477123E-2</v>
      </c>
      <c r="P30" s="6">
        <f>IFERROR('cantidad pollos muertos'!P30/'cantidad inicial pollos'!P30,"")</f>
        <v>2.1358543417366947E-2</v>
      </c>
      <c r="Q30" s="6">
        <f>IFERROR('cantidad pollos muertos'!Q30/'cantidad inicial pollos'!Q30,"")</f>
        <v>4.9369747899159662E-2</v>
      </c>
      <c r="R30" s="6">
        <f>IFERROR('cantidad pollos muertos'!R30/'cantidad inicial pollos'!R30,"")</f>
        <v>3.3986928104575161E-2</v>
      </c>
      <c r="S30" s="6">
        <f>IFERROR('cantidad pollos muertos'!S30/'cantidad inicial pollos'!S30,"")</f>
        <v>4.4444444444444446E-2</v>
      </c>
      <c r="T30" s="6">
        <f>IFERROR('cantidad pollos muertos'!T30/'cantidad inicial pollos'!T30,"")</f>
        <v>1.8627450980392157E-2</v>
      </c>
      <c r="U30" s="6">
        <f>IFERROR('cantidad pollos muertos'!U30/'cantidad inicial pollos'!U30,"")</f>
        <v>2.5000000000000001E-2</v>
      </c>
      <c r="V30" s="6">
        <f>IFERROR('cantidad pollos muertos'!V30/'cantidad inicial pollos'!V30,"")</f>
        <v>2.8758169934640521E-2</v>
      </c>
      <c r="W30" s="6">
        <f>IFERROR('cantidad pollos muertos'!W30/'cantidad inicial pollos'!W30,"")</f>
        <v>2.5000000000000001E-2</v>
      </c>
      <c r="X30" s="6">
        <f>IFERROR('cantidad pollos muertos'!X30/'cantidad inicial pollos'!X30,"")</f>
        <v>3.0065359477124184E-2</v>
      </c>
      <c r="Y30" s="33">
        <f t="shared" si="0"/>
        <v>3</v>
      </c>
      <c r="Z30" s="33">
        <f t="shared" si="1"/>
        <v>22</v>
      </c>
      <c r="AA30" s="33">
        <f t="shared" si="2"/>
        <v>5.6418602425445386E-5</v>
      </c>
      <c r="AB30" s="26">
        <f t="shared" si="3"/>
        <v>3.6180789299549994E-2</v>
      </c>
      <c r="AC30" s="26">
        <f t="shared" si="4"/>
        <v>0.13636363636363635</v>
      </c>
      <c r="AD30" s="26">
        <f t="shared" si="5"/>
        <v>0.16666666666666666</v>
      </c>
    </row>
    <row r="31" spans="1:30" x14ac:dyDescent="0.25">
      <c r="A31" s="6">
        <v>30</v>
      </c>
      <c r="B31" s="6" t="s">
        <v>31</v>
      </c>
      <c r="C31" s="6">
        <f>IFERROR('cantidad pollos muertos'!C31/'cantidad inicial pollos'!C31,"")</f>
        <v>2.8649921507064365E-2</v>
      </c>
      <c r="D31" s="6">
        <f>IFERROR('cantidad pollos muertos'!D31/'cantidad inicial pollos'!D31,"")</f>
        <v>1.0182584269662922E-2</v>
      </c>
      <c r="E31" s="6">
        <f>IFERROR('cantidad pollos muertos'!E31/'cantidad inicial pollos'!E31,"")</f>
        <v>7.3879551820728293E-2</v>
      </c>
      <c r="F31" s="6">
        <f>IFERROR('cantidad pollos muertos'!F31/'cantidad inicial pollos'!F31,"")</f>
        <v>9.418767507002801E-2</v>
      </c>
      <c r="G31" s="6">
        <f>IFERROR('cantidad pollos muertos'!G31/'cantidad inicial pollos'!G31,"")</f>
        <v>5.07703081232493E-2</v>
      </c>
      <c r="H31" s="6">
        <f>IFERROR('cantidad pollos muertos'!H31/'cantidad inicial pollos'!H31,"")</f>
        <v>2.4509803921568627E-2</v>
      </c>
      <c r="I31" s="6">
        <f>IFERROR('cantidad pollos muertos'!I31/'cantidad inicial pollos'!I31,"")</f>
        <v>3.1372549019607843E-2</v>
      </c>
      <c r="J31" s="6">
        <f>IFERROR('cantidad pollos muertos'!J31/'cantidad inicial pollos'!J31,"")</f>
        <v>2.8322440087145968E-2</v>
      </c>
      <c r="K31" s="32">
        <f>IFERROR('cantidad pollos muertos'!K31/'cantidad inicial pollos'!K31,"")</f>
        <v>2.5163398692810458E-2</v>
      </c>
      <c r="L31" s="32">
        <f>IFERROR('cantidad pollos muertos'!L31/'cantidad inicial pollos'!L31,"")</f>
        <v>3.3660130718954247E-2</v>
      </c>
      <c r="M31" s="6">
        <f>IFERROR('cantidad pollos muertos'!M31/'cantidad inicial pollos'!M31,"")</f>
        <v>3.0501089324618737E-2</v>
      </c>
      <c r="N31" s="6">
        <f>IFERROR('cantidad pollos muertos'!N31/'cantidad inicial pollos'!N31,"")</f>
        <v>3.776325344952796E-2</v>
      </c>
      <c r="O31" s="6">
        <f>IFERROR('cantidad pollos muertos'!O31/'cantidad inicial pollos'!O31,"")</f>
        <v>3.0112044817927171E-2</v>
      </c>
      <c r="P31" s="6">
        <f>IFERROR('cantidad pollos muertos'!P31/'cantidad inicial pollos'!P31,"")</f>
        <v>1.8557422969187675E-2</v>
      </c>
      <c r="Q31" s="6">
        <f>IFERROR('cantidad pollos muertos'!Q31/'cantidad inicial pollos'!Q31,"")</f>
        <v>5.0420168067226892E-2</v>
      </c>
      <c r="R31" s="6">
        <f>IFERROR('cantidad pollos muertos'!R31/'cantidad inicial pollos'!R31,"")</f>
        <v>5.3013798111837325E-2</v>
      </c>
      <c r="S31" s="6">
        <f>IFERROR('cantidad pollos muertos'!S31/'cantidad inicial pollos'!S31,"")</f>
        <v>2.7596223674655047E-2</v>
      </c>
      <c r="T31" s="6">
        <f>IFERROR('cantidad pollos muertos'!T31/'cantidad inicial pollos'!T31,"")</f>
        <v>3.776325344952796E-2</v>
      </c>
      <c r="U31" s="6">
        <f>IFERROR('cantidad pollos muertos'!U31/'cantidad inicial pollos'!U31,"")</f>
        <v>4.4117647058823532E-2</v>
      </c>
      <c r="V31" s="6">
        <f>IFERROR('cantidad pollos muertos'!V31/'cantidad inicial pollos'!V31,"")</f>
        <v>0.11239495798319328</v>
      </c>
      <c r="W31" s="6">
        <f>IFERROR('cantidad pollos muertos'!W31/'cantidad inicial pollos'!W31,"")</f>
        <v>5.7773109243697482E-2</v>
      </c>
      <c r="X31" s="6">
        <f>IFERROR('cantidad pollos muertos'!X31/'cantidad inicial pollos'!X31,"")</f>
        <v>4.3767507002801118E-2</v>
      </c>
      <c r="Y31" s="33">
        <f t="shared" si="0"/>
        <v>7</v>
      </c>
      <c r="Z31" s="33">
        <f t="shared" si="1"/>
        <v>22</v>
      </c>
      <c r="AA31" s="33">
        <f t="shared" si="2"/>
        <v>3.270391624079072E-2</v>
      </c>
      <c r="AB31" s="26">
        <f t="shared" si="3"/>
        <v>4.2930856290174742E-2</v>
      </c>
      <c r="AC31" s="26">
        <f t="shared" si="4"/>
        <v>0.31818181818181818</v>
      </c>
      <c r="AD31" s="26">
        <f t="shared" si="5"/>
        <v>0.33333333333333331</v>
      </c>
    </row>
    <row r="32" spans="1:30" x14ac:dyDescent="0.25">
      <c r="A32" s="6">
        <v>31</v>
      </c>
      <c r="B32" s="6" t="s">
        <v>32</v>
      </c>
      <c r="C32" s="6">
        <f>IFERROR('cantidad pollos muertos'!C32/'cantidad inicial pollos'!C32,"")</f>
        <v>6.2745098039215685E-2</v>
      </c>
      <c r="D32" s="6">
        <f>IFERROR('cantidad pollos muertos'!D32/'cantidad inicial pollos'!D32,"")</f>
        <v>9.8877980364656379E-2</v>
      </c>
      <c r="E32" s="6">
        <f>IFERROR('cantidad pollos muertos'!E32/'cantidad inicial pollos'!E32,"")</f>
        <v>7.633053221288516E-2</v>
      </c>
      <c r="F32" s="6">
        <f>IFERROR('cantidad pollos muertos'!F32/'cantidad inicial pollos'!F32,"")</f>
        <v>0.17612044817927172</v>
      </c>
      <c r="G32" s="6">
        <f>IFERROR('cantidad pollos muertos'!G32/'cantidad inicial pollos'!G32,"")</f>
        <v>4.0966386554621849E-2</v>
      </c>
      <c r="H32" s="6">
        <f>IFERROR('cantidad pollos muertos'!H32/'cantidad inicial pollos'!H32,"")</f>
        <v>2.4705882352941175E-2</v>
      </c>
      <c r="I32" s="6">
        <f>IFERROR('cantidad pollos muertos'!I32/'cantidad inicial pollos'!I32,"")</f>
        <v>2.3871811641595814E-2</v>
      </c>
      <c r="J32" s="6">
        <f>IFERROR('cantidad pollos muertos'!J32/'cantidad inicial pollos'!J32,"")</f>
        <v>1.9286754002911209E-2</v>
      </c>
      <c r="K32" s="32">
        <f>IFERROR('cantidad pollos muertos'!K32/'cantidad inicial pollos'!K32,"")</f>
        <v>1.4056881333769205E-2</v>
      </c>
      <c r="L32" s="32">
        <f>IFERROR('cantidad pollos muertos'!L32/'cantidad inicial pollos'!L32,"")</f>
        <v>2.0281321557082108E-2</v>
      </c>
      <c r="M32" s="6">
        <f>IFERROR('cantidad pollos muertos'!M32/'cantidad inicial pollos'!M32,"")</f>
        <v>2.2884126407555393E-2</v>
      </c>
      <c r="N32" s="6">
        <f>IFERROR('cantidad pollos muertos'!N32/'cantidad inicial pollos'!N32,"")</f>
        <v>3.0501089324618737E-2</v>
      </c>
      <c r="O32" s="6">
        <f>IFERROR('cantidad pollos muertos'!O32/'cantidad inicial pollos'!O32,"")</f>
        <v>2.5910364145658265E-2</v>
      </c>
      <c r="P32" s="6">
        <f>IFERROR('cantidad pollos muertos'!P32/'cantidad inicial pollos'!P32,"")</f>
        <v>2.9048656499636893E-2</v>
      </c>
      <c r="Q32" s="6">
        <f>IFERROR('cantidad pollos muertos'!Q32/'cantidad inicial pollos'!Q32,"")</f>
        <v>2.2408963585434174E-2</v>
      </c>
      <c r="R32" s="6">
        <f>IFERROR('cantidad pollos muertos'!R32/'cantidad inicial pollos'!R32,"")</f>
        <v>2.7149321266968326E-2</v>
      </c>
      <c r="S32" s="6">
        <f>IFERROR('cantidad pollos muertos'!S32/'cantidad inicial pollos'!S32,"")</f>
        <v>5.165912518853695E-2</v>
      </c>
      <c r="T32" s="6">
        <f>IFERROR('cantidad pollos muertos'!T32/'cantidad inicial pollos'!T32,"")</f>
        <v>2.7959331880900509E-2</v>
      </c>
      <c r="U32" s="6">
        <f>IFERROR('cantidad pollos muertos'!U32/'cantidad inicial pollos'!U32,"")</f>
        <v>1.8207282913165267E-2</v>
      </c>
      <c r="V32" s="6">
        <f>IFERROR('cantidad pollos muertos'!V32/'cantidad inicial pollos'!V32,"")</f>
        <v>3.711484593837535E-2</v>
      </c>
      <c r="W32" s="6">
        <f>IFERROR('cantidad pollos muertos'!W32/'cantidad inicial pollos'!W32,"")</f>
        <v>3.3613445378151259E-2</v>
      </c>
      <c r="X32" s="6">
        <f>IFERROR('cantidad pollos muertos'!X32/'cantidad inicial pollos'!X32,"")</f>
        <v>3.1862745098039214E-2</v>
      </c>
      <c r="Y32" s="33">
        <f t="shared" si="0"/>
        <v>5</v>
      </c>
      <c r="Z32" s="33">
        <f t="shared" si="1"/>
        <v>22</v>
      </c>
      <c r="AA32" s="33">
        <f t="shared" si="2"/>
        <v>2.8709869463909854E-3</v>
      </c>
      <c r="AB32" s="26">
        <f t="shared" si="3"/>
        <v>4.161647244845413E-2</v>
      </c>
      <c r="AC32" s="26">
        <f t="shared" si="4"/>
        <v>0.22727272727272727</v>
      </c>
      <c r="AD32" s="26">
        <f t="shared" si="5"/>
        <v>0.25</v>
      </c>
    </row>
    <row r="33" spans="1:30" x14ac:dyDescent="0.25">
      <c r="A33" s="6">
        <v>32</v>
      </c>
      <c r="B33" s="6" t="s">
        <v>13</v>
      </c>
      <c r="C33" s="6">
        <f>IFERROR('cantidad pollos muertos'!C33/'cantidad inicial pollos'!C33,"")</f>
        <v>3.9921465968586388E-2</v>
      </c>
      <c r="D33" s="6">
        <f>IFERROR('cantidad pollos muertos'!D33/'cantidad inicial pollos'!D33,"")</f>
        <v>0.10798429319371727</v>
      </c>
      <c r="E33" s="6">
        <f>IFERROR('cantidad pollos muertos'!E33/'cantidad inicial pollos'!E33,"")</f>
        <v>9.6555965559655593E-2</v>
      </c>
      <c r="F33" s="6">
        <f>IFERROR('cantidad pollos muertos'!F33/'cantidad inicial pollos'!F33,"")</f>
        <v>2.9411764705882353E-2</v>
      </c>
      <c r="G33" s="6">
        <f>IFERROR('cantidad pollos muertos'!G33/'cantidad inicial pollos'!G33,"")</f>
        <v>5.4154995331465922E-2</v>
      </c>
      <c r="H33" s="6">
        <f>IFERROR('cantidad pollos muertos'!H33/'cantidad inicial pollos'!H33,"")</f>
        <v>2.4183006535947713E-2</v>
      </c>
      <c r="I33" s="6">
        <f>IFERROR('cantidad pollos muertos'!I33/'cantidad inicial pollos'!I33,"")</f>
        <v>5.3475935828877002E-3</v>
      </c>
      <c r="J33" s="6">
        <f>IFERROR('cantidad pollos muertos'!J33/'cantidad inicial pollos'!J33,"")</f>
        <v>3.1969309462915603E-2</v>
      </c>
      <c r="K33" s="32">
        <f>IFERROR('cantidad pollos muertos'!K33/'cantidad inicial pollos'!K33,"")</f>
        <v>2.514919011082694E-2</v>
      </c>
      <c r="L33" s="32">
        <f>IFERROR('cantidad pollos muertos'!L33/'cantidad inicial pollos'!L33,"")</f>
        <v>3.7936913895993178E-2</v>
      </c>
      <c r="M33" s="6">
        <f>IFERROR('cantidad pollos muertos'!M33/'cantidad inicial pollos'!M33,"")</f>
        <v>3.9709649871904354E-2</v>
      </c>
      <c r="N33" s="6">
        <f>IFERROR('cantidad pollos muertos'!N33/'cantidad inicial pollos'!N33,"")</f>
        <v>2.9838022165387893E-2</v>
      </c>
      <c r="O33" s="6">
        <f>IFERROR('cantidad pollos muertos'!O33/'cantidad inicial pollos'!O33,"")</f>
        <v>4.1773231031543054E-2</v>
      </c>
      <c r="P33" s="6">
        <f>IFERROR('cantidad pollos muertos'!P33/'cantidad inicial pollos'!P33,"")</f>
        <v>2.4296675191815855E-2</v>
      </c>
      <c r="Q33" s="6">
        <f>IFERROR('cantidad pollos muertos'!Q33/'cantidad inicial pollos'!Q33,"")</f>
        <v>1.6624040920716114E-2</v>
      </c>
      <c r="R33" s="6">
        <f>IFERROR('cantidad pollos muertos'!R33/'cantidad inicial pollos'!R33,"")</f>
        <v>2.9411764705882353E-2</v>
      </c>
      <c r="S33" s="6">
        <f>IFERROR('cantidad pollos muertos'!S33/'cantidad inicial pollos'!S33,"")</f>
        <v>3.8789428815004259E-2</v>
      </c>
      <c r="T33" s="6">
        <f>IFERROR('cantidad pollos muertos'!T33/'cantidad inicial pollos'!T33,"")</f>
        <v>2.3017902813299233E-2</v>
      </c>
      <c r="U33" s="6">
        <f>IFERROR('cantidad pollos muertos'!U33/'cantidad inicial pollos'!U33,"")</f>
        <v>1.6106442577030811E-2</v>
      </c>
      <c r="V33" s="6">
        <f>IFERROR('cantidad pollos muertos'!V33/'cantidad inicial pollos'!V33,"")</f>
        <v>3.0690537084398978E-2</v>
      </c>
      <c r="W33" s="6">
        <f>IFERROR('cantidad pollos muertos'!W33/'cantidad inicial pollos'!W33,"")</f>
        <v>3.8363171355498722E-2</v>
      </c>
      <c r="X33" s="6">
        <f>IFERROR('cantidad pollos muertos'!X33/'cantidad inicial pollos'!X33,"")</f>
        <v>4.0616246498599441E-2</v>
      </c>
      <c r="Y33" s="33">
        <f t="shared" si="0"/>
        <v>3</v>
      </c>
      <c r="Z33" s="33">
        <f t="shared" si="1"/>
        <v>22</v>
      </c>
      <c r="AA33" s="33">
        <f t="shared" si="2"/>
        <v>5.6418602425445386E-5</v>
      </c>
      <c r="AB33" s="26">
        <f t="shared" si="3"/>
        <v>3.7356891426316347E-2</v>
      </c>
      <c r="AC33" s="26">
        <f t="shared" si="4"/>
        <v>0.13636363636363635</v>
      </c>
      <c r="AD33" s="26">
        <f t="shared" si="5"/>
        <v>0.16666666666666666</v>
      </c>
    </row>
    <row r="34" spans="1:30" x14ac:dyDescent="0.25">
      <c r="A34" s="6">
        <v>33</v>
      </c>
      <c r="B34" s="6" t="s">
        <v>18</v>
      </c>
      <c r="C34" s="6">
        <f>IFERROR('cantidad pollos muertos'!C34/'cantidad inicial pollos'!C34,"")</f>
        <v>4.518388791593695E-2</v>
      </c>
      <c r="D34" s="6">
        <f>IFERROR('cantidad pollos muertos'!D34/'cantidad inicial pollos'!D34,"")</f>
        <v>5.0437828371278456E-2</v>
      </c>
      <c r="E34" s="6">
        <f>IFERROR('cantidad pollos muertos'!E34/'cantidad inicial pollos'!E34,"")</f>
        <v>5.7773109243697482E-2</v>
      </c>
      <c r="F34" s="6">
        <f>IFERROR('cantidad pollos muertos'!F34/'cantidad inicial pollos'!F34,"")</f>
        <v>7.8674948240165632E-2</v>
      </c>
      <c r="G34" s="6">
        <f>IFERROR('cantidad pollos muertos'!G34/'cantidad inicial pollos'!G34,"")</f>
        <v>5.5462184873949577E-2</v>
      </c>
      <c r="H34" s="6">
        <f>IFERROR('cantidad pollos muertos'!H34/'cantidad inicial pollos'!H34,"")</f>
        <v>4.5951246847856543E-2</v>
      </c>
      <c r="I34" s="6">
        <f>IFERROR('cantidad pollos muertos'!I34/'cantidad inicial pollos'!I34,"")</f>
        <v>1.7027863777089782E-2</v>
      </c>
      <c r="J34" s="6">
        <f>IFERROR('cantidad pollos muertos'!J34/'cantidad inicial pollos'!J34,"")</f>
        <v>3.995098039215686E-2</v>
      </c>
      <c r="K34" s="32">
        <f>IFERROR('cantidad pollos muertos'!K34/'cantidad inicial pollos'!K34,"")</f>
        <v>4.1394335511982572E-2</v>
      </c>
      <c r="L34" s="32">
        <f>IFERROR('cantidad pollos muertos'!L34/'cantidad inicial pollos'!L34,"")</f>
        <v>9.975490196078432E-2</v>
      </c>
      <c r="M34" s="6">
        <f>IFERROR('cantidad pollos muertos'!M34/'cantidad inicial pollos'!M34,"")</f>
        <v>0.10871165644171779</v>
      </c>
      <c r="N34" s="6">
        <f>IFERROR('cantidad pollos muertos'!N34/'cantidad inicial pollos'!N34,"")</f>
        <v>4.4117647058823532E-2</v>
      </c>
      <c r="O34" s="6">
        <f>IFERROR('cantidad pollos muertos'!O34/'cantidad inicial pollos'!O34,"")</f>
        <v>4.3137254901960784E-2</v>
      </c>
      <c r="P34" s="6">
        <f>IFERROR('cantidad pollos muertos'!P34/'cantidad inicial pollos'!P34,"")</f>
        <v>0.18161764705882352</v>
      </c>
      <c r="Q34" s="6">
        <f>IFERROR('cantidad pollos muertos'!Q34/'cantidad inicial pollos'!Q34,"")</f>
        <v>7.1568627450980388E-2</v>
      </c>
      <c r="R34" s="6">
        <f>IFERROR('cantidad pollos muertos'!R34/'cantidad inicial pollos'!R34,"")</f>
        <v>3.2352941176470591E-2</v>
      </c>
      <c r="S34" s="6">
        <f>IFERROR('cantidad pollos muertos'!S34/'cantidad inicial pollos'!S34,"")</f>
        <v>1.3725490196078431E-2</v>
      </c>
      <c r="T34" s="6">
        <f>IFERROR('cantidad pollos muertos'!T34/'cantidad inicial pollos'!T34,"")</f>
        <v>2.3039215686274511E-2</v>
      </c>
      <c r="U34" s="6">
        <f>IFERROR('cantidad pollos muertos'!U34/'cantidad inicial pollos'!U34,"")</f>
        <v>4.0441176470588237E-2</v>
      </c>
      <c r="V34" s="6">
        <f>IFERROR('cantidad pollos muertos'!V34/'cantidad inicial pollos'!V34,"")</f>
        <v>6.3480392156862742E-2</v>
      </c>
      <c r="W34" s="6">
        <f>IFERROR('cantidad pollos muertos'!W34/'cantidad inicial pollos'!W34,"")</f>
        <v>6.642156862745098E-2</v>
      </c>
      <c r="X34" s="6">
        <f>IFERROR('cantidad pollos muertos'!X34/'cantidad inicial pollos'!X34,"")</f>
        <v>5.5392156862745096E-2</v>
      </c>
      <c r="Y34" s="33">
        <f t="shared" si="0"/>
        <v>11</v>
      </c>
      <c r="Z34" s="33">
        <f t="shared" si="1"/>
        <v>22</v>
      </c>
      <c r="AA34" s="33">
        <f t="shared" si="2"/>
        <v>0.41590595245361339</v>
      </c>
      <c r="AB34" s="26">
        <f t="shared" si="3"/>
        <v>5.7982593691985211E-2</v>
      </c>
      <c r="AC34" s="26">
        <f t="shared" si="4"/>
        <v>0.5</v>
      </c>
      <c r="AD34" s="26">
        <f t="shared" si="5"/>
        <v>0.5</v>
      </c>
    </row>
    <row r="35" spans="1:30" x14ac:dyDescent="0.25">
      <c r="A35" s="6">
        <v>34</v>
      </c>
      <c r="B35" s="6" t="s">
        <v>1</v>
      </c>
      <c r="C35" s="6">
        <f>IFERROR('cantidad pollos muertos'!C35/'cantidad inicial pollos'!C35,"")</f>
        <v>7.8460958129007927E-2</v>
      </c>
      <c r="D35" s="6">
        <f>IFERROR('cantidad pollos muertos'!D35/'cantidad inicial pollos'!D35,"")</f>
        <v>4.2511445389143233E-2</v>
      </c>
      <c r="E35" s="6">
        <f>IFERROR('cantidad pollos muertos'!E35/'cantidad inicial pollos'!E35,"")</f>
        <v>4.9738219895287955E-2</v>
      </c>
      <c r="F35" s="6">
        <f>IFERROR('cantidad pollos muertos'!F35/'cantidad inicial pollos'!F35,"")</f>
        <v>5.9457693564194711E-2</v>
      </c>
      <c r="G35" s="6">
        <f>IFERROR('cantidad pollos muertos'!G35/'cantidad inicial pollos'!G35,"")</f>
        <v>9.3852190974493127E-2</v>
      </c>
      <c r="H35" s="6">
        <f>IFERROR('cantidad pollos muertos'!H35/'cantidad inicial pollos'!H35,"")</f>
        <v>3.1227305737109658E-2</v>
      </c>
      <c r="I35" s="6">
        <f>IFERROR('cantidad pollos muertos'!I35/'cantidad inicial pollos'!I35,"")</f>
        <v>2.2770398481973434E-2</v>
      </c>
      <c r="J35" s="6">
        <f>IFERROR('cantidad pollos muertos'!J35/'cantidad inicial pollos'!J35,"")</f>
        <v>1.7923571187013865E-2</v>
      </c>
      <c r="K35" s="32">
        <f>IFERROR('cantidad pollos muertos'!K35/'cantidad inicial pollos'!K35,"")</f>
        <v>2.3238925199709513E-2</v>
      </c>
      <c r="L35" s="32">
        <f>IFERROR('cantidad pollos muertos'!L35/'cantidad inicial pollos'!L35,"")</f>
        <v>2.9084967320261439E-2</v>
      </c>
      <c r="M35" s="6">
        <f>IFERROR('cantidad pollos muertos'!M35/'cantidad inicial pollos'!M35,"")</f>
        <v>2.2222222222222223E-2</v>
      </c>
      <c r="N35" s="6">
        <f>IFERROR('cantidad pollos muertos'!N35/'cantidad inicial pollos'!N35,"")</f>
        <v>9.4658553076402974E-3</v>
      </c>
      <c r="O35" s="6">
        <f>IFERROR('cantidad pollos muertos'!O35/'cantidad inicial pollos'!O35,"")</f>
        <v>1.4705882352941176E-2</v>
      </c>
      <c r="P35" s="6">
        <f>IFERROR('cantidad pollos muertos'!P35/'cantidad inicial pollos'!P35,"")</f>
        <v>1.9607843137254902E-2</v>
      </c>
      <c r="Q35" s="6">
        <f>IFERROR('cantidad pollos muertos'!Q35/'cantidad inicial pollos'!Q35,"")</f>
        <v>3.711484593837535E-2</v>
      </c>
      <c r="R35" s="6">
        <f>IFERROR('cantidad pollos muertos'!R35/'cantidad inicial pollos'!R35,"")</f>
        <v>1.6013071895424835E-2</v>
      </c>
      <c r="S35" s="6">
        <f>IFERROR('cantidad pollos muertos'!S35/'cantidad inicial pollos'!S35,"")</f>
        <v>2.4836601307189541E-2</v>
      </c>
      <c r="T35" s="6">
        <f>IFERROR('cantidad pollos muertos'!T35/'cantidad inicial pollos'!T35,"")</f>
        <v>2.2875816993464051E-2</v>
      </c>
      <c r="U35" s="6">
        <f>IFERROR('cantidad pollos muertos'!U35/'cantidad inicial pollos'!U35,"")</f>
        <v>2.7450980392156862E-2</v>
      </c>
      <c r="V35" s="6">
        <f>IFERROR('cantidad pollos muertos'!V35/'cantidad inicial pollos'!V35,"")</f>
        <v>2.8462998102466792E-2</v>
      </c>
      <c r="W35" s="6">
        <f>IFERROR('cantidad pollos muertos'!W35/'cantidad inicial pollos'!W35,"")</f>
        <v>2.3202614379084968E-2</v>
      </c>
      <c r="X35" s="6">
        <f>IFERROR('cantidad pollos muertos'!X35/'cantidad inicial pollos'!X35,"")</f>
        <v>2.4836601307189541E-2</v>
      </c>
      <c r="Y35" s="33">
        <f t="shared" si="0"/>
        <v>3</v>
      </c>
      <c r="Z35" s="33">
        <f t="shared" si="1"/>
        <v>22</v>
      </c>
      <c r="AA35" s="33">
        <f t="shared" si="2"/>
        <v>5.6418602425445386E-5</v>
      </c>
      <c r="AB35" s="26">
        <f t="shared" si="3"/>
        <v>3.2684591327891151E-2</v>
      </c>
      <c r="AC35" s="26">
        <f t="shared" si="4"/>
        <v>0.13636363636363635</v>
      </c>
      <c r="AD35" s="26">
        <f t="shared" si="5"/>
        <v>0.16666666666666666</v>
      </c>
    </row>
    <row r="36" spans="1:30" x14ac:dyDescent="0.25">
      <c r="A36" s="6">
        <v>35</v>
      </c>
      <c r="B36" s="6" t="s">
        <v>37</v>
      </c>
      <c r="C36" s="6">
        <f>IFERROR('cantidad pollos muertos'!C36/'cantidad inicial pollos'!C36,"")</f>
        <v>3.1465093411996069E-2</v>
      </c>
      <c r="D36" s="6">
        <f>IFERROR('cantidad pollos muertos'!D36/'cantidad inicial pollos'!D36,"")</f>
        <v>5.1655147326300471E-2</v>
      </c>
      <c r="E36" s="6">
        <f>IFERROR('cantidad pollos muertos'!E36/'cantidad inicial pollos'!E36,"")</f>
        <v>4.8709560159941837E-2</v>
      </c>
      <c r="F36" s="6">
        <f>IFERROR('cantidad pollos muertos'!F36/'cantidad inicial pollos'!F36,"")</f>
        <v>0.10715583000363241</v>
      </c>
      <c r="G36" s="6">
        <f>IFERROR('cantidad pollos muertos'!G36/'cantidad inicial pollos'!G36,"")</f>
        <v>4.0971718636693258E-2</v>
      </c>
      <c r="H36" s="6">
        <f>IFERROR('cantidad pollos muertos'!H36/'cantidad inicial pollos'!H36,"")</f>
        <v>3.8865546218487396E-2</v>
      </c>
      <c r="I36" s="6">
        <f>IFERROR('cantidad pollos muertos'!I36/'cantidad inicial pollos'!I36,"")</f>
        <v>2.9411764705882353E-2</v>
      </c>
      <c r="J36" s="6">
        <f>IFERROR('cantidad pollos muertos'!J36/'cantidad inicial pollos'!J36,"")</f>
        <v>7.2129909365558909E-2</v>
      </c>
      <c r="K36" s="32">
        <f>IFERROR('cantidad pollos muertos'!K36/'cantidad inicial pollos'!K36,"")</f>
        <v>5.6022408963585435E-3</v>
      </c>
      <c r="L36" s="32">
        <f>IFERROR('cantidad pollos muertos'!L36/'cantidad inicial pollos'!L36,"")</f>
        <v>4.3782837127845885E-2</v>
      </c>
      <c r="M36" s="6">
        <f>IFERROR('cantidad pollos muertos'!M36/'cantidad inicial pollos'!M36,"")</f>
        <v>3.1387107661154233E-2</v>
      </c>
      <c r="N36" s="6">
        <f>IFERROR('cantidad pollos muertos'!N36/'cantidad inicial pollos'!N36,"")</f>
        <v>2.0283975659229209E-2</v>
      </c>
      <c r="O36" s="6">
        <f>IFERROR('cantidad pollos muertos'!O36/'cantidad inicial pollos'!O36,"")</f>
        <v>3.2454361054766734E-2</v>
      </c>
      <c r="P36" s="6">
        <f>IFERROR('cantidad pollos muertos'!P36/'cantidad inicial pollos'!P36,"")</f>
        <v>3.989181879648411E-2</v>
      </c>
      <c r="Q36" s="6">
        <f>IFERROR('cantidad pollos muertos'!Q36/'cantidad inicial pollos'!Q36,"")</f>
        <v>3.7863421230561189E-2</v>
      </c>
      <c r="R36" s="6">
        <f>IFERROR('cantidad pollos muertos'!R36/'cantidad inicial pollos'!R36,"")</f>
        <v>2.2988505747126436E-2</v>
      </c>
      <c r="S36" s="6">
        <f>IFERROR('cantidad pollos muertos'!S36/'cantidad inicial pollos'!S36,"")</f>
        <v>2.4002704530087897E-2</v>
      </c>
      <c r="T36" s="6">
        <f>IFERROR('cantidad pollos muertos'!T36/'cantidad inicial pollos'!T36,"")</f>
        <v>3.989181879648411E-2</v>
      </c>
      <c r="U36" s="6">
        <f>IFERROR('cantidad pollos muertos'!U36/'cantidad inicial pollos'!U36,"")</f>
        <v>2.9749830966869506E-2</v>
      </c>
      <c r="V36" s="6">
        <f>IFERROR('cantidad pollos muertos'!V36/'cantidad inicial pollos'!V36,"")</f>
        <v>5.0033806626098715E-2</v>
      </c>
      <c r="W36" s="6">
        <f>IFERROR('cantidad pollos muertos'!W36/'cantidad inicial pollos'!W36,"")</f>
        <v>4.9745824255628179E-2</v>
      </c>
      <c r="X36" s="6">
        <f>IFERROR('cantidad pollos muertos'!X36/'cantidad inicial pollos'!X36,"")</f>
        <v>5.1724137931034482E-2</v>
      </c>
      <c r="Y36" s="33">
        <f t="shared" si="0"/>
        <v>5</v>
      </c>
      <c r="Z36" s="33">
        <f t="shared" si="1"/>
        <v>22</v>
      </c>
      <c r="AA36" s="33">
        <f t="shared" si="2"/>
        <v>2.8709869463909854E-3</v>
      </c>
      <c r="AB36" s="26">
        <f t="shared" si="3"/>
        <v>4.089849823219191E-2</v>
      </c>
      <c r="AC36" s="26">
        <f t="shared" si="4"/>
        <v>0.22727272727272727</v>
      </c>
      <c r="AD36" s="26">
        <f t="shared" si="5"/>
        <v>0.25</v>
      </c>
    </row>
    <row r="37" spans="1:30" x14ac:dyDescent="0.25">
      <c r="A37" s="6">
        <v>36</v>
      </c>
      <c r="B37" s="6" t="s">
        <v>20</v>
      </c>
      <c r="C37" s="6">
        <f>IFERROR('cantidad pollos muertos'!C37/'cantidad inicial pollos'!C37,"")</f>
        <v>5.8388157894736843E-2</v>
      </c>
      <c r="D37" s="6">
        <f>IFERROR('cantidad pollos muertos'!D37/'cantidad inicial pollos'!D37,"")</f>
        <v>4.1889483065953657E-2</v>
      </c>
      <c r="E37" s="6">
        <f>IFERROR('cantidad pollos muertos'!E37/'cantidad inicial pollos'!E37,"")</f>
        <v>3.4369885433715219E-2</v>
      </c>
      <c r="F37" s="6">
        <f>IFERROR('cantidad pollos muertos'!F37/'cantidad inicial pollos'!F37,"")</f>
        <v>4.9352750809061485E-2</v>
      </c>
      <c r="G37" s="6">
        <f>IFERROR('cantidad pollos muertos'!G37/'cantidad inicial pollos'!G37,"")</f>
        <v>3.7433155080213901E-2</v>
      </c>
      <c r="H37" s="6">
        <f>IFERROR('cantidad pollos muertos'!H37/'cantidad inicial pollos'!H37,"")</f>
        <v>3.1777167516673206E-2</v>
      </c>
      <c r="I37" s="6">
        <f>IFERROR('cantidad pollos muertos'!I37/'cantidad inicial pollos'!I37,"")</f>
        <v>1.7653981953707338E-2</v>
      </c>
      <c r="J37" s="6">
        <f>IFERROR('cantidad pollos muertos'!J37/'cantidad inicial pollos'!J37,"")</f>
        <v>2.6666666666666668E-2</v>
      </c>
      <c r="K37" s="32">
        <f>IFERROR('cantidad pollos muertos'!K37/'cantidad inicial pollos'!K37,"")</f>
        <v>2.6737967914438502E-2</v>
      </c>
      <c r="L37" s="32">
        <f>IFERROR('cantidad pollos muertos'!L37/'cantidad inicial pollos'!L37,"")</f>
        <v>2.5882352941176471E-2</v>
      </c>
      <c r="M37" s="6">
        <f>IFERROR('cantidad pollos muertos'!M37/'cantidad inicial pollos'!M37,"")</f>
        <v>6.7503924646781788E-2</v>
      </c>
      <c r="N37" s="6">
        <f>IFERROR('cantidad pollos muertos'!N37/'cantidad inicial pollos'!N37,"")</f>
        <v>2.5098039215686273E-2</v>
      </c>
      <c r="O37" s="6">
        <f>IFERROR('cantidad pollos muertos'!O37/'cantidad inicial pollos'!O37,"")</f>
        <v>2.7450980392156862E-2</v>
      </c>
      <c r="P37" s="6">
        <f>IFERROR('cantidad pollos muertos'!P37/'cantidad inicial pollos'!P37,"")</f>
        <v>2.9411764705882353E-2</v>
      </c>
      <c r="Q37" s="6">
        <f>IFERROR('cantidad pollos muertos'!Q37/'cantidad inicial pollos'!Q37,"")</f>
        <v>4.9411764705882349E-2</v>
      </c>
      <c r="R37" s="6">
        <f>IFERROR('cantidad pollos muertos'!R37/'cantidad inicial pollos'!R37,"")</f>
        <v>1.8431372549019609E-2</v>
      </c>
      <c r="S37" s="6">
        <f>IFERROR('cantidad pollos muertos'!S37/'cantidad inicial pollos'!S37,"")</f>
        <v>3.1764705882352938E-2</v>
      </c>
      <c r="T37" s="6">
        <f>IFERROR('cantidad pollos muertos'!T37/'cantidad inicial pollos'!T37,"")</f>
        <v>2.7450980392156862E-2</v>
      </c>
      <c r="U37" s="6">
        <f>IFERROR('cantidad pollos muertos'!U37/'cantidad inicial pollos'!U37,"")</f>
        <v>4.7058823529411764E-2</v>
      </c>
      <c r="V37" s="6">
        <f>IFERROR('cantidad pollos muertos'!V37/'cantidad inicial pollos'!V37,"")</f>
        <v>3.4901960784313728E-2</v>
      </c>
      <c r="W37" s="6">
        <f>IFERROR('cantidad pollos muertos'!W37/'cantidad inicial pollos'!W37,"")</f>
        <v>3.8431372549019606E-2</v>
      </c>
      <c r="X37" s="6">
        <f>IFERROR('cantidad pollos muertos'!X37/'cantidad inicial pollos'!X37,"")</f>
        <v>0.04</v>
      </c>
      <c r="Y37" s="33">
        <f t="shared" si="0"/>
        <v>2</v>
      </c>
      <c r="Z37" s="33">
        <f t="shared" si="1"/>
        <v>22</v>
      </c>
      <c r="AA37" s="33">
        <f t="shared" si="2"/>
        <v>2.7745720303506971E-6</v>
      </c>
      <c r="AB37" s="26">
        <f t="shared" si="3"/>
        <v>3.5775784483136702E-2</v>
      </c>
      <c r="AC37" s="26">
        <f t="shared" si="4"/>
        <v>9.0909090909090912E-2</v>
      </c>
      <c r="AD37" s="26">
        <f t="shared" si="5"/>
        <v>0.125</v>
      </c>
    </row>
    <row r="38" spans="1:30" x14ac:dyDescent="0.25">
      <c r="A38" s="6">
        <v>37</v>
      </c>
      <c r="B38" s="6" t="s">
        <v>66</v>
      </c>
      <c r="C38" s="6" t="str">
        <f>IFERROR('cantidad pollos muertos'!C38/'cantidad inicial pollos'!C38,"")</f>
        <v/>
      </c>
      <c r="D38" s="6" t="str">
        <f>IFERROR('cantidad pollos muertos'!D38/'cantidad inicial pollos'!D38,"")</f>
        <v/>
      </c>
      <c r="E38" s="6" t="str">
        <f>IFERROR('cantidad pollos muertos'!E38/'cantidad inicial pollos'!E38,"")</f>
        <v/>
      </c>
      <c r="F38" s="6">
        <f>IFERROR('cantidad pollos muertos'!F38/'cantidad inicial pollos'!F38,"")</f>
        <v>2.8599444353652557E-2</v>
      </c>
      <c r="G38" s="6">
        <f>IFERROR('cantidad pollos muertos'!G38/'cantidad inicial pollos'!G38,"")</f>
        <v>0.13398692810457516</v>
      </c>
      <c r="H38" s="6">
        <f>IFERROR('cantidad pollos muertos'!H38/'cantidad inicial pollos'!H38,"")</f>
        <v>4.4125372088951148E-2</v>
      </c>
      <c r="I38" s="6">
        <f>IFERROR('cantidad pollos muertos'!I38/'cantidad inicial pollos'!I38,"")</f>
        <v>4.4133099824868655E-2</v>
      </c>
      <c r="J38" s="6">
        <f>IFERROR('cantidad pollos muertos'!J38/'cantidad inicial pollos'!J38,"")</f>
        <v>4.3249868674487831E-2</v>
      </c>
      <c r="K38" s="32">
        <f>IFERROR('cantidad pollos muertos'!K38/'cantidad inicial pollos'!K38,"")</f>
        <v>1.8907563025210083E-2</v>
      </c>
      <c r="L38" s="32">
        <f>IFERROR('cantidad pollos muertos'!L38/'cantidad inicial pollos'!L38,"")</f>
        <v>1.9244734931009439E-2</v>
      </c>
      <c r="M38" s="6">
        <f>IFERROR('cantidad pollos muertos'!M38/'cantidad inicial pollos'!M38,"")</f>
        <v>6.2909090909090915E-2</v>
      </c>
      <c r="N38" s="6">
        <f>IFERROR('cantidad pollos muertos'!N38/'cantidad inicial pollos'!N38,"")</f>
        <v>2.4702998302847445E-2</v>
      </c>
      <c r="O38" s="6">
        <f>IFERROR('cantidad pollos muertos'!O38/'cantidad inicial pollos'!O38,"")</f>
        <v>1.699346405228758E-2</v>
      </c>
      <c r="P38" s="6">
        <f>IFERROR('cantidad pollos muertos'!P38/'cantidad inicial pollos'!P38,"")</f>
        <v>2.0588235294117647E-2</v>
      </c>
      <c r="Q38" s="6">
        <f>IFERROR('cantidad pollos muertos'!Q38/'cantidad inicial pollos'!Q38,"")</f>
        <v>1.5686274509803921E-2</v>
      </c>
      <c r="R38" s="6">
        <f>IFERROR('cantidad pollos muertos'!R38/'cantidad inicial pollos'!R38,"")</f>
        <v>1.4177978883861237E-2</v>
      </c>
      <c r="S38" s="6">
        <f>IFERROR('cantidad pollos muertos'!S38/'cantidad inicial pollos'!S38,"")</f>
        <v>1.5987933634992457E-2</v>
      </c>
      <c r="T38" s="6">
        <f>IFERROR('cantidad pollos muertos'!T38/'cantidad inicial pollos'!T38,"")</f>
        <v>1.3876319758672699E-2</v>
      </c>
      <c r="U38" s="6">
        <f>IFERROR('cantidad pollos muertos'!U38/'cantidad inicial pollos'!U38,"")</f>
        <v>2.7777777777777776E-2</v>
      </c>
      <c r="V38" s="6">
        <f>IFERROR('cantidad pollos muertos'!V38/'cantidad inicial pollos'!V38,"")</f>
        <v>2.2829131652661063E-2</v>
      </c>
      <c r="W38" s="6">
        <f>IFERROR('cantidad pollos muertos'!W38/'cantidad inicial pollos'!W38,"")</f>
        <v>3.6231884057971016E-2</v>
      </c>
      <c r="X38" s="6">
        <f>IFERROR('cantidad pollos muertos'!X38/'cantidad inicial pollos'!X38,"")</f>
        <v>3.0264279624893437E-2</v>
      </c>
      <c r="Y38" s="33">
        <f t="shared" si="0"/>
        <v>2</v>
      </c>
      <c r="Z38" s="33">
        <f t="shared" si="1"/>
        <v>19</v>
      </c>
      <c r="AA38" s="33">
        <f t="shared" si="2"/>
        <v>9.4164659302786724E-5</v>
      </c>
      <c r="AB38" s="26">
        <f t="shared" si="3"/>
        <v>3.3382756813775366E-2</v>
      </c>
      <c r="AC38" s="26">
        <f t="shared" si="4"/>
        <v>0.10526315789473684</v>
      </c>
      <c r="AD38" s="26">
        <f t="shared" si="5"/>
        <v>0.14285714285714285</v>
      </c>
    </row>
    <row r="39" spans="1:30" x14ac:dyDescent="0.25">
      <c r="A39" s="6">
        <v>38</v>
      </c>
      <c r="B39" s="6" t="s">
        <v>19</v>
      </c>
      <c r="C39" s="6">
        <f>IFERROR('cantidad pollos muertos'!C39/'cantidad inicial pollos'!C39,"")</f>
        <v>4.2175360710321866E-2</v>
      </c>
      <c r="D39" s="6">
        <f>IFERROR('cantidad pollos muertos'!D39/'cantidad inicial pollos'!D39,"")</f>
        <v>2.9616413916146299E-2</v>
      </c>
      <c r="E39" s="6">
        <f>IFERROR('cantidad pollos muertos'!E39/'cantidad inicial pollos'!E39,"")</f>
        <v>3.4785545423843295E-2</v>
      </c>
      <c r="F39" s="6">
        <f>IFERROR('cantidad pollos muertos'!F39/'cantidad inicial pollos'!F39,"")</f>
        <v>4.307116104868914E-2</v>
      </c>
      <c r="G39" s="6">
        <f>IFERROR('cantidad pollos muertos'!G39/'cantidad inicial pollos'!G39,"")</f>
        <v>3.6968954248366014E-2</v>
      </c>
      <c r="H39" s="6">
        <f>IFERROR('cantidad pollos muertos'!H39/'cantidad inicial pollos'!H39,"")</f>
        <v>2.2316275490573297E-2</v>
      </c>
      <c r="I39" s="6">
        <f>IFERROR('cantidad pollos muertos'!I39/'cantidad inicial pollos'!I39,"")</f>
        <v>1.4036867918146456E-2</v>
      </c>
      <c r="J39" s="6">
        <f>IFERROR('cantidad pollos muertos'!J39/'cantidad inicial pollos'!J39,"")</f>
        <v>3.8528896672504379E-2</v>
      </c>
      <c r="K39" s="32">
        <f>IFERROR('cantidad pollos muertos'!K39/'cantidad inicial pollos'!K39,"")</f>
        <v>2.4518388791593695E-2</v>
      </c>
      <c r="L39" s="32">
        <f>IFERROR('cantidad pollos muertos'!L39/'cantidad inicial pollos'!L39,"")</f>
        <v>4.884453781512605E-2</v>
      </c>
      <c r="M39" s="6">
        <f>IFERROR('cantidad pollos muertos'!M39/'cantidad inicial pollos'!M39,"")</f>
        <v>3.4950071326676178E-2</v>
      </c>
      <c r="N39" s="6">
        <f>IFERROR('cantidad pollos muertos'!N39/'cantidad inicial pollos'!N39,"")</f>
        <v>3.3868092691622102E-2</v>
      </c>
      <c r="O39" s="6">
        <f>IFERROR('cantidad pollos muertos'!O39/'cantidad inicial pollos'!O39,"")</f>
        <v>3.5650623885918005E-2</v>
      </c>
      <c r="P39" s="6">
        <f>IFERROR('cantidad pollos muertos'!P39/'cantidad inicial pollos'!P39,"")</f>
        <v>6.6937119675456389E-2</v>
      </c>
      <c r="Q39" s="6">
        <f>IFERROR('cantidad pollos muertos'!Q39/'cantidad inicial pollos'!Q39,"")</f>
        <v>4.1582150101419878E-2</v>
      </c>
      <c r="R39" s="6">
        <f>IFERROR('cantidad pollos muertos'!R39/'cantidad inicial pollos'!R39,"")</f>
        <v>1.9957983193277309E-2</v>
      </c>
      <c r="S39" s="6">
        <f>IFERROR('cantidad pollos muertos'!S39/'cantidad inicial pollos'!S39,"")</f>
        <v>2.1358543417366947E-2</v>
      </c>
      <c r="T39" s="6">
        <f>IFERROR('cantidad pollos muertos'!T39/'cantidad inicial pollos'!T39,"")</f>
        <v>2.4509803921568627E-2</v>
      </c>
      <c r="U39" s="6">
        <f>IFERROR('cantidad pollos muertos'!U39/'cantidad inicial pollos'!U39,"")</f>
        <v>2.6200135226504394E-2</v>
      </c>
      <c r="V39" s="6">
        <f>IFERROR('cantidad pollos muertos'!V39/'cantidad inicial pollos'!V39,"")</f>
        <v>5.6022408963585436E-2</v>
      </c>
      <c r="W39" s="6">
        <f>IFERROR('cantidad pollos muertos'!W39/'cantidad inicial pollos'!W39,"")</f>
        <v>2.8711484593837534E-2</v>
      </c>
      <c r="X39" s="6">
        <f>IFERROR('cantidad pollos muertos'!X39/'cantidad inicial pollos'!X39,"")</f>
        <v>3.5539215686274508E-2</v>
      </c>
      <c r="Y39" s="33">
        <f t="shared" si="0"/>
        <v>2</v>
      </c>
      <c r="Z39" s="33">
        <f t="shared" si="1"/>
        <v>22</v>
      </c>
      <c r="AA39" s="33">
        <f t="shared" si="2"/>
        <v>2.7745720303506971E-6</v>
      </c>
      <c r="AB39" s="26">
        <f t="shared" si="3"/>
        <v>3.4552274305400817E-2</v>
      </c>
      <c r="AC39" s="26">
        <f t="shared" si="4"/>
        <v>9.0909090909090912E-2</v>
      </c>
      <c r="AD39" s="26">
        <f t="shared" si="5"/>
        <v>0.125</v>
      </c>
    </row>
    <row r="40" spans="1:30" x14ac:dyDescent="0.25">
      <c r="A40" s="6">
        <v>39</v>
      </c>
      <c r="B40" s="6" t="s">
        <v>26</v>
      </c>
      <c r="C40" s="6">
        <f>IFERROR('cantidad pollos muertos'!C40/'cantidad inicial pollos'!C40,"")</f>
        <v>0.11911911911911911</v>
      </c>
      <c r="D40" s="6">
        <f>IFERROR('cantidad pollos muertos'!D40/'cantidad inicial pollos'!D40,"")</f>
        <v>0.18186274509803921</v>
      </c>
      <c r="E40" s="6">
        <f>IFERROR('cantidad pollos muertos'!E40/'cantidad inicial pollos'!E40,"")</f>
        <v>0.16097401536198724</v>
      </c>
      <c r="F40" s="6">
        <f>IFERROR('cantidad pollos muertos'!F40/'cantidad inicial pollos'!F40,"")</f>
        <v>5.8371484630477435E-2</v>
      </c>
      <c r="G40" s="6">
        <f>IFERROR('cantidad pollos muertos'!G40/'cantidad inicial pollos'!G40,"")</f>
        <v>0.20576696743821107</v>
      </c>
      <c r="H40" s="6">
        <f>IFERROR('cantidad pollos muertos'!H40/'cantidad inicial pollos'!H40,"")</f>
        <v>2.0086083213773313E-2</v>
      </c>
      <c r="I40" s="6">
        <f>IFERROR('cantidad pollos muertos'!I40/'cantidad inicial pollos'!I40,"")</f>
        <v>2.3039215686274511E-2</v>
      </c>
      <c r="J40" s="6">
        <f>IFERROR('cantidad pollos muertos'!J40/'cantidad inicial pollos'!J40,"")</f>
        <v>2.0598332515939184E-2</v>
      </c>
      <c r="K40" s="32">
        <f>IFERROR('cantidad pollos muertos'!K40/'cantidad inicial pollos'!K40,"")</f>
        <v>1.6339869281045753E-2</v>
      </c>
      <c r="L40" s="32">
        <f>IFERROR('cantidad pollos muertos'!L40/'cantidad inicial pollos'!L40,"")</f>
        <v>3.6928104575163399E-2</v>
      </c>
      <c r="M40" s="6">
        <f>IFERROR('cantidad pollos muertos'!M40/'cantidad inicial pollos'!M40,"")</f>
        <v>2.4513809445987907E-2</v>
      </c>
      <c r="N40" s="6">
        <f>IFERROR('cantidad pollos muertos'!N40/'cantidad inicial pollos'!N40,"")</f>
        <v>1.2581699346405229E-2</v>
      </c>
      <c r="O40" s="6">
        <f>IFERROR('cantidad pollos muertos'!O40/'cantidad inicial pollos'!O40,"")</f>
        <v>3.6601307189542485E-2</v>
      </c>
      <c r="P40" s="6">
        <f>IFERROR('cantidad pollos muertos'!P40/'cantidad inicial pollos'!P40,"")</f>
        <v>2.6470588235294117E-2</v>
      </c>
      <c r="Q40" s="6">
        <f>IFERROR('cantidad pollos muertos'!Q40/'cantidad inicial pollos'!Q40,"")</f>
        <v>1.7647058823529412E-2</v>
      </c>
      <c r="R40" s="6">
        <f>IFERROR('cantidad pollos muertos'!R40/'cantidad inicial pollos'!R40,"")</f>
        <v>4.3137254901960784E-2</v>
      </c>
      <c r="S40" s="6">
        <f>IFERROR('cantidad pollos muertos'!S40/'cantidad inicial pollos'!S40,"")</f>
        <v>2.630718954248366E-2</v>
      </c>
      <c r="T40" s="6">
        <f>IFERROR('cantidad pollos muertos'!T40/'cantidad inicial pollos'!T40,"")</f>
        <v>3.5620915032679737E-2</v>
      </c>
      <c r="U40" s="6">
        <f>IFERROR('cantidad pollos muertos'!U40/'cantidad inicial pollos'!U40,"")</f>
        <v>4.4117647058823532E-2</v>
      </c>
      <c r="V40" s="6">
        <f>IFERROR('cantidad pollos muertos'!V40/'cantidad inicial pollos'!V40,"")</f>
        <v>2.7124183006535948E-2</v>
      </c>
      <c r="W40" s="6">
        <f>IFERROR('cantidad pollos muertos'!W40/'cantidad inicial pollos'!W40,"")</f>
        <v>2.8758169934640521E-2</v>
      </c>
      <c r="X40" s="6">
        <f>IFERROR('cantidad pollos muertos'!X40/'cantidad inicial pollos'!X40,"")</f>
        <v>5.5228758169934639E-2</v>
      </c>
      <c r="Y40" s="33">
        <f t="shared" si="0"/>
        <v>6</v>
      </c>
      <c r="Z40" s="33">
        <f t="shared" si="1"/>
        <v>22</v>
      </c>
      <c r="AA40" s="33">
        <f t="shared" si="2"/>
        <v>1.1087825663388839E-2</v>
      </c>
      <c r="AB40" s="26">
        <f t="shared" si="3"/>
        <v>5.550884170944765E-2</v>
      </c>
      <c r="AC40" s="26">
        <f t="shared" si="4"/>
        <v>0.27272727272727271</v>
      </c>
      <c r="AD40" s="26">
        <f t="shared" si="5"/>
        <v>0.29166666666666669</v>
      </c>
    </row>
    <row r="41" spans="1:30" x14ac:dyDescent="0.25">
      <c r="A41" s="6">
        <v>40</v>
      </c>
      <c r="B41" s="6" t="s">
        <v>33</v>
      </c>
      <c r="C41" s="6">
        <f>IFERROR('cantidad pollos muertos'!C41/'cantidad inicial pollos'!C41,"")</f>
        <v>7.8947368421052627E-2</v>
      </c>
      <c r="D41" s="6">
        <f>IFERROR('cantidad pollos muertos'!D41/'cantidad inicial pollos'!D41,"")</f>
        <v>0.12451771308312873</v>
      </c>
      <c r="E41" s="6">
        <f>IFERROR('cantidad pollos muertos'!E41/'cantidad inicial pollos'!E41,"")</f>
        <v>8.7885154061624643E-2</v>
      </c>
      <c r="F41" s="6">
        <f>IFERROR('cantidad pollos muertos'!F41/'cantidad inicial pollos'!F41,"")</f>
        <v>6.8675543097407143E-2</v>
      </c>
      <c r="G41" s="6">
        <f>IFERROR('cantidad pollos muertos'!G41/'cantidad inicial pollos'!G41,"")</f>
        <v>4.6397188049209136E-2</v>
      </c>
      <c r="H41" s="6">
        <f>IFERROR('cantidad pollos muertos'!H41/'cantidad inicial pollos'!H41,"")</f>
        <v>2.9071803852889669E-2</v>
      </c>
      <c r="I41" s="6">
        <f>IFERROR('cantidad pollos muertos'!I41/'cantidad inicial pollos'!I41,"")</f>
        <v>2.7177472167648986E-2</v>
      </c>
      <c r="J41" s="6">
        <f>IFERROR('cantidad pollos muertos'!J41/'cantidad inicial pollos'!J41,"")</f>
        <v>0.10221898872317206</v>
      </c>
      <c r="K41" s="32">
        <f>IFERROR('cantidad pollos muertos'!K41/'cantidad inicial pollos'!K41,"")</f>
        <v>1.4383785550833606E-2</v>
      </c>
      <c r="L41" s="32">
        <f>IFERROR('cantidad pollos muertos'!L41/'cantidad inicial pollos'!L41,"")</f>
        <v>1.5359477124183006E-2</v>
      </c>
      <c r="M41" s="6">
        <f>IFERROR('cantidad pollos muertos'!M41/'cantidad inicial pollos'!M41,"")</f>
        <v>5.5918663761801018E-2</v>
      </c>
      <c r="N41" s="6">
        <f>IFERROR('cantidad pollos muertos'!N41/'cantidad inicial pollos'!N41,"")</f>
        <v>1.1256354393609296E-2</v>
      </c>
      <c r="O41" s="6">
        <f>IFERROR('cantidad pollos muertos'!O41/'cantidad inicial pollos'!O41,"")</f>
        <v>1.6106442577030811E-2</v>
      </c>
      <c r="P41" s="6">
        <f>IFERROR('cantidad pollos muertos'!P41/'cantidad inicial pollos'!P41,"")</f>
        <v>2.0658263305322128E-2</v>
      </c>
      <c r="Q41" s="6">
        <f>IFERROR('cantidad pollos muertos'!Q41/'cantidad inicial pollos'!Q41,"")</f>
        <v>1.9607843137254902E-2</v>
      </c>
      <c r="R41" s="6">
        <f>IFERROR('cantidad pollos muertos'!R41/'cantidad inicial pollos'!R41,"")</f>
        <v>1.9607843137254902E-2</v>
      </c>
      <c r="S41" s="6">
        <f>IFERROR('cantidad pollos muertos'!S41/'cantidad inicial pollos'!S41,"")</f>
        <v>3.4690799396681751E-2</v>
      </c>
      <c r="T41" s="6">
        <f>IFERROR('cantidad pollos muertos'!T41/'cantidad inicial pollos'!T41,"")</f>
        <v>2.3238925199709513E-2</v>
      </c>
      <c r="U41" s="6">
        <f>IFERROR('cantidad pollos muertos'!U41/'cantidad inicial pollos'!U41,"")</f>
        <v>2.5910364145658265E-2</v>
      </c>
      <c r="V41" s="6">
        <f>IFERROR('cantidad pollos muertos'!V41/'cantidad inicial pollos'!V41,"")</f>
        <v>2.3109243697478993E-2</v>
      </c>
      <c r="W41" s="6">
        <f>IFERROR('cantidad pollos muertos'!W41/'cantidad inicial pollos'!W41,"")</f>
        <v>1.2605042016806723E-2</v>
      </c>
      <c r="X41" s="6">
        <f>IFERROR('cantidad pollos muertos'!X41/'cantidad inicial pollos'!X41,"")</f>
        <v>1.8207282913165267E-2</v>
      </c>
      <c r="Y41" s="33">
        <f t="shared" si="0"/>
        <v>6</v>
      </c>
      <c r="Z41" s="33">
        <f t="shared" si="1"/>
        <v>22</v>
      </c>
      <c r="AA41" s="33">
        <f t="shared" si="2"/>
        <v>1.1087825663388839E-2</v>
      </c>
      <c r="AB41" s="26">
        <f t="shared" si="3"/>
        <v>3.9797798264223784E-2</v>
      </c>
      <c r="AC41" s="26">
        <f t="shared" si="4"/>
        <v>0.27272727272727271</v>
      </c>
      <c r="AD41" s="26">
        <f t="shared" si="5"/>
        <v>0.29166666666666669</v>
      </c>
    </row>
    <row r="42" spans="1:30" x14ac:dyDescent="0.25">
      <c r="A42" s="6">
        <v>41</v>
      </c>
      <c r="B42" s="6" t="s">
        <v>6</v>
      </c>
      <c r="C42" s="6">
        <f>IFERROR('cantidad pollos muertos'!C42/'cantidad inicial pollos'!C42,"")</f>
        <v>7.9687136993727245E-2</v>
      </c>
      <c r="D42" s="6">
        <f>IFERROR('cantidad pollos muertos'!D42/'cantidad inicial pollos'!D42,"")</f>
        <v>0.12912127814088598</v>
      </c>
      <c r="E42" s="6">
        <f>IFERROR('cantidad pollos muertos'!E42/'cantidad inicial pollos'!E42,"")</f>
        <v>0.34255628177196806</v>
      </c>
      <c r="F42" s="6">
        <f>IFERROR('cantidad pollos muertos'!F42/'cantidad inicial pollos'!F42,"")</f>
        <v>6.7538126361655779E-2</v>
      </c>
      <c r="G42" s="6">
        <f>IFERROR('cantidad pollos muertos'!G42/'cantidad inicial pollos'!G42,"")</f>
        <v>5.5514543038535362E-2</v>
      </c>
      <c r="H42" s="6">
        <f>IFERROR('cantidad pollos muertos'!H42/'cantidad inicial pollos'!H42,"")</f>
        <v>4.5288912024986985E-2</v>
      </c>
      <c r="I42" s="6">
        <f>IFERROR('cantidad pollos muertos'!I42/'cantidad inicial pollos'!I42,"")</f>
        <v>7.540849673202614E-2</v>
      </c>
      <c r="J42" s="6">
        <f>IFERROR('cantidad pollos muertos'!J42/'cantidad inicial pollos'!J42,"")</f>
        <v>1.7396432257113372E-2</v>
      </c>
      <c r="K42" s="32">
        <f>IFERROR('cantidad pollos muertos'!K42/'cantidad inicial pollos'!K42,"")</f>
        <v>4.2928742645456527E-2</v>
      </c>
      <c r="L42" s="32">
        <f>IFERROR('cantidad pollos muertos'!L42/'cantidad inicial pollos'!L42,"")</f>
        <v>2.6847662141779787E-2</v>
      </c>
      <c r="M42" s="6">
        <f>IFERROR('cantidad pollos muertos'!M42/'cantidad inicial pollos'!M42,"")</f>
        <v>2.6289034132171388E-2</v>
      </c>
      <c r="N42" s="6">
        <f>IFERROR('cantidad pollos muertos'!N42/'cantidad inicial pollos'!N42,"")</f>
        <v>3.1808278867102399E-2</v>
      </c>
      <c r="O42" s="6">
        <f>IFERROR('cantidad pollos muertos'!O42/'cantidad inicial pollos'!O42,"")</f>
        <v>8.1190994916485112E-2</v>
      </c>
      <c r="P42" s="6">
        <f>IFERROR('cantidad pollos muertos'!P42/'cantidad inicial pollos'!P42,"")</f>
        <v>4.7058823529411764E-2</v>
      </c>
      <c r="Q42" s="6">
        <f>IFERROR('cantidad pollos muertos'!Q42/'cantidad inicial pollos'!Q42,"")</f>
        <v>3.8416848220769788E-2</v>
      </c>
      <c r="R42" s="6">
        <f>IFERROR('cantidad pollos muertos'!R42/'cantidad inicial pollos'!R42,"")</f>
        <v>4.5030425963488843E-2</v>
      </c>
      <c r="S42" s="6">
        <f>IFERROR('cantidad pollos muertos'!S42/'cantidad inicial pollos'!S42,"")</f>
        <v>4.5977011494252873E-2</v>
      </c>
      <c r="T42" s="6">
        <f>IFERROR('cantidad pollos muertos'!T42/'cantidad inicial pollos'!T42,"")</f>
        <v>3.887762001352265E-2</v>
      </c>
      <c r="U42" s="6">
        <f>IFERROR('cantidad pollos muertos'!U42/'cantidad inicial pollos'!U42,"")</f>
        <v>4.7329276538201487E-2</v>
      </c>
      <c r="V42" s="6">
        <f>IFERROR('cantidad pollos muertos'!V42/'cantidad inicial pollos'!V42,"")</f>
        <v>7.8296146044624745E-2</v>
      </c>
      <c r="W42" s="6">
        <f>IFERROR('cantidad pollos muertos'!W42/'cantidad inicial pollos'!W42,"")</f>
        <v>5.3279242731575388E-2</v>
      </c>
      <c r="X42" s="6">
        <f>IFERROR('cantidad pollos muertos'!X42/'cantidad inicial pollos'!X42,"")</f>
        <v>4.7973856209150324E-2</v>
      </c>
      <c r="Y42" s="33">
        <f t="shared" si="0"/>
        <v>9</v>
      </c>
      <c r="Z42" s="33">
        <f t="shared" si="1"/>
        <v>22</v>
      </c>
      <c r="AA42" s="33">
        <f t="shared" si="2"/>
        <v>0.15648750319561799</v>
      </c>
      <c r="AB42" s="26">
        <f t="shared" si="3"/>
        <v>6.6537053216767811E-2</v>
      </c>
      <c r="AC42" s="26">
        <f t="shared" si="4"/>
        <v>0.40909090909090912</v>
      </c>
      <c r="AD42" s="26">
        <f t="shared" si="5"/>
        <v>0.41666666666666669</v>
      </c>
    </row>
    <row r="43" spans="1:30" x14ac:dyDescent="0.25">
      <c r="A43" s="6">
        <v>42</v>
      </c>
      <c r="B43" s="6" t="s">
        <v>4</v>
      </c>
      <c r="C43" s="6">
        <f>IFERROR('cantidad pollos muertos'!C43/'cantidad inicial pollos'!C43,"")</f>
        <v>6.7530959752321984E-2</v>
      </c>
      <c r="D43" s="6">
        <f>IFERROR('cantidad pollos muertos'!D43/'cantidad inicial pollos'!D43,"")</f>
        <v>8.4967320261437912E-2</v>
      </c>
      <c r="E43" s="6">
        <f>IFERROR('cantidad pollos muertos'!E43/'cantidad inicial pollos'!E43,"")</f>
        <v>0.24266191325014855</v>
      </c>
      <c r="F43" s="6">
        <f>IFERROR('cantidad pollos muertos'!F43/'cantidad inicial pollos'!F43,"")</f>
        <v>9.5306001188354125E-2</v>
      </c>
      <c r="G43" s="6">
        <f>IFERROR('cantidad pollos muertos'!G43/'cantidad inicial pollos'!G43,"")</f>
        <v>6.0568730109844988E-2</v>
      </c>
      <c r="H43" s="6">
        <f>IFERROR('cantidad pollos muertos'!H43/'cantidad inicial pollos'!H43,"")</f>
        <v>3.8569918985558296E-2</v>
      </c>
      <c r="I43" s="6">
        <f>IFERROR('cantidad pollos muertos'!I43/'cantidad inicial pollos'!I43,"")</f>
        <v>3.7667698658410735E-2</v>
      </c>
      <c r="J43" s="6">
        <f>IFERROR('cantidad pollos muertos'!J43/'cantidad inicial pollos'!J43,"")</f>
        <v>4.8094215930846437E-2</v>
      </c>
      <c r="K43" s="32">
        <f>IFERROR('cantidad pollos muertos'!K43/'cantidad inicial pollos'!K43,"")</f>
        <v>7.3499702911467624E-2</v>
      </c>
      <c r="L43" s="32">
        <f>IFERROR('cantidad pollos muertos'!L43/'cantidad inicial pollos'!L43,"")</f>
        <v>5.3758169934640526E-2</v>
      </c>
      <c r="M43" s="6">
        <f>IFERROR('cantidad pollos muertos'!M43/'cantidad inicial pollos'!M43,"")</f>
        <v>0.1254341736694678</v>
      </c>
      <c r="N43" s="6">
        <f>IFERROR('cantidad pollos muertos'!N43/'cantidad inicial pollos'!N43,"")</f>
        <v>3.40113184288676E-2</v>
      </c>
      <c r="O43" s="6">
        <f>IFERROR('cantidad pollos muertos'!O43/'cantidad inicial pollos'!O43,"")</f>
        <v>3.2295271049596307E-2</v>
      </c>
      <c r="P43" s="6">
        <f>IFERROR('cantidad pollos muertos'!P43/'cantidad inicial pollos'!P43,"")</f>
        <v>3.645998940116587E-2</v>
      </c>
      <c r="Q43" s="6">
        <f>IFERROR('cantidad pollos muertos'!Q43/'cantidad inicial pollos'!Q43,"")</f>
        <v>3.0362448009506833E-2</v>
      </c>
      <c r="R43" s="6">
        <f>IFERROR('cantidad pollos muertos'!R43/'cantidad inicial pollos'!R43,"")</f>
        <v>1.9550510262584565E-2</v>
      </c>
      <c r="S43" s="6">
        <f>IFERROR('cantidad pollos muertos'!S43/'cantidad inicial pollos'!S43,"")</f>
        <v>3.3893557422969185E-2</v>
      </c>
      <c r="T43" s="6">
        <f>IFERROR('cantidad pollos muertos'!T43/'cantidad inicial pollos'!T43,"")</f>
        <v>2.7332144979203804E-2</v>
      </c>
      <c r="U43" s="6">
        <f>IFERROR('cantidad pollos muertos'!U43/'cantidad inicial pollos'!U43,"")</f>
        <v>4.6809475235180781E-2</v>
      </c>
      <c r="V43" s="6">
        <f>IFERROR('cantidad pollos muertos'!V43/'cantidad inicial pollos'!V43,"")</f>
        <v>6.5377532228360957E-2</v>
      </c>
      <c r="W43" s="6">
        <f>IFERROR('cantidad pollos muertos'!W43/'cantidad inicial pollos'!W43,"")</f>
        <v>6.0341555977229601E-2</v>
      </c>
      <c r="X43" s="6">
        <f>IFERROR('cantidad pollos muertos'!X43/'cantidad inicial pollos'!X43,"")</f>
        <v>7.7030812324929976E-2</v>
      </c>
      <c r="Y43" s="33">
        <f t="shared" si="0"/>
        <v>11</v>
      </c>
      <c r="Z43" s="33">
        <f t="shared" si="1"/>
        <v>22</v>
      </c>
      <c r="AA43" s="33">
        <f t="shared" si="2"/>
        <v>0.41590595245361339</v>
      </c>
      <c r="AB43" s="26">
        <f t="shared" si="3"/>
        <v>6.3251064544186109E-2</v>
      </c>
      <c r="AC43" s="26">
        <f t="shared" si="4"/>
        <v>0.5</v>
      </c>
      <c r="AD43" s="26">
        <f t="shared" si="5"/>
        <v>0.5</v>
      </c>
    </row>
    <row r="44" spans="1:30" x14ac:dyDescent="0.25">
      <c r="A44" s="6">
        <v>43</v>
      </c>
      <c r="B44" s="6" t="s">
        <v>2</v>
      </c>
      <c r="C44" s="6">
        <f>IFERROR('cantidad pollos muertos'!C44/'cantidad inicial pollos'!C44,"")</f>
        <v>9.0909090909090912E-2</v>
      </c>
      <c r="D44" s="6">
        <f>IFERROR('cantidad pollos muertos'!D44/'cantidad inicial pollos'!D44,"")</f>
        <v>4.1275030649775238E-2</v>
      </c>
      <c r="E44" s="6">
        <f>IFERROR('cantidad pollos muertos'!E44/'cantidad inicial pollos'!E44,"")</f>
        <v>4.9763893933890302E-2</v>
      </c>
      <c r="F44" s="6">
        <f>IFERROR('cantidad pollos muertos'!F44/'cantidad inicial pollos'!F44,"")</f>
        <v>4.6477850399419027E-2</v>
      </c>
      <c r="G44" s="6">
        <f>IFERROR('cantidad pollos muertos'!G44/'cantidad inicial pollos'!G44,"")</f>
        <v>3.8657913931436909E-2</v>
      </c>
      <c r="H44" s="6">
        <f>IFERROR('cantidad pollos muertos'!H44/'cantidad inicial pollos'!H44,"")</f>
        <v>2.3109243697478993E-2</v>
      </c>
      <c r="I44" s="6">
        <f>IFERROR('cantidad pollos muertos'!I44/'cantidad inicial pollos'!I44,"")</f>
        <v>2.4859943977591035E-2</v>
      </c>
      <c r="J44" s="6">
        <f>IFERROR('cantidad pollos muertos'!J44/'cantidad inicial pollos'!J44,"")</f>
        <v>1.9607843137254902E-2</v>
      </c>
      <c r="K44" s="32">
        <f>IFERROR('cantidad pollos muertos'!K44/'cantidad inicial pollos'!K44,"")</f>
        <v>2.3817863397548163E-2</v>
      </c>
      <c r="L44" s="32">
        <f>IFERROR('cantidad pollos muertos'!L44/'cantidad inicial pollos'!L44,"")</f>
        <v>5.4621848739495799E-2</v>
      </c>
      <c r="M44" s="6">
        <f>IFERROR('cantidad pollos muertos'!M44/'cantidad inicial pollos'!M44,"")</f>
        <v>2.9061624649859945E-2</v>
      </c>
      <c r="N44" s="6">
        <f>IFERROR('cantidad pollos muertos'!N44/'cantidad inicial pollos'!N44,"")</f>
        <v>2.9432375613174491E-2</v>
      </c>
      <c r="O44" s="6">
        <f>IFERROR('cantidad pollos muertos'!O44/'cantidad inicial pollos'!O44,"")</f>
        <v>1.5756302521008403E-2</v>
      </c>
      <c r="P44" s="6">
        <f>IFERROR('cantidad pollos muertos'!P44/'cantidad inicial pollos'!P44,"")</f>
        <v>2.2058823529411766E-2</v>
      </c>
      <c r="Q44" s="6">
        <f>IFERROR('cantidad pollos muertos'!Q44/'cantidad inicial pollos'!Q44,"")</f>
        <v>2.661064425770308E-2</v>
      </c>
      <c r="R44" s="6">
        <f>IFERROR('cantidad pollos muertos'!R44/'cantidad inicial pollos'!R44,"")</f>
        <v>2.4859943977591035E-2</v>
      </c>
      <c r="S44" s="6">
        <f>IFERROR('cantidad pollos muertos'!S44/'cantidad inicial pollos'!S44,"")</f>
        <v>2.1358543417366947E-2</v>
      </c>
      <c r="T44" s="6">
        <f>IFERROR('cantidad pollos muertos'!T44/'cantidad inicial pollos'!T44,"")</f>
        <v>1.2605042016806723E-2</v>
      </c>
      <c r="U44" s="6">
        <f>IFERROR('cantidad pollos muertos'!U44/'cantidad inicial pollos'!U44,"")</f>
        <v>2.3378582202111614E-2</v>
      </c>
      <c r="V44" s="6">
        <f>IFERROR('cantidad pollos muertos'!V44/'cantidad inicial pollos'!V44,"")</f>
        <v>2.661064425770308E-2</v>
      </c>
      <c r="W44" s="6">
        <f>IFERROR('cantidad pollos muertos'!W44/'cantidad inicial pollos'!W44,"")</f>
        <v>2.9411764705882353E-2</v>
      </c>
      <c r="X44" s="6">
        <f>IFERROR('cantidad pollos muertos'!X44/'cantidad inicial pollos'!X44,"")</f>
        <v>3.4690799396681751E-2</v>
      </c>
      <c r="Y44" s="33">
        <f t="shared" si="0"/>
        <v>2</v>
      </c>
      <c r="Z44" s="33">
        <f t="shared" si="1"/>
        <v>22</v>
      </c>
      <c r="AA44" s="33">
        <f t="shared" si="2"/>
        <v>2.7745720303506971E-6</v>
      </c>
      <c r="AB44" s="26">
        <f t="shared" si="3"/>
        <v>3.2224346059921936E-2</v>
      </c>
      <c r="AC44" s="26">
        <f t="shared" si="4"/>
        <v>9.0909090909090912E-2</v>
      </c>
      <c r="AD44" s="26">
        <f t="shared" si="5"/>
        <v>0.125</v>
      </c>
    </row>
    <row r="45" spans="1:30" x14ac:dyDescent="0.25">
      <c r="A45" s="6">
        <v>44</v>
      </c>
      <c r="B45" s="6" t="s">
        <v>29</v>
      </c>
      <c r="C45" s="6">
        <f>IFERROR('cantidad pollos muertos'!C45/'cantidad inicial pollos'!C45,"")</f>
        <v>6.0784313725490195E-2</v>
      </c>
      <c r="D45" s="6">
        <f>IFERROR('cantidad pollos muertos'!D45/'cantidad inicial pollos'!D45,"")</f>
        <v>0.20350262697022767</v>
      </c>
      <c r="E45" s="6">
        <f>IFERROR('cantidad pollos muertos'!E45/'cantidad inicial pollos'!E45,"")</f>
        <v>0.24194677871148459</v>
      </c>
      <c r="F45" s="6">
        <f>IFERROR('cantidad pollos muertos'!F45/'cantidad inicial pollos'!F45,"")</f>
        <v>0.14005602240896359</v>
      </c>
      <c r="G45" s="6">
        <f>IFERROR('cantidad pollos muertos'!G45/'cantidad inicial pollos'!G45,"")</f>
        <v>3.6470588235294116E-2</v>
      </c>
      <c r="H45" s="6">
        <f>IFERROR('cantidad pollos muertos'!H45/'cantidad inicial pollos'!H45,"")</f>
        <v>4.4117647058823532E-2</v>
      </c>
      <c r="I45" s="6">
        <f>IFERROR('cantidad pollos muertos'!I45/'cantidad inicial pollos'!I45,"")</f>
        <v>3.4313725490196081E-2</v>
      </c>
      <c r="J45" s="6">
        <f>IFERROR('cantidad pollos muertos'!J45/'cantidad inicial pollos'!J45,"")</f>
        <v>2.2408963585434174E-2</v>
      </c>
      <c r="K45" s="32">
        <f>IFERROR('cantidad pollos muertos'!K45/'cantidad inicial pollos'!K45,"")</f>
        <v>3.1523642732049037E-2</v>
      </c>
      <c r="L45" s="32">
        <f>IFERROR('cantidad pollos muertos'!L45/'cantidad inicial pollos'!L45,"")</f>
        <v>9.3137254901960786E-2</v>
      </c>
      <c r="M45" s="6">
        <f>IFERROR('cantidad pollos muertos'!M45/'cantidad inicial pollos'!M45,"")</f>
        <v>3.711484593837535E-2</v>
      </c>
      <c r="N45" s="6">
        <f>IFERROR('cantidad pollos muertos'!N45/'cantidad inicial pollos'!N45,"")</f>
        <v>2.3109243697478993E-2</v>
      </c>
      <c r="O45" s="6">
        <f>IFERROR('cantidad pollos muertos'!O45/'cantidad inicial pollos'!O45,"")</f>
        <v>2.9061624649859945E-2</v>
      </c>
      <c r="P45" s="6">
        <f>IFERROR('cantidad pollos muertos'!P45/'cantidad inicial pollos'!P45,"")</f>
        <v>2.4159663865546219E-2</v>
      </c>
      <c r="Q45" s="6">
        <f>IFERROR('cantidad pollos muertos'!Q45/'cantidad inicial pollos'!Q45,"")</f>
        <v>1.9607843137254902E-2</v>
      </c>
      <c r="R45" s="6">
        <f>IFERROR('cantidad pollos muertos'!R45/'cantidad inicial pollos'!R45,"")</f>
        <v>4.0616246498599441E-2</v>
      </c>
      <c r="S45" s="6">
        <f>IFERROR('cantidad pollos muertos'!S45/'cantidad inicial pollos'!S45,"")</f>
        <v>1.365546218487395E-2</v>
      </c>
      <c r="T45" s="6">
        <f>IFERROR('cantidad pollos muertos'!T45/'cantidad inicial pollos'!T45,"")</f>
        <v>3.1862745098039214E-2</v>
      </c>
      <c r="U45" s="6">
        <f>IFERROR('cantidad pollos muertos'!U45/'cantidad inicial pollos'!U45,"")</f>
        <v>3.711484593837535E-2</v>
      </c>
      <c r="V45" s="6">
        <f>IFERROR('cantidad pollos muertos'!V45/'cantidad inicial pollos'!V45,"")</f>
        <v>3.1512605042016806E-2</v>
      </c>
      <c r="W45" s="6">
        <f>IFERROR('cantidad pollos muertos'!W45/'cantidad inicial pollos'!W45,"")</f>
        <v>4.2016806722689079E-2</v>
      </c>
      <c r="X45" s="6">
        <f>IFERROR('cantidad pollos muertos'!X45/'cantidad inicial pollos'!X45,"")</f>
        <v>6.5126050420168072E-2</v>
      </c>
      <c r="Y45" s="33">
        <f t="shared" si="0"/>
        <v>6</v>
      </c>
      <c r="Z45" s="33">
        <f t="shared" si="1"/>
        <v>22</v>
      </c>
      <c r="AA45" s="33">
        <f t="shared" si="2"/>
        <v>1.1087825663388839E-2</v>
      </c>
      <c r="AB45" s="26">
        <f t="shared" si="3"/>
        <v>5.9237252136963695E-2</v>
      </c>
      <c r="AC45" s="26">
        <f t="shared" si="4"/>
        <v>0.27272727272727271</v>
      </c>
      <c r="AD45" s="26">
        <f t="shared" si="5"/>
        <v>0.29166666666666669</v>
      </c>
    </row>
    <row r="46" spans="1:30" x14ac:dyDescent="0.25">
      <c r="A46" s="6">
        <v>45</v>
      </c>
      <c r="B46" s="6" t="s">
        <v>22</v>
      </c>
      <c r="C46" s="6">
        <f>IFERROR('cantidad pollos muertos'!C46/'cantidad inicial pollos'!C46,"")</f>
        <v>2.4524831391784182E-2</v>
      </c>
      <c r="D46" s="6">
        <f>IFERROR('cantidad pollos muertos'!D46/'cantidad inicial pollos'!D46,"")</f>
        <v>2.3312883435582823E-2</v>
      </c>
      <c r="E46" s="6">
        <f>IFERROR('cantidad pollos muertos'!E46/'cantidad inicial pollos'!E46,"")</f>
        <v>2.8914348063284235E-2</v>
      </c>
      <c r="F46" s="6">
        <f>IFERROR('cantidad pollos muertos'!F46/'cantidad inicial pollos'!F46,"")</f>
        <v>2.3965141612200435E-2</v>
      </c>
      <c r="G46" s="6">
        <f>IFERROR('cantidad pollos muertos'!G46/'cantidad inicial pollos'!G46,"")</f>
        <v>4.2279411764705885E-2</v>
      </c>
      <c r="H46" s="6">
        <f>IFERROR('cantidad pollos muertos'!H46/'cantidad inicial pollos'!H46,"")</f>
        <v>1.9607843137254902E-2</v>
      </c>
      <c r="I46" s="6">
        <f>IFERROR('cantidad pollos muertos'!I46/'cantidad inicial pollos'!I46,"")</f>
        <v>1.3093289689034371E-2</v>
      </c>
      <c r="J46" s="6">
        <f>IFERROR('cantidad pollos muertos'!J46/'cantidad inicial pollos'!J46,"")</f>
        <v>2.2875816993464051E-2</v>
      </c>
      <c r="K46" s="32">
        <f>IFERROR('cantidad pollos muertos'!K46/'cantidad inicial pollos'!K46,"")</f>
        <v>3.8167938931297708E-3</v>
      </c>
      <c r="L46" s="32">
        <f>IFERROR('cantidad pollos muertos'!L46/'cantidad inicial pollos'!L46,"")</f>
        <v>3.5038542396636299E-2</v>
      </c>
      <c r="M46" s="6">
        <f>IFERROR('cantidad pollos muertos'!M46/'cantidad inicial pollos'!M46,"")</f>
        <v>3.2152588555858314E-2</v>
      </c>
      <c r="N46" s="6">
        <f>IFERROR('cantidad pollos muertos'!N46/'cantidad inicial pollos'!N46,"")</f>
        <v>2.4509803921568627E-2</v>
      </c>
      <c r="O46" s="6">
        <f>IFERROR('cantidad pollos muertos'!O46/'cantidad inicial pollos'!O46,"")</f>
        <v>4.6296296296296294E-2</v>
      </c>
      <c r="P46" s="6" t="str">
        <f>IFERROR('cantidad pollos muertos'!P46/'cantidad inicial pollos'!P46,"")</f>
        <v/>
      </c>
      <c r="Q46" s="6">
        <f>IFERROR('cantidad pollos muertos'!Q46/'cantidad inicial pollos'!Q46,"")</f>
        <v>2.4509803921568627E-2</v>
      </c>
      <c r="R46" s="6">
        <f>IFERROR('cantidad pollos muertos'!R46/'cantidad inicial pollos'!R46,"")</f>
        <v>1.3071895424836602E-2</v>
      </c>
      <c r="S46" s="6">
        <f>IFERROR('cantidad pollos muertos'!S46/'cantidad inicial pollos'!S46,"")</f>
        <v>3.3769063180827889E-2</v>
      </c>
      <c r="T46" s="6">
        <f>IFERROR('cantidad pollos muertos'!T46/'cantidad inicial pollos'!T46,"")</f>
        <v>6.0457516339869281E-2</v>
      </c>
      <c r="U46" s="6">
        <f>IFERROR('cantidad pollos muertos'!U46/'cantidad inicial pollos'!U46,"")</f>
        <v>6.3180827886710242E-2</v>
      </c>
      <c r="V46" s="6" t="str">
        <f>IFERROR('cantidad pollos muertos'!V46/'cantidad inicial pollos'!V46,"")</f>
        <v/>
      </c>
      <c r="W46" s="6" t="str">
        <f>IFERROR('cantidad pollos muertos'!W46/'cantidad inicial pollos'!W46,"")</f>
        <v/>
      </c>
      <c r="X46" s="6" t="str">
        <f>IFERROR('cantidad pollos muertos'!X46/'cantidad inicial pollos'!X46,"")</f>
        <v/>
      </c>
      <c r="Y46" s="33">
        <f t="shared" si="0"/>
        <v>2</v>
      </c>
      <c r="Z46" s="33">
        <f t="shared" si="1"/>
        <v>18</v>
      </c>
      <c r="AA46" s="33">
        <f t="shared" si="2"/>
        <v>7.8569523276450504E-5</v>
      </c>
      <c r="AB46" s="26">
        <f t="shared" si="3"/>
        <v>2.9743149883589601E-2</v>
      </c>
      <c r="AC46" s="26">
        <f t="shared" si="4"/>
        <v>0.1111111111111111</v>
      </c>
      <c r="AD46" s="26">
        <f t="shared" si="5"/>
        <v>0.15</v>
      </c>
    </row>
    <row r="47" spans="1:30" x14ac:dyDescent="0.25">
      <c r="A47" s="6">
        <v>46</v>
      </c>
      <c r="B47" s="6" t="s">
        <v>67</v>
      </c>
      <c r="C47" s="6" t="str">
        <f>IFERROR('cantidad pollos muertos'!C47/'cantidad inicial pollos'!C47,"")</f>
        <v/>
      </c>
      <c r="D47" s="6">
        <f>IFERROR('cantidad pollos muertos'!D47/'cantidad inicial pollos'!D47,"")</f>
        <v>5.2881355932203389E-2</v>
      </c>
      <c r="E47" s="6">
        <f>IFERROR('cantidad pollos muertos'!E47/'cantidad inicial pollos'!E47,"")</f>
        <v>5.6189640035118525E-2</v>
      </c>
      <c r="F47" s="6">
        <f>IFERROR('cantidad pollos muertos'!F47/'cantidad inicial pollos'!F47,"")</f>
        <v>1.555082664920609E-2</v>
      </c>
      <c r="G47" s="6">
        <f>IFERROR('cantidad pollos muertos'!G47/'cantidad inicial pollos'!G47,"")</f>
        <v>3.5130718954248366E-2</v>
      </c>
      <c r="H47" s="6">
        <f>IFERROR('cantidad pollos muertos'!H47/'cantidad inicial pollos'!H47,"")</f>
        <v>1.1700053182059918E-2</v>
      </c>
      <c r="I47" s="6">
        <f>IFERROR('cantidad pollos muertos'!I47/'cantidad inicial pollos'!I47,"")</f>
        <v>2.1358543417366947E-2</v>
      </c>
      <c r="J47" s="6">
        <f>IFERROR('cantidad pollos muertos'!J47/'cantidad inicial pollos'!J47,"")</f>
        <v>1.7857142857142856E-2</v>
      </c>
      <c r="K47" s="32">
        <f>IFERROR('cantidad pollos muertos'!K47/'cantidad inicial pollos'!K47,"")</f>
        <v>4.7452285063911748E-2</v>
      </c>
      <c r="L47" s="32">
        <f>IFERROR('cantidad pollos muertos'!L47/'cantidad inicial pollos'!L47,"")</f>
        <v>6.9032144739153339E-2</v>
      </c>
      <c r="M47" s="6">
        <f>IFERROR('cantidad pollos muertos'!M47/'cantidad inicial pollos'!M47,"")</f>
        <v>3.776325344952796E-2</v>
      </c>
      <c r="N47" s="6">
        <f>IFERROR('cantidad pollos muertos'!N47/'cantidad inicial pollos'!N47,"")</f>
        <v>1.8092394168276831E-2</v>
      </c>
      <c r="O47" s="6">
        <f>IFERROR('cantidad pollos muertos'!O47/'cantidad inicial pollos'!O47,"")</f>
        <v>7.1895424836601302E-2</v>
      </c>
      <c r="P47" s="6">
        <f>IFERROR('cantidad pollos muertos'!P47/'cantidad inicial pollos'!P47,"")</f>
        <v>3.8725490196078433E-2</v>
      </c>
      <c r="Q47" s="6">
        <f>IFERROR('cantidad pollos muertos'!Q47/'cantidad inicial pollos'!Q47,"")</f>
        <v>1.7973856209150325E-2</v>
      </c>
      <c r="R47" s="6">
        <f>IFERROR('cantidad pollos muertos'!R47/'cantidad inicial pollos'!R47,"")</f>
        <v>1.4177978883861237E-2</v>
      </c>
      <c r="S47" s="6">
        <f>IFERROR('cantidad pollos muertos'!S47/'cantidad inicial pollos'!S47,"")</f>
        <v>1.4328808446455505E-2</v>
      </c>
      <c r="T47" s="6">
        <f>IFERROR('cantidad pollos muertos'!T47/'cantidad inicial pollos'!T47,"")</f>
        <v>2.0814479638009049E-2</v>
      </c>
      <c r="U47" s="6">
        <f>IFERROR('cantidad pollos muertos'!U47/'cantidad inicial pollos'!U47,"")</f>
        <v>2.3529411764705882E-2</v>
      </c>
      <c r="V47" s="6">
        <f>IFERROR('cantidad pollos muertos'!V47/'cantidad inicial pollos'!V47,"")</f>
        <v>1.680672268907563E-2</v>
      </c>
      <c r="W47" s="6">
        <f>IFERROR('cantidad pollos muertos'!W47/'cantidad inicial pollos'!W47,"")</f>
        <v>6.8627450980392163E-2</v>
      </c>
      <c r="X47" s="6">
        <f>IFERROR('cantidad pollos muertos'!X47/'cantidad inicial pollos'!X47,"")</f>
        <v>4.7314578005115092E-2</v>
      </c>
      <c r="Y47" s="33">
        <f t="shared" si="0"/>
        <v>5</v>
      </c>
      <c r="Z47" s="33">
        <f t="shared" si="1"/>
        <v>21</v>
      </c>
      <c r="AA47" s="33">
        <f t="shared" si="2"/>
        <v>9.0403163632502004E-3</v>
      </c>
      <c r="AB47" s="26">
        <f t="shared" si="3"/>
        <v>3.415250286179336E-2</v>
      </c>
      <c r="AC47" s="26">
        <f t="shared" si="4"/>
        <v>0.23809523809523808</v>
      </c>
      <c r="AD47" s="26">
        <f t="shared" si="5"/>
        <v>0.2608695652173913</v>
      </c>
    </row>
    <row r="48" spans="1:30" x14ac:dyDescent="0.25">
      <c r="A48" s="6">
        <v>47</v>
      </c>
      <c r="B48" s="6" t="s">
        <v>3</v>
      </c>
      <c r="C48" s="6">
        <f>IFERROR('cantidad pollos muertos'!C48/'cantidad inicial pollos'!C48,"")</f>
        <v>4.40251572327044E-2</v>
      </c>
      <c r="D48" s="6">
        <f>IFERROR('cantidad pollos muertos'!D48/'cantidad inicial pollos'!D48,"")</f>
        <v>2.2301516503122211E-2</v>
      </c>
      <c r="E48" s="6">
        <f>IFERROR('cantidad pollos muertos'!E48/'cantidad inicial pollos'!E48,"")</f>
        <v>4.3762781186094071E-2</v>
      </c>
      <c r="F48" s="6">
        <f>IFERROR('cantidad pollos muertos'!F48/'cantidad inicial pollos'!F48,"")</f>
        <v>2.5777414075286414E-2</v>
      </c>
      <c r="G48" s="6">
        <f>IFERROR('cantidad pollos muertos'!G48/'cantidad inicial pollos'!G48,"")</f>
        <v>2.7027027027027029E-2</v>
      </c>
      <c r="H48" s="6">
        <f>IFERROR('cantidad pollos muertos'!H48/'cantidad inicial pollos'!H48,"")</f>
        <v>2.2058823529411766E-2</v>
      </c>
      <c r="I48" s="6">
        <f>IFERROR('cantidad pollos muertos'!I48/'cantidad inicial pollos'!I48,"")</f>
        <v>3.3905228758169932E-2</v>
      </c>
      <c r="J48" s="6">
        <f>IFERROR('cantidad pollos muertos'!J48/'cantidad inicial pollos'!J48,"")</f>
        <v>1.8790849673202614E-2</v>
      </c>
      <c r="K48" s="32">
        <f>IFERROR('cantidad pollos muertos'!K48/'cantidad inicial pollos'!K48,"")</f>
        <v>3.8398692810457519E-2</v>
      </c>
      <c r="L48" s="32">
        <f>IFERROR('cantidad pollos muertos'!L48/'cantidad inicial pollos'!L48,"")</f>
        <v>7.3937908496732027E-2</v>
      </c>
      <c r="M48" s="6">
        <f>IFERROR('cantidad pollos muertos'!M48/'cantidad inicial pollos'!M48,"")</f>
        <v>3.7990196078431369E-2</v>
      </c>
      <c r="N48" s="6">
        <f>IFERROR('cantidad pollos muertos'!N48/'cantidad inicial pollos'!N48,"")</f>
        <v>5.6781045751633986E-2</v>
      </c>
      <c r="O48" s="6">
        <f>IFERROR('cantidad pollos muertos'!O48/'cantidad inicial pollos'!O48,"")</f>
        <v>3.3905228758169932E-2</v>
      </c>
      <c r="P48" s="6">
        <f>IFERROR('cantidad pollos muertos'!P48/'cantidad inicial pollos'!P48,"")</f>
        <v>2.661064425770308E-2</v>
      </c>
      <c r="Q48" s="6">
        <f>IFERROR('cantidad pollos muertos'!Q48/'cantidad inicial pollos'!Q48,"")</f>
        <v>4.5868347338935571E-2</v>
      </c>
      <c r="R48" s="6">
        <f>IFERROR('cantidad pollos muertos'!R48/'cantidad inicial pollos'!R48,"")</f>
        <v>2.661064425770308E-2</v>
      </c>
      <c r="S48" s="6">
        <f>IFERROR('cantidad pollos muertos'!S48/'cantidad inicial pollos'!S48,"")</f>
        <v>2.6260504201680673E-2</v>
      </c>
      <c r="T48" s="6">
        <f>IFERROR('cantidad pollos muertos'!T48/'cantidad inicial pollos'!T48,"")</f>
        <v>1.7156862745098041E-2</v>
      </c>
      <c r="U48" s="6">
        <f>IFERROR('cantidad pollos muertos'!U48/'cantidad inicial pollos'!U48,"")</f>
        <v>1.5082956259426848E-2</v>
      </c>
      <c r="V48" s="6">
        <f>IFERROR('cantidad pollos muertos'!V48/'cantidad inicial pollos'!V48,"")</f>
        <v>2.661064425770308E-2</v>
      </c>
      <c r="W48" s="6">
        <f>IFERROR('cantidad pollos muertos'!W48/'cantidad inicial pollos'!W48,"")</f>
        <v>2.3001508295625944E-2</v>
      </c>
      <c r="X48" s="6">
        <f>IFERROR('cantidad pollos muertos'!X48/'cantidad inicial pollos'!X48,"")</f>
        <v>3.4690799396681751E-2</v>
      </c>
      <c r="Y48" s="33">
        <f t="shared" si="0"/>
        <v>2</v>
      </c>
      <c r="Z48" s="33">
        <f t="shared" si="1"/>
        <v>22</v>
      </c>
      <c r="AA48" s="33">
        <f t="shared" si="2"/>
        <v>2.7745720303506971E-6</v>
      </c>
      <c r="AB48" s="26">
        <f t="shared" si="3"/>
        <v>3.2752490040500064E-2</v>
      </c>
      <c r="AC48" s="26">
        <f t="shared" si="4"/>
        <v>9.0909090909090912E-2</v>
      </c>
      <c r="AD48" s="26">
        <f t="shared" si="5"/>
        <v>0.125</v>
      </c>
    </row>
    <row r="49" spans="1:30" x14ac:dyDescent="0.25">
      <c r="A49" s="6">
        <v>48</v>
      </c>
      <c r="B49" s="6" t="s">
        <v>17</v>
      </c>
      <c r="C49" s="6">
        <f>IFERROR('cantidad pollos muertos'!C49/'cantidad inicial pollos'!C49,"")</f>
        <v>5.7086614173228349E-2</v>
      </c>
      <c r="D49" s="6">
        <f>IFERROR('cantidad pollos muertos'!D49/'cantidad inicial pollos'!D49,"")</f>
        <v>3.7661050545094152E-2</v>
      </c>
      <c r="E49" s="6">
        <f>IFERROR('cantidad pollos muertos'!E49/'cantidad inicial pollos'!E49,"")</f>
        <v>8.634111818825195E-2</v>
      </c>
      <c r="F49" s="6">
        <f>IFERROR('cantidad pollos muertos'!F49/'cantidad inicial pollos'!F49,"")</f>
        <v>2.928615009151922E-2</v>
      </c>
      <c r="G49" s="6">
        <f>IFERROR('cantidad pollos muertos'!G49/'cantidad inicial pollos'!G49,"")</f>
        <v>6.8137254901960778E-2</v>
      </c>
      <c r="H49" s="6">
        <f>IFERROR('cantidad pollos muertos'!H49/'cantidad inicial pollos'!H49,"")</f>
        <v>6.0661764705882353E-2</v>
      </c>
      <c r="I49" s="6">
        <f>IFERROR('cantidad pollos muertos'!I49/'cantidad inicial pollos'!I49,"")</f>
        <v>1.7165277096615989E-2</v>
      </c>
      <c r="J49" s="6">
        <f>IFERROR('cantidad pollos muertos'!J49/'cantidad inicial pollos'!J49,"")</f>
        <v>2.0618556701030927E-2</v>
      </c>
      <c r="K49" s="32">
        <f>IFERROR('cantidad pollos muertos'!K49/'cantidad inicial pollos'!K49,"")</f>
        <v>1.9117647058823531E-2</v>
      </c>
      <c r="L49" s="32">
        <f>IFERROR('cantidad pollos muertos'!L49/'cantidad inicial pollos'!L49,"")</f>
        <v>2.3529411764705882E-2</v>
      </c>
      <c r="M49" s="6">
        <f>IFERROR('cantidad pollos muertos'!M49/'cantidad inicial pollos'!M49,"")</f>
        <v>5.9803921568627454E-2</v>
      </c>
      <c r="N49" s="6">
        <f>IFERROR('cantidad pollos muertos'!N49/'cantidad inicial pollos'!N49,"")</f>
        <v>2.9901960784313727E-2</v>
      </c>
      <c r="O49" s="6">
        <f>IFERROR('cantidad pollos muertos'!O49/'cantidad inicial pollos'!O49,"")</f>
        <v>6.2745098039215685E-2</v>
      </c>
      <c r="P49" s="6">
        <f>IFERROR('cantidad pollos muertos'!P49/'cantidad inicial pollos'!P49,"")</f>
        <v>2.6470588235294117E-2</v>
      </c>
      <c r="Q49" s="6">
        <f>IFERROR('cantidad pollos muertos'!Q49/'cantidad inicial pollos'!Q49,"")</f>
        <v>3.3823529411764704E-2</v>
      </c>
      <c r="R49" s="6">
        <f>IFERROR('cantidad pollos muertos'!R49/'cantidad inicial pollos'!R49,"")</f>
        <v>2.1515015688032272E-2</v>
      </c>
      <c r="S49" s="6">
        <f>IFERROR('cantidad pollos muertos'!S49/'cantidad inicial pollos'!S49,"")</f>
        <v>3.5204991087344026E-2</v>
      </c>
      <c r="T49" s="6">
        <f>IFERROR('cantidad pollos muertos'!T49/'cantidad inicial pollos'!T49,"")</f>
        <v>1.9607843137254902E-2</v>
      </c>
      <c r="U49" s="6">
        <f>IFERROR('cantidad pollos muertos'!U49/'cantidad inicial pollos'!U49,"")</f>
        <v>0.19518716577540107</v>
      </c>
      <c r="V49" s="6">
        <f>IFERROR('cantidad pollos muertos'!V49/'cantidad inicial pollos'!V49,"")</f>
        <v>6.9518716577540107E-2</v>
      </c>
      <c r="W49" s="6">
        <f>IFERROR('cantidad pollos muertos'!W49/'cantidad inicial pollos'!W49,"")</f>
        <v>5.8823529411764705E-2</v>
      </c>
      <c r="X49" s="6">
        <f>IFERROR('cantidad pollos muertos'!X49/'cantidad inicial pollos'!X49,"")</f>
        <v>0.10988562091503268</v>
      </c>
      <c r="Y49" s="33">
        <f t="shared" si="0"/>
        <v>10</v>
      </c>
      <c r="Z49" s="33">
        <f t="shared" si="1"/>
        <v>22</v>
      </c>
      <c r="AA49" s="33">
        <f t="shared" si="2"/>
        <v>0.27144168312328132</v>
      </c>
      <c r="AB49" s="26">
        <f>AVERAGE(C49:X49)</f>
        <v>5.1913310266304483E-2</v>
      </c>
      <c r="AC49" s="26">
        <f t="shared" si="4"/>
        <v>0.45454545454545453</v>
      </c>
      <c r="AD49" s="26">
        <f t="shared" si="5"/>
        <v>0.45833333333333331</v>
      </c>
    </row>
    <row r="50" spans="1:30" x14ac:dyDescent="0.25">
      <c r="A50" s="6"/>
      <c r="B50" s="3" t="s">
        <v>81</v>
      </c>
      <c r="C50" s="33">
        <f>COUNTIF(C2:C49,"&gt;0,05")</f>
        <v>22</v>
      </c>
      <c r="D50" s="33">
        <f t="shared" ref="D50:X50" si="6">COUNTIF(D2:D49,"&gt;0,05")</f>
        <v>23</v>
      </c>
      <c r="E50" s="33">
        <f t="shared" si="6"/>
        <v>30</v>
      </c>
      <c r="F50" s="33">
        <f t="shared" si="6"/>
        <v>26</v>
      </c>
      <c r="G50" s="33">
        <f t="shared" si="6"/>
        <v>21</v>
      </c>
      <c r="H50" s="33">
        <f t="shared" si="6"/>
        <v>4</v>
      </c>
      <c r="I50" s="33">
        <f t="shared" si="6"/>
        <v>4</v>
      </c>
      <c r="J50" s="33">
        <f t="shared" si="6"/>
        <v>6</v>
      </c>
      <c r="K50" s="33">
        <f t="shared" si="6"/>
        <v>6</v>
      </c>
      <c r="L50" s="33">
        <f t="shared" si="6"/>
        <v>8</v>
      </c>
      <c r="M50" s="33">
        <f t="shared" si="6"/>
        <v>10</v>
      </c>
      <c r="N50" s="33">
        <f t="shared" si="6"/>
        <v>4</v>
      </c>
      <c r="O50" s="33">
        <f t="shared" si="6"/>
        <v>8</v>
      </c>
      <c r="P50" s="33">
        <f t="shared" si="6"/>
        <v>4</v>
      </c>
      <c r="Q50" s="33">
        <f t="shared" si="6"/>
        <v>10</v>
      </c>
      <c r="R50" s="33">
        <f t="shared" si="6"/>
        <v>5</v>
      </c>
      <c r="S50" s="33">
        <f t="shared" si="6"/>
        <v>1</v>
      </c>
      <c r="T50" s="33">
        <f t="shared" si="6"/>
        <v>1</v>
      </c>
      <c r="U50" s="33">
        <f t="shared" si="6"/>
        <v>12</v>
      </c>
      <c r="V50" s="33">
        <f t="shared" si="6"/>
        <v>12</v>
      </c>
      <c r="W50" s="33">
        <f t="shared" si="6"/>
        <v>16</v>
      </c>
      <c r="X50" s="33">
        <f t="shared" si="6"/>
        <v>17</v>
      </c>
      <c r="Y50" s="33">
        <f>SUM(Y2:Y49)</f>
        <v>250</v>
      </c>
      <c r="Z50" s="33"/>
      <c r="AA50" s="33"/>
      <c r="AB50" s="26"/>
      <c r="AC50" s="26"/>
      <c r="AD50" s="26"/>
    </row>
    <row r="51" spans="1:30" x14ac:dyDescent="0.25">
      <c r="A51" s="6"/>
      <c r="B51" s="3" t="s">
        <v>82</v>
      </c>
      <c r="C51" s="33">
        <f>COUNT(C2:C49)</f>
        <v>41</v>
      </c>
      <c r="D51" s="33">
        <f t="shared" ref="D51:X51" si="7">COUNT(D2:D49)</f>
        <v>45</v>
      </c>
      <c r="E51" s="33">
        <f t="shared" si="7"/>
        <v>45</v>
      </c>
      <c r="F51" s="33">
        <f t="shared" si="7"/>
        <v>46</v>
      </c>
      <c r="G51" s="33">
        <f t="shared" si="7"/>
        <v>46</v>
      </c>
      <c r="H51" s="33">
        <f t="shared" si="7"/>
        <v>46</v>
      </c>
      <c r="I51" s="33">
        <f t="shared" si="7"/>
        <v>46</v>
      </c>
      <c r="J51" s="33">
        <f t="shared" si="7"/>
        <v>46</v>
      </c>
      <c r="K51" s="33">
        <f t="shared" si="7"/>
        <v>47</v>
      </c>
      <c r="L51" s="33">
        <f t="shared" si="7"/>
        <v>47</v>
      </c>
      <c r="M51" s="33">
        <f t="shared" si="7"/>
        <v>47</v>
      </c>
      <c r="N51" s="33">
        <f t="shared" si="7"/>
        <v>47</v>
      </c>
      <c r="O51" s="33">
        <f t="shared" si="7"/>
        <v>47</v>
      </c>
      <c r="P51" s="33">
        <f t="shared" si="7"/>
        <v>46</v>
      </c>
      <c r="Q51" s="33">
        <f t="shared" si="7"/>
        <v>47</v>
      </c>
      <c r="R51" s="33">
        <f t="shared" si="7"/>
        <v>46</v>
      </c>
      <c r="S51" s="33">
        <f t="shared" si="7"/>
        <v>47</v>
      </c>
      <c r="T51" s="33">
        <f t="shared" si="7"/>
        <v>47</v>
      </c>
      <c r="U51" s="33">
        <f t="shared" si="7"/>
        <v>47</v>
      </c>
      <c r="V51" s="33">
        <f t="shared" si="7"/>
        <v>46</v>
      </c>
      <c r="W51" s="33">
        <f t="shared" si="7"/>
        <v>47</v>
      </c>
      <c r="X51" s="33">
        <f t="shared" si="7"/>
        <v>44</v>
      </c>
      <c r="Y51" s="33"/>
      <c r="Z51" s="33">
        <f>SUM(Z2:Z49)</f>
        <v>1013</v>
      </c>
      <c r="AA51" s="33"/>
      <c r="AB51" s="26"/>
      <c r="AC51" s="26"/>
      <c r="AD51" s="26"/>
    </row>
    <row r="52" spans="1:30" x14ac:dyDescent="0.25">
      <c r="A52" s="6"/>
      <c r="B52" s="3" t="s">
        <v>80</v>
      </c>
      <c r="C52" s="33">
        <f t="shared" ref="C52:X52" si="8">IFERROR(1-_xlfn.BINOM.DIST(C51/2,C51,C55,TRUE),"")</f>
        <v>0.67364878007275264</v>
      </c>
      <c r="D52" s="33">
        <f t="shared" si="8"/>
        <v>0.55706778040425065</v>
      </c>
      <c r="E52" s="33">
        <f t="shared" si="8"/>
        <v>0.9864827730473148</v>
      </c>
      <c r="F52" s="33">
        <f t="shared" si="8"/>
        <v>0.76064461146873785</v>
      </c>
      <c r="G52" s="33">
        <f t="shared" si="8"/>
        <v>0.2368409347343412</v>
      </c>
      <c r="H52" s="33">
        <f t="shared" si="8"/>
        <v>2.0797807920303057E-12</v>
      </c>
      <c r="I52" s="33">
        <f t="shared" si="8"/>
        <v>2.0797807920303057E-12</v>
      </c>
      <c r="J52" s="33">
        <f t="shared" si="8"/>
        <v>2.4730759662361379E-9</v>
      </c>
      <c r="K52" s="33">
        <f t="shared" si="8"/>
        <v>2.8611011337886794E-9</v>
      </c>
      <c r="L52" s="33">
        <f t="shared" si="8"/>
        <v>4.1300766429053226E-7</v>
      </c>
      <c r="M52" s="33">
        <f t="shared" si="8"/>
        <v>1.6866356346789679E-5</v>
      </c>
      <c r="N52" s="33">
        <f t="shared" si="8"/>
        <v>2.4571455981003965E-12</v>
      </c>
      <c r="O52" s="33">
        <f t="shared" si="8"/>
        <v>4.1300766429053226E-7</v>
      </c>
      <c r="P52" s="33">
        <f t="shared" si="8"/>
        <v>2.0797807920303057E-12</v>
      </c>
      <c r="Q52" s="33">
        <f t="shared" si="8"/>
        <v>1.6866356346789679E-5</v>
      </c>
      <c r="R52" s="33">
        <f t="shared" si="8"/>
        <v>1.0109968417992832E-10</v>
      </c>
      <c r="S52" s="33">
        <f t="shared" si="8"/>
        <v>0</v>
      </c>
      <c r="T52" s="33">
        <f t="shared" si="8"/>
        <v>0</v>
      </c>
      <c r="U52" s="33">
        <f t="shared" si="8"/>
        <v>2.9221375461285781E-4</v>
      </c>
      <c r="V52" s="33">
        <f t="shared" si="8"/>
        <v>2.6834223118743505E-4</v>
      </c>
      <c r="W52" s="33">
        <f t="shared" si="8"/>
        <v>1.5306636571632781E-2</v>
      </c>
      <c r="X52" s="33">
        <f t="shared" si="8"/>
        <v>5.2739194356755892E-2</v>
      </c>
      <c r="Y52" s="6"/>
      <c r="Z52" s="6"/>
      <c r="AA52" s="6"/>
    </row>
    <row r="53" spans="1:30" x14ac:dyDescent="0.25">
      <c r="B53" s="21" t="s">
        <v>83</v>
      </c>
      <c r="C53" s="26">
        <f>AVERAGE(C2:C49)</f>
        <v>5.7317884812787163E-2</v>
      </c>
      <c r="D53" s="26">
        <f t="shared" ref="D53:X53" si="9">AVERAGE(D2:D49)</f>
        <v>8.0803391161001437E-2</v>
      </c>
      <c r="E53" s="26">
        <f t="shared" si="9"/>
        <v>9.123072656640778E-2</v>
      </c>
      <c r="F53" s="26">
        <f t="shared" si="9"/>
        <v>7.9771487131238092E-2</v>
      </c>
      <c r="G53" s="26">
        <f t="shared" si="9"/>
        <v>5.7617263019192552E-2</v>
      </c>
      <c r="H53" s="26">
        <f t="shared" si="9"/>
        <v>3.0992129877649256E-2</v>
      </c>
      <c r="I53" s="26">
        <f t="shared" si="9"/>
        <v>2.8377127671693595E-2</v>
      </c>
      <c r="J53" s="26">
        <f t="shared" si="9"/>
        <v>3.4306136591163924E-2</v>
      </c>
      <c r="K53" s="26">
        <f t="shared" si="9"/>
        <v>3.0816430036799135E-2</v>
      </c>
      <c r="L53" s="26">
        <f t="shared" si="9"/>
        <v>3.7350921809611408E-2</v>
      </c>
      <c r="M53" s="26">
        <f t="shared" si="9"/>
        <v>4.4531476354511823E-2</v>
      </c>
      <c r="N53" s="26">
        <f t="shared" si="9"/>
        <v>3.0113428696336944E-2</v>
      </c>
      <c r="O53" s="26">
        <f t="shared" si="9"/>
        <v>4.1501676502585537E-2</v>
      </c>
      <c r="P53" s="26">
        <f t="shared" si="9"/>
        <v>3.3747801619440201E-2</v>
      </c>
      <c r="Q53" s="26">
        <f t="shared" si="9"/>
        <v>3.5478143725675336E-2</v>
      </c>
      <c r="R53" s="26">
        <f t="shared" si="9"/>
        <v>3.6733379830558605E-2</v>
      </c>
      <c r="S53" s="26">
        <f t="shared" si="9"/>
        <v>2.6912924900204645E-2</v>
      </c>
      <c r="T53" s="26">
        <f t="shared" si="9"/>
        <v>2.8572139628102677E-2</v>
      </c>
      <c r="U53" s="26">
        <f t="shared" si="9"/>
        <v>4.7480986934131213E-2</v>
      </c>
      <c r="V53" s="26">
        <f t="shared" si="9"/>
        <v>3.9816256743845965E-2</v>
      </c>
      <c r="W53" s="26">
        <f t="shared" si="9"/>
        <v>4.1619077268521619E-2</v>
      </c>
      <c r="X53" s="26">
        <f t="shared" si="9"/>
        <v>4.9482593269625112E-2</v>
      </c>
    </row>
    <row r="54" spans="1:30" x14ac:dyDescent="0.25">
      <c r="B54" s="30" t="s">
        <v>84</v>
      </c>
      <c r="C54" s="26">
        <f>C50/C51</f>
        <v>0.53658536585365857</v>
      </c>
      <c r="D54" s="26">
        <f t="shared" ref="D54:X54" si="10">D50/D51</f>
        <v>0.51111111111111107</v>
      </c>
      <c r="E54" s="26">
        <f t="shared" si="10"/>
        <v>0.66666666666666663</v>
      </c>
      <c r="F54" s="26">
        <f t="shared" si="10"/>
        <v>0.56521739130434778</v>
      </c>
      <c r="G54" s="26">
        <f t="shared" si="10"/>
        <v>0.45652173913043476</v>
      </c>
      <c r="H54" s="26">
        <f t="shared" si="10"/>
        <v>8.6956521739130432E-2</v>
      </c>
      <c r="I54" s="26">
        <f t="shared" si="10"/>
        <v>8.6956521739130432E-2</v>
      </c>
      <c r="J54" s="26">
        <f t="shared" si="10"/>
        <v>0.13043478260869565</v>
      </c>
      <c r="K54" s="26">
        <f t="shared" si="10"/>
        <v>0.1276595744680851</v>
      </c>
      <c r="L54" s="26">
        <f t="shared" si="10"/>
        <v>0.1702127659574468</v>
      </c>
      <c r="M54" s="26">
        <f t="shared" si="10"/>
        <v>0.21276595744680851</v>
      </c>
      <c r="N54" s="26">
        <f t="shared" si="10"/>
        <v>8.5106382978723402E-2</v>
      </c>
      <c r="O54" s="26">
        <f t="shared" si="10"/>
        <v>0.1702127659574468</v>
      </c>
      <c r="P54" s="26">
        <f t="shared" si="10"/>
        <v>8.6956521739130432E-2</v>
      </c>
      <c r="Q54" s="26">
        <f t="shared" si="10"/>
        <v>0.21276595744680851</v>
      </c>
      <c r="R54" s="26">
        <f t="shared" si="10"/>
        <v>0.10869565217391304</v>
      </c>
      <c r="S54" s="26">
        <f t="shared" si="10"/>
        <v>2.1276595744680851E-2</v>
      </c>
      <c r="T54" s="26">
        <f t="shared" si="10"/>
        <v>2.1276595744680851E-2</v>
      </c>
      <c r="U54" s="26">
        <f t="shared" si="10"/>
        <v>0.25531914893617019</v>
      </c>
      <c r="V54" s="26">
        <f t="shared" si="10"/>
        <v>0.2608695652173913</v>
      </c>
      <c r="W54" s="26">
        <f t="shared" si="10"/>
        <v>0.34042553191489361</v>
      </c>
      <c r="X54" s="26">
        <f t="shared" si="10"/>
        <v>0.38636363636363635</v>
      </c>
    </row>
    <row r="55" spans="1:30" x14ac:dyDescent="0.25">
      <c r="B55" s="25" t="s">
        <v>85</v>
      </c>
      <c r="C55" s="26">
        <f>(C50+1)/(C51+2)</f>
        <v>0.53488372093023251</v>
      </c>
      <c r="D55" s="26">
        <f t="shared" ref="D55:X55" si="11">(D50+1)/(D51+2)</f>
        <v>0.51063829787234039</v>
      </c>
      <c r="E55" s="26">
        <f t="shared" si="11"/>
        <v>0.65957446808510634</v>
      </c>
      <c r="F55" s="26">
        <f t="shared" si="11"/>
        <v>0.5625</v>
      </c>
      <c r="G55" s="26">
        <f t="shared" si="11"/>
        <v>0.45833333333333331</v>
      </c>
      <c r="H55" s="26">
        <f t="shared" si="11"/>
        <v>0.10416666666666667</v>
      </c>
      <c r="I55" s="26">
        <f t="shared" si="11"/>
        <v>0.10416666666666667</v>
      </c>
      <c r="J55" s="26">
        <f t="shared" si="11"/>
        <v>0.14583333333333334</v>
      </c>
      <c r="K55" s="26">
        <f t="shared" si="11"/>
        <v>0.14285714285714285</v>
      </c>
      <c r="L55" s="26">
        <f t="shared" si="11"/>
        <v>0.18367346938775511</v>
      </c>
      <c r="M55" s="26">
        <f t="shared" si="11"/>
        <v>0.22448979591836735</v>
      </c>
      <c r="N55" s="26">
        <f t="shared" si="11"/>
        <v>0.10204081632653061</v>
      </c>
      <c r="O55" s="26">
        <f t="shared" si="11"/>
        <v>0.18367346938775511</v>
      </c>
      <c r="P55" s="26">
        <f t="shared" si="11"/>
        <v>0.10416666666666667</v>
      </c>
      <c r="Q55" s="26">
        <f t="shared" si="11"/>
        <v>0.22448979591836735</v>
      </c>
      <c r="R55" s="26">
        <f t="shared" si="11"/>
        <v>0.125</v>
      </c>
      <c r="S55" s="26">
        <f t="shared" si="11"/>
        <v>4.0816326530612242E-2</v>
      </c>
      <c r="T55" s="26">
        <f t="shared" si="11"/>
        <v>4.0816326530612242E-2</v>
      </c>
      <c r="U55" s="26">
        <f t="shared" si="11"/>
        <v>0.26530612244897961</v>
      </c>
      <c r="V55" s="26">
        <f t="shared" si="11"/>
        <v>0.27083333333333331</v>
      </c>
      <c r="W55" s="26">
        <f t="shared" si="11"/>
        <v>0.34693877551020408</v>
      </c>
      <c r="X55" s="26">
        <f t="shared" si="11"/>
        <v>0.39130434782608697</v>
      </c>
    </row>
  </sheetData>
  <sortState ref="B2:AD54">
    <sortCondition ref="B2"/>
  </sortState>
  <conditionalFormatting sqref="C2:X49">
    <cfRule type="cellIs" dxfId="3" priority="1" operator="greaterThan">
      <formula>0.05</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AZ53"/>
  <sheetViews>
    <sheetView topLeftCell="A9" workbookViewId="0">
      <selection activeCell="H4" sqref="H4"/>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6"/>
      <c r="B1" s="6"/>
      <c r="C1" s="37" t="s">
        <v>41</v>
      </c>
      <c r="D1" s="37"/>
      <c r="E1" s="37" t="s">
        <v>42</v>
      </c>
      <c r="F1" s="37"/>
      <c r="G1" s="37" t="s">
        <v>43</v>
      </c>
      <c r="H1" s="37"/>
      <c r="I1" s="37" t="s">
        <v>44</v>
      </c>
      <c r="J1" s="37"/>
      <c r="K1" s="37" t="s">
        <v>45</v>
      </c>
      <c r="L1" s="37"/>
      <c r="M1" s="37" t="s">
        <v>46</v>
      </c>
      <c r="N1" s="37"/>
      <c r="O1" s="37" t="s">
        <v>47</v>
      </c>
      <c r="P1" s="37"/>
      <c r="Q1" s="37" t="s">
        <v>48</v>
      </c>
      <c r="R1" s="37"/>
      <c r="S1" s="37" t="s">
        <v>49</v>
      </c>
      <c r="T1" s="37"/>
      <c r="U1" s="37" t="s">
        <v>50</v>
      </c>
      <c r="V1" s="37"/>
      <c r="W1" s="37" t="s">
        <v>51</v>
      </c>
      <c r="X1" s="37"/>
      <c r="Y1" s="37" t="s">
        <v>52</v>
      </c>
      <c r="Z1" s="37"/>
      <c r="AA1" s="37" t="s">
        <v>53</v>
      </c>
      <c r="AB1" s="37"/>
      <c r="AC1" s="37" t="s">
        <v>54</v>
      </c>
      <c r="AD1" s="37"/>
      <c r="AE1" s="37" t="s">
        <v>55</v>
      </c>
      <c r="AF1" s="37"/>
      <c r="AG1" s="37" t="s">
        <v>56</v>
      </c>
      <c r="AH1" s="37"/>
      <c r="AI1" s="37" t="s">
        <v>57</v>
      </c>
      <c r="AJ1" s="37"/>
      <c r="AK1" s="37" t="s">
        <v>58</v>
      </c>
      <c r="AL1" s="37"/>
      <c r="AM1" s="37" t="s">
        <v>59</v>
      </c>
      <c r="AN1" s="37"/>
      <c r="AO1" s="37" t="s">
        <v>60</v>
      </c>
      <c r="AP1" s="37"/>
      <c r="AQ1" s="37" t="s">
        <v>61</v>
      </c>
      <c r="AR1" s="37"/>
      <c r="AS1" s="37" t="s">
        <v>62</v>
      </c>
      <c r="AT1" s="37"/>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3" t="s">
        <v>63</v>
      </c>
      <c r="B2" s="7" t="s">
        <v>40</v>
      </c>
      <c r="C2" s="6" t="s">
        <v>72</v>
      </c>
      <c r="D2" s="6" t="s">
        <v>73</v>
      </c>
      <c r="E2" s="6" t="s">
        <v>72</v>
      </c>
      <c r="F2" s="6" t="s">
        <v>73</v>
      </c>
      <c r="G2" s="6" t="s">
        <v>72</v>
      </c>
      <c r="H2" s="6" t="s">
        <v>73</v>
      </c>
      <c r="I2" s="6" t="s">
        <v>72</v>
      </c>
      <c r="J2" s="6" t="s">
        <v>73</v>
      </c>
      <c r="K2" s="6" t="s">
        <v>72</v>
      </c>
      <c r="L2" s="6" t="s">
        <v>73</v>
      </c>
      <c r="M2" s="6" t="s">
        <v>72</v>
      </c>
      <c r="N2" s="6" t="s">
        <v>73</v>
      </c>
      <c r="O2" s="6" t="s">
        <v>72</v>
      </c>
      <c r="P2" s="6" t="s">
        <v>73</v>
      </c>
      <c r="Q2" s="6" t="s">
        <v>72</v>
      </c>
      <c r="R2" s="6" t="s">
        <v>73</v>
      </c>
      <c r="S2" s="6" t="s">
        <v>72</v>
      </c>
      <c r="T2" s="6" t="s">
        <v>73</v>
      </c>
      <c r="U2" s="6" t="s">
        <v>72</v>
      </c>
      <c r="V2" s="6" t="s">
        <v>73</v>
      </c>
      <c r="W2" s="6" t="s">
        <v>72</v>
      </c>
      <c r="X2" s="6" t="s">
        <v>73</v>
      </c>
      <c r="Y2" s="6" t="s">
        <v>72</v>
      </c>
      <c r="Z2" s="6" t="s">
        <v>73</v>
      </c>
      <c r="AA2" s="6" t="s">
        <v>72</v>
      </c>
      <c r="AB2" s="6" t="s">
        <v>73</v>
      </c>
      <c r="AC2" s="6" t="s">
        <v>72</v>
      </c>
      <c r="AD2" s="6" t="s">
        <v>73</v>
      </c>
      <c r="AE2" s="6" t="s">
        <v>72</v>
      </c>
      <c r="AF2" s="6" t="s">
        <v>73</v>
      </c>
      <c r="AG2" s="6" t="s">
        <v>72</v>
      </c>
      <c r="AH2" s="6" t="s">
        <v>73</v>
      </c>
      <c r="AI2" s="6" t="s">
        <v>72</v>
      </c>
      <c r="AJ2" s="6" t="s">
        <v>73</v>
      </c>
      <c r="AK2" s="6" t="s">
        <v>72</v>
      </c>
      <c r="AL2" s="6" t="s">
        <v>73</v>
      </c>
      <c r="AM2" s="6" t="s">
        <v>72</v>
      </c>
      <c r="AN2" s="6" t="s">
        <v>73</v>
      </c>
      <c r="AO2" s="6" t="s">
        <v>72</v>
      </c>
      <c r="AP2" s="6" t="s">
        <v>73</v>
      </c>
      <c r="AQ2" s="6" t="s">
        <v>72</v>
      </c>
      <c r="AR2" s="6" t="s">
        <v>73</v>
      </c>
      <c r="AS2" s="6" t="s">
        <v>72</v>
      </c>
      <c r="AT2" s="6"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6">
        <v>1</v>
      </c>
      <c r="B3" s="6" t="s">
        <v>30</v>
      </c>
      <c r="C3" s="6">
        <f>IF('cantidad pollos muertos'!C2="","",BETAINV(0.025,'cantidad pollos muertos'!C2+1,'cantidad inicial pollos'!C2-'cantidad pollos muertos'!C2+1))</f>
        <v>3.238759457376874E-2</v>
      </c>
      <c r="D3" s="6">
        <f>IF('cantidad pollos muertos'!C2="","",BETAINV(0.975,'cantidad pollos muertos'!C2+1,'cantidad inicial pollos'!C2-'cantidad pollos muertos'!C2+1))</f>
        <v>4.7511694049014341E-2</v>
      </c>
      <c r="E3" s="6">
        <f>IF('cantidad pollos muertos'!D2="","",BETAINV(0.025,'cantidad pollos muertos'!D2+1,'cantidad inicial pollos'!D2-'cantidad pollos muertos'!D2+1))</f>
        <v>4.0270728907817431E-2</v>
      </c>
      <c r="F3" s="6">
        <f>IF('cantidad pollos muertos'!D2="","",BETAINV(0.975,'cantidad pollos muertos'!D2+1,'cantidad inicial pollos'!D2-'cantidad pollos muertos'!D2+1))</f>
        <v>5.5937514581177794E-2</v>
      </c>
      <c r="G3" s="6">
        <f>IF('cantidad pollos muertos'!E2="","",BETAINV(0.025,'cantidad pollos muertos'!E2+1,'cantidad inicial pollos'!E2-'cantidad pollos muertos'!E2+1))</f>
        <v>5.5677076850499919E-2</v>
      </c>
      <c r="H3" s="6">
        <f>IF('cantidad pollos muertos'!E2="","",BETAINV(0.975,'cantidad pollos muertos'!E2+1,'cantidad inicial pollos'!E2-'cantidad pollos muertos'!E2+1))</f>
        <v>7.3661587087908154E-2</v>
      </c>
      <c r="I3" s="6">
        <f>IF('cantidad pollos muertos'!F2="","",BETAINV(0.025,'cantidad pollos muertos'!F2+1,'cantidad inicial pollos'!F2-'cantidad pollos muertos'!F2+1))</f>
        <v>0.17242646736528686</v>
      </c>
      <c r="J3" s="6">
        <f>IF('cantidad pollos muertos'!F2="","",BETAINV(0.975,'cantidad pollos muertos'!F2+1,'cantidad inicial pollos'!F2-'cantidad pollos muertos'!F2+1))</f>
        <v>0.20097720620160819</v>
      </c>
      <c r="K3" s="6">
        <f>IF('cantidad pollos muertos'!G2="","",BETAINV(0.025,'cantidad pollos muertos'!G2+1,'cantidad inicial pollos'!G2-'cantidad pollos muertos'!G2+1))</f>
        <v>6.6502590428620278E-2</v>
      </c>
      <c r="L3" s="6">
        <f>IF('cantidad pollos muertos'!G2="","",BETAINV(0.975,'cantidad pollos muertos'!G2+1,'cantidad inicial pollos'!G2-'cantidad pollos muertos'!G2+1))</f>
        <v>8.5913877215295975E-2</v>
      </c>
      <c r="M3" s="6">
        <f>IF('cantidad pollos muertos'!H2="","",BETAINV(0.025,'cantidad pollos muertos'!H2+1,'cantidad inicial pollos'!L2-'cantidad pollos muertos'!H2+1))</f>
        <v>1.3852977286774691E-2</v>
      </c>
      <c r="N3" s="6">
        <f>IF('cantidad pollos muertos'!H2="","",BETAINV(0.975,'cantidad pollos muertos'!H2+1,'cantidad inicial pollos'!H2-'cantidad pollos muertos'!H2+1))</f>
        <v>2.7971996737413241E-2</v>
      </c>
      <c r="O3" s="6">
        <f>IF('cantidad pollos muertos'!I2="","",BETAINV(0.025,'cantidad pollos muertos'!I2+1,'cantidad inicial pollos'!I2-'cantidad pollos muertos'!I2+1))</f>
        <v>1.8763413704679464E-2</v>
      </c>
      <c r="P3" s="6">
        <f>IF('cantidad pollos muertos'!I2="","",BETAINV(0.975,'cantidad pollos muertos'!I2+1,'cantidad inicial pollos'!I2-'cantidad pollos muertos'!I2+1))</f>
        <v>2.9569561920680609E-2</v>
      </c>
      <c r="Q3" s="6">
        <f>IF('cantidad pollos muertos'!J2="","",BETAINV(0.025,'cantidad pollos muertos'!J2+1,'cantidad inicial pollos'!J2-'cantidad pollos muertos'!J2+1))</f>
        <v>3.7906012455782068E-2</v>
      </c>
      <c r="R3" s="6">
        <f>IF('cantidad pollos muertos'!J2="","",BETAINV(0.975,'cantidad pollos muertos'!J2+1,'cantidad inicial pollos'!J2-'cantidad pollos muertos'!J2+1))</f>
        <v>5.3429853432392815E-2</v>
      </c>
      <c r="S3" s="6">
        <f>IF('cantidad pollos muertos'!K2="","",BETAINV(0.025,'cantidad pollos muertos'!K2+1,'cantidad inicial pollos'!K2-'cantidad pollos muertos'!K2+1))</f>
        <v>1.7580064823933157E-2</v>
      </c>
      <c r="T3" s="6">
        <f>IF('cantidad pollos muertos'!K2="","",BETAINV(0.975,'cantidad pollos muertos'!K2+1,'cantidad inicial pollos'!K2-'cantidad pollos muertos'!K2+1))</f>
        <v>2.8078719538331631E-2</v>
      </c>
      <c r="U3" s="6">
        <f>IF('cantidad pollos muertos'!L2="","",BETAINV(0.025,'cantidad pollos muertos'!L2+1,'cantidad inicial pollos'!L2-'cantidad pollos muertos'!L2+1))</f>
        <v>1.9908396704182024E-2</v>
      </c>
      <c r="V3" s="6">
        <f>IF('cantidad pollos muertos'!L2="","",BETAINV(0.975,'cantidad pollos muertos'!L2+1,'cantidad inicial pollos'!L2-'cantidad pollos muertos'!L2+1))</f>
        <v>3.098917742847751E-2</v>
      </c>
      <c r="W3" s="6">
        <f>IF('cantidad pollos muertos'!M2="","",BETAINV(0.025,'cantidad pollos muertos'!M2+1,'cantidad inicial pollos'!M2-'cantidad pollos muertos'!M2+1))</f>
        <v>4.1242403781150905E-2</v>
      </c>
      <c r="X3" s="6">
        <f>IF('cantidad pollos muertos'!M2="","",BETAINV(0.975,'cantidad pollos muertos'!M2+1,'cantidad inicial pollos'!M2-'cantidad pollos muertos'!M2+1))</f>
        <v>5.7345397109730967E-2</v>
      </c>
      <c r="Y3" s="6">
        <f>IF('cantidad pollos muertos'!N2="","",BETAINV(0.025,'cantidad pollos muertos'!N2+1,'cantidad inicial pollos'!N2-'cantidad pollos muertos'!N2+1))</f>
        <v>3.6575198704981438E-2</v>
      </c>
      <c r="Z3" s="6">
        <f>IF('cantidad pollos muertos'!N2="","",BETAINV(0.975,'cantidad pollos muertos'!N2+1,'cantidad inicial pollos'!N2-'cantidad pollos muertos'!N2+1))</f>
        <v>5.1859891815099424E-2</v>
      </c>
      <c r="AA3" s="6">
        <f>IF('cantidad pollos muertos'!O2="","",BETAINV(0.025,'cantidad pollos muertos'!O2+1,'cantidad inicial pollos'!O2-'cantidad pollos muertos'!O2+1))</f>
        <v>1.4839491438012621E-2</v>
      </c>
      <c r="AB3" s="6">
        <f>IF('cantidad pollos muertos'!O2="","",BETAINV(0.975,'cantidad pollos muertos'!O2+1,'cantidad inicial pollos'!O2-'cantidad pollos muertos'!O2+1))</f>
        <v>2.4984823555715407E-2</v>
      </c>
      <c r="AC3" s="6">
        <f>IF('cantidad pollos muertos'!P2="","",BETAINV(0.025,'cantidad pollos muertos'!P2+1,'cantidad inicial pollos'!P2-'cantidad pollos muertos'!P2+1))</f>
        <v>3.3983971460256196E-2</v>
      </c>
      <c r="AD3" s="6">
        <f>IF('cantidad pollos muertos'!P2="","",BETAINV(0.975,'cantidad pollos muertos'!P2+1,'cantidad inicial pollos'!P2-'cantidad pollos muertos'!P2+1))</f>
        <v>4.8499688881075032E-2</v>
      </c>
      <c r="AE3" s="6">
        <f>IF('cantidad pollos muertos'!Q2="","",BETAINV(0.025,'cantidad pollos muertos'!Q2+1,'cantidad inicial pollos'!Q2-'cantidad pollos muertos'!Q2+1))</f>
        <v>4.91553668792412E-2</v>
      </c>
      <c r="AF3" s="6">
        <f>IF('cantidad pollos muertos'!Q2="","",BETAINV(0.975,'cantidad pollos muertos'!Q2+1,'cantidad inicial pollos'!Q2-'cantidad pollos muertos'!Q2+1))</f>
        <v>6.6196741600969111E-2</v>
      </c>
      <c r="AG3" s="6">
        <f>IF('cantidad pollos muertos'!R2="","",BETAINV(0.025,'cantidad pollos muertos'!R2+1,'cantidad inicial pollos'!R2-'cantidad pollos muertos'!R2+1))</f>
        <v>9.7788152551082606E-3</v>
      </c>
      <c r="AH3" s="6">
        <f>IF('cantidad pollos muertos'!R2="","",BETAINV(0.975,'cantidad pollos muertos'!R2+1,'cantidad inicial pollos'!R2-'cantidad pollos muertos'!R2+1))</f>
        <v>1.8464555865077115E-2</v>
      </c>
      <c r="AI3" s="6">
        <f>IF('cantidad pollos muertos'!S2="","",BETAINV(0.025,'cantidad pollos muertos'!S2+1,'cantidad inicial pollos'!S2-'cantidad pollos muertos'!S2+1))</f>
        <v>2.7986357937152647E-2</v>
      </c>
      <c r="AJ3" s="6">
        <f>IF('cantidad pollos muertos'!S2="","",BETAINV(0.975,'cantidad pollos muertos'!S2+1,'cantidad inicial pollos'!S2-'cantidad pollos muertos'!S2+1))</f>
        <v>4.1593665601700525E-2</v>
      </c>
      <c r="AK3" s="6">
        <f>IF('cantidad pollos muertos'!T2="","",BETAINV(0.025,'cantidad pollos muertos'!T2+1,'cantidad inicial pollos'!T2-'cantidad pollos muertos'!T2+1))</f>
        <v>1.1008771263393403E-2</v>
      </c>
      <c r="AL3" s="6">
        <f>IF('cantidad pollos muertos'!T2="","",BETAINV(0.975,'cantidad pollos muertos'!T2+1,'cantidad inicial pollos'!T2-'cantidad pollos muertos'!T2+1))</f>
        <v>2.0135488193753326E-2</v>
      </c>
      <c r="AM3" s="6">
        <f>IF('cantidad pollos muertos'!U2="","",BETAINV(0.025,'cantidad pollos muertos'!U2+1,'cantidad inicial pollos'!U2-'cantidad pollos muertos'!U2+1))</f>
        <v>3.5264812837905536E-2</v>
      </c>
      <c r="AN3" s="6">
        <f>IF('cantidad pollos muertos'!U2="","",BETAINV(0.975,'cantidad pollos muertos'!U2+1,'cantidad inicial pollos'!U2-'cantidad pollos muertos'!U2+1))</f>
        <v>5.0016165798412282E-2</v>
      </c>
      <c r="AO3" s="6">
        <f>IF('cantidad pollos muertos'!V2="","",BETAINV(0.025,'cantidad pollos muertos'!V2+1,'cantidad inicial pollos'!V2-'cantidad pollos muertos'!V2+1))</f>
        <v>3.8154610307487187E-2</v>
      </c>
      <c r="AP3" s="6">
        <f>IF('cantidad pollos muertos'!V2="","",BETAINV(0.975,'cantidad pollos muertos'!V2+1,'cantidad inicial pollos'!V2-'cantidad pollos muertos'!V2+1))</f>
        <v>5.3420331435963475E-2</v>
      </c>
      <c r="AQ3" s="6">
        <f>IF('cantidad pollos muertos'!W2="","",BETAINV(0.025,'cantidad pollos muertos'!W2+1,'cantidad inicial pollos'!W2-'cantidad pollos muertos'!W2+1))</f>
        <v>4.2992871649937689E-2</v>
      </c>
      <c r="AR3" s="6">
        <f>IF('cantidad pollos muertos'!W2="","",BETAINV(0.975,'cantidad pollos muertos'!W2+1,'cantidad inicial pollos'!W2-'cantidad pollos muertos'!W2+1))</f>
        <v>5.9072001021270415E-2</v>
      </c>
      <c r="AS3" s="6">
        <f>IF('cantidad pollos muertos'!X2="","",BETAINV(0.025,'cantidad pollos muertos'!X2+1,'cantidad inicial pollos'!X2-'cantidad pollos muertos'!X2+1))</f>
        <v>2.446075798050024E-2</v>
      </c>
      <c r="AT3" s="6">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6">
        <v>2</v>
      </c>
      <c r="B4" s="6" t="s">
        <v>5</v>
      </c>
      <c r="C4" s="6">
        <f>IF('cantidad pollos muertos'!C3="","",BETAINV(0.025,'cantidad pollos muertos'!C3+1,'cantidad inicial pollos'!C3-'cantidad pollos muertos'!C3+1))</f>
        <v>6.7478812792070991E-2</v>
      </c>
      <c r="D4" s="6">
        <f>IF('cantidad pollos muertos'!C3="","",BETAINV(0.975,'cantidad pollos muertos'!C3+1,'cantidad inicial pollos'!C3-'cantidad pollos muertos'!C3+1))</f>
        <v>7.9117242344121874E-2</v>
      </c>
      <c r="E4" s="6">
        <f>IF('cantidad pollos muertos'!D3="","",BETAINV(0.025,'cantidad pollos muertos'!D3+1,'cantidad inicial pollos'!D3-'cantidad pollos muertos'!D3+1))</f>
        <v>0.29751183750158722</v>
      </c>
      <c r="F4" s="6">
        <f>IF('cantidad pollos muertos'!D3="","",BETAINV(0.975,'cantidad pollos muertos'!D3+1,'cantidad inicial pollos'!D3-'cantidad pollos muertos'!D3+1))</f>
        <v>0.31637746366881914</v>
      </c>
      <c r="G4" s="6">
        <f>IF('cantidad pollos muertos'!E3="","",BETAINV(0.025,'cantidad pollos muertos'!E3+1,'cantidad inicial pollos'!E3-'cantidad pollos muertos'!E3+1))</f>
        <v>0.34972250391242338</v>
      </c>
      <c r="H4" s="6">
        <f>IF('cantidad pollos muertos'!E3="","",BETAINV(0.975,'cantidad pollos muertos'!E3+1,'cantidad inicial pollos'!E3-'cantidad pollos muertos'!E3+1))</f>
        <v>0.36935093026596089</v>
      </c>
      <c r="I4" s="6">
        <f>IF('cantidad pollos muertos'!F3="","",BETAINV(0.025,'cantidad pollos muertos'!F3+1,'cantidad inicial pollos'!F3-'cantidad pollos muertos'!F3+1))</f>
        <v>0.11100547569587718</v>
      </c>
      <c r="J4" s="6">
        <f>IF('cantidad pollos muertos'!F3="","",BETAINV(0.975,'cantidad pollos muertos'!F3+1,'cantidad inicial pollos'!F3-'cantidad pollos muertos'!F3+1))</f>
        <v>0.12417738661434208</v>
      </c>
      <c r="K4" s="6">
        <f>IF('cantidad pollos muertos'!G3="","",BETAINV(0.025,'cantidad pollos muertos'!G3+1,'cantidad inicial pollos'!G3-'cantidad pollos muertos'!G3+1))</f>
        <v>5.2756698781234179E-2</v>
      </c>
      <c r="L4" s="6">
        <f>IF('cantidad pollos muertos'!G3="","",BETAINV(0.975,'cantidad pollos muertos'!G3+1,'cantidad inicial pollos'!G3-'cantidad pollos muertos'!G3+1))</f>
        <v>6.2353622407912868E-2</v>
      </c>
      <c r="M4" s="6">
        <f>IF('cantidad pollos muertos'!H3="","",BETAINV(0.025,'cantidad pollos muertos'!H3+1,'cantidad inicial pollos'!L3-'cantidad pollos muertos'!H3+1))</f>
        <v>3.9341407247370452E-2</v>
      </c>
      <c r="N4" s="6">
        <f>IF('cantidad pollos muertos'!H3="","",BETAINV(0.975,'cantidad pollos muertos'!H3+1,'cantidad inicial pollos'!H3-'cantidad pollos muertos'!H3+1))</f>
        <v>5.501099297887746E-2</v>
      </c>
      <c r="O4" s="6">
        <f>IF('cantidad pollos muertos'!I3="","",BETAINV(0.025,'cantidad pollos muertos'!I3+1,'cantidad inicial pollos'!I3-'cantidad pollos muertos'!I3+1))</f>
        <v>4.2001990339707987E-2</v>
      </c>
      <c r="P4" s="6">
        <f>IF('cantidad pollos muertos'!I3="","",BETAINV(0.975,'cantidad pollos muertos'!I3+1,'cantidad inicial pollos'!I3-'cantidad pollos muertos'!I3+1))</f>
        <v>5.1134947962674038E-2</v>
      </c>
      <c r="Q4" s="6">
        <f>IF('cantidad pollos muertos'!J3="","",BETAINV(0.025,'cantidad pollos muertos'!J3+1,'cantidad inicial pollos'!J3-'cantidad pollos muertos'!J3+1))</f>
        <v>1.0581631174453454E-2</v>
      </c>
      <c r="R4" s="6">
        <f>IF('cantidad pollos muertos'!J3="","",BETAINV(0.975,'cantidad pollos muertos'!J3+1,'cantidad inicial pollos'!J3-'cantidad pollos muertos'!J3+1))</f>
        <v>1.5488285801558477E-2</v>
      </c>
      <c r="S4" s="32">
        <f>IF('cantidad pollos muertos'!K3="","",BETAINV(0.025,'cantidad pollos muertos'!K3+1,'cantidad inicial pollos'!K3-'cantidad pollos muertos'!K3+1))</f>
        <v>4.5734891160898024E-2</v>
      </c>
      <c r="T4" s="32">
        <f>IF('cantidad pollos muertos'!K3="","",BETAINV(0.975,'cantidad pollos muertos'!K3+1,'cantidad inicial pollos'!K3-'cantidad pollos muertos'!K3+1))</f>
        <v>5.4657687734847582E-2</v>
      </c>
      <c r="U4" s="32">
        <f>IF('cantidad pollos muertos'!L3="","",BETAINV(0.025,'cantidad pollos muertos'!L3+1,'cantidad inicial pollos'!L3-'cantidad pollos muertos'!L3+1))</f>
        <v>2.5882040097605894E-2</v>
      </c>
      <c r="V4" s="32">
        <f>IF('cantidad pollos muertos'!L3="","",BETAINV(0.975,'cantidad pollos muertos'!L3+1,'cantidad inicial pollos'!L3-'cantidad pollos muertos'!L3+1))</f>
        <v>3.3217848436762454E-2</v>
      </c>
      <c r="W4" s="6">
        <f>IF('cantidad pollos muertos'!M3="","",BETAINV(0.025,'cantidad pollos muertos'!M3+1,'cantidad inicial pollos'!M3-'cantidad pollos muertos'!M3+1))</f>
        <v>2.7924426433332414E-2</v>
      </c>
      <c r="X4" s="6">
        <f>IF('cantidad pollos muertos'!M3="","",BETAINV(0.975,'cantidad pollos muertos'!M3+1,'cantidad inicial pollos'!M3-'cantidad pollos muertos'!M3+1))</f>
        <v>3.5512735057789957E-2</v>
      </c>
      <c r="Y4" s="6">
        <f>IF('cantidad pollos muertos'!N3="","",BETAINV(0.025,'cantidad pollos muertos'!N3+1,'cantidad inicial pollos'!N3-'cantidad pollos muertos'!N3+1))</f>
        <v>3.7313159100197606E-2</v>
      </c>
      <c r="Z4" s="6">
        <f>IF('cantidad pollos muertos'!N3="","",BETAINV(0.975,'cantidad pollos muertos'!N3+1,'cantidad inicial pollos'!N3-'cantidad pollos muertos'!N3+1))</f>
        <v>4.5967487653018502E-2</v>
      </c>
      <c r="AA4" s="6">
        <f>IF('cantidad pollos muertos'!O3="","",BETAINV(0.025,'cantidad pollos muertos'!O3+1,'cantidad inicial pollos'!O3-'cantidad pollos muertos'!O3+1))</f>
        <v>2.6604931176162701E-2</v>
      </c>
      <c r="AB4" s="6">
        <f>IF('cantidad pollos muertos'!O3="","",BETAINV(0.975,'cantidad pollos muertos'!O3+1,'cantidad inicial pollos'!O3-'cantidad pollos muertos'!O3+1))</f>
        <v>3.3794036218521506E-2</v>
      </c>
      <c r="AC4" s="6">
        <f>IF('cantidad pollos muertos'!P3="","",BETAINV(0.025,'cantidad pollos muertos'!P3+1,'cantidad inicial pollos'!P3-'cantidad pollos muertos'!P3+1))</f>
        <v>2.8927930070916135E-2</v>
      </c>
      <c r="AD4" s="6">
        <f>IF('cantidad pollos muertos'!P3="","",BETAINV(0.975,'cantidad pollos muertos'!P3+1,'cantidad inicial pollos'!P3-'cantidad pollos muertos'!P3+1))</f>
        <v>3.6174549971223269E-2</v>
      </c>
      <c r="AE4" s="6">
        <f>IF('cantidad pollos muertos'!Q3="","",BETAINV(0.025,'cantidad pollos muertos'!Q3+1,'cantidad inicial pollos'!Q3-'cantidad pollos muertos'!Q3+1))</f>
        <v>3.1609659731576527E-2</v>
      </c>
      <c r="AF4" s="6">
        <f>IF('cantidad pollos muertos'!Q3="","",BETAINV(0.975,'cantidad pollos muertos'!Q3+1,'cantidad inicial pollos'!Q3-'cantidad pollos muertos'!Q3+1))</f>
        <v>3.9154910102337959E-2</v>
      </c>
      <c r="AG4" s="6">
        <f>IF('cantidad pollos muertos'!R3="","",BETAINV(0.025,'cantidad pollos muertos'!R3+1,'cantidad inicial pollos'!R3-'cantidad pollos muertos'!R3+1))</f>
        <v>2.1033537237588901E-2</v>
      </c>
      <c r="AH4" s="6">
        <f>IF('cantidad pollos muertos'!R3="","",BETAINV(0.975,'cantidad pollos muertos'!R3+1,'cantidad inicial pollos'!R3-'cantidad pollos muertos'!R3+1))</f>
        <v>2.7300440578363339E-2</v>
      </c>
      <c r="AI4" s="6">
        <f>IF('cantidad pollos muertos'!S3="","",BETAINV(0.025,'cantidad pollos muertos'!S3+1,'cantidad inicial pollos'!S3-'cantidad pollos muertos'!S3+1))</f>
        <v>3.5747930503296006E-2</v>
      </c>
      <c r="AJ4" s="6">
        <f>IF('cantidad pollos muertos'!S3="","",BETAINV(0.975,'cantidad pollos muertos'!S3+1,'cantidad inicial pollos'!S3-'cantidad pollos muertos'!S3+1))</f>
        <v>4.3727545584656191E-2</v>
      </c>
      <c r="AK4" s="6">
        <f>IF('cantidad pollos muertos'!T3="","",BETAINV(0.025,'cantidad pollos muertos'!T3+1,'cantidad inicial pollos'!T3-'cantidad pollos muertos'!T3+1))</f>
        <v>1.8896145237694111E-2</v>
      </c>
      <c r="AL4" s="6">
        <f>IF('cantidad pollos muertos'!T3="","",BETAINV(0.975,'cantidad pollos muertos'!T3+1,'cantidad inicial pollos'!T3-'cantidad pollos muertos'!T3+1))</f>
        <v>2.4864602369949806E-2</v>
      </c>
      <c r="AM4" s="6">
        <f>IF('cantidad pollos muertos'!U3="","",BETAINV(0.025,'cantidad pollos muertos'!U3+1,'cantidad inicial pollos'!U3-'cantidad pollos muertos'!U3+1))</f>
        <v>3.3883956968953959E-2</v>
      </c>
      <c r="AN4" s="6">
        <f>IF('cantidad pollos muertos'!U3="","",BETAINV(0.975,'cantidad pollos muertos'!U3+1,'cantidad inicial pollos'!U3-'cantidad pollos muertos'!U3+1))</f>
        <v>4.167161144908138E-2</v>
      </c>
      <c r="AO4" s="6">
        <f>IF('cantidad pollos muertos'!V3="","",BETAINV(0.025,'cantidad pollos muertos'!V3+1,'cantidad inicial pollos'!V3-'cantidad pollos muertos'!V3+1))</f>
        <v>3.2332813369359288E-2</v>
      </c>
      <c r="AP4" s="6">
        <f>IF('cantidad pollos muertos'!V3="","",BETAINV(0.975,'cantidad pollos muertos'!V3+1,'cantidad inicial pollos'!V3-'cantidad pollos muertos'!V3+1))</f>
        <v>3.9956165147066791E-2</v>
      </c>
      <c r="AQ4" s="6">
        <f>IF('cantidad pollos muertos'!W3="","",BETAINV(0.025,'cantidad pollos muertos'!W3+1,'cantidad inicial pollos'!W3-'cantidad pollos muertos'!W3+1))</f>
        <v>5.1055985347037931E-2</v>
      </c>
      <c r="AR4" s="6">
        <f>IF('cantidad pollos muertos'!W3="","",BETAINV(0.975,'cantidad pollos muertos'!W3+1,'cantidad inicial pollos'!W3-'cantidad pollos muertos'!W3+1))</f>
        <v>6.0432064439833511E-2</v>
      </c>
      <c r="AS4" s="6" t="str">
        <f>IF('cantidad pollos muertos'!X3="","",BETAINV(0.025,'cantidad pollos muertos'!X3+1,'cantidad inicial pollos'!X3-'cantidad pollos muertos'!X3+1))</f>
        <v/>
      </c>
      <c r="AT4" s="6"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6">
        <v>3</v>
      </c>
      <c r="B5" s="6" t="s">
        <v>70</v>
      </c>
      <c r="C5" s="6" t="str">
        <f>IF('cantidad pollos muertos'!C4="","",BETAINV(0.025,'cantidad pollos muertos'!C4+1,'cantidad inicial pollos'!C4-'cantidad pollos muertos'!C4+1))</f>
        <v/>
      </c>
      <c r="D5" s="6" t="str">
        <f>IF('cantidad pollos muertos'!C4="","",BETAINV(0.975,'cantidad pollos muertos'!C4+1,'cantidad inicial pollos'!C4-'cantidad pollos muertos'!C4+1))</f>
        <v/>
      </c>
      <c r="E5" s="6" t="str">
        <f>IF('cantidad pollos muertos'!D4="","",BETAINV(0.025,'cantidad pollos muertos'!D4+1,'cantidad inicial pollos'!D4-'cantidad pollos muertos'!D4+1))</f>
        <v/>
      </c>
      <c r="F5" s="6" t="str">
        <f>IF('cantidad pollos muertos'!D4="","",BETAINV(0.975,'cantidad pollos muertos'!D4+1,'cantidad inicial pollos'!D4-'cantidad pollos muertos'!D4+1))</f>
        <v/>
      </c>
      <c r="G5" s="6" t="str">
        <f>IF('cantidad pollos muertos'!E4="","",BETAINV(0.025,'cantidad pollos muertos'!E4+1,'cantidad inicial pollos'!E4-'cantidad pollos muertos'!E4+1))</f>
        <v/>
      </c>
      <c r="H5" s="6" t="str">
        <f>IF('cantidad pollos muertos'!E4="","",BETAINV(0.975,'cantidad pollos muertos'!E4+1,'cantidad inicial pollos'!E4-'cantidad pollos muertos'!E4+1))</f>
        <v/>
      </c>
      <c r="I5" s="6" t="str">
        <f>IF('cantidad pollos muertos'!F4="","",BETAINV(0.025,'cantidad pollos muertos'!F4+1,'cantidad inicial pollos'!F4-'cantidad pollos muertos'!F4+1))</f>
        <v/>
      </c>
      <c r="J5" s="6" t="str">
        <f>IF('cantidad pollos muertos'!F4="","",BETAINV(0.975,'cantidad pollos muertos'!F4+1,'cantidad inicial pollos'!F4-'cantidad pollos muertos'!F4+1))</f>
        <v/>
      </c>
      <c r="K5" s="6" t="str">
        <f>IF('cantidad pollos muertos'!G4="","",BETAINV(0.025,'cantidad pollos muertos'!G4+1,'cantidad inicial pollos'!G4-'cantidad pollos muertos'!G4+1))</f>
        <v/>
      </c>
      <c r="L5" s="6" t="str">
        <f>IF('cantidad pollos muertos'!G4="","",BETAINV(0.975,'cantidad pollos muertos'!G4+1,'cantidad inicial pollos'!G4-'cantidad pollos muertos'!G4+1))</f>
        <v/>
      </c>
      <c r="M5" s="6" t="str">
        <f>IF('cantidad pollos muertos'!H4="","",BETAINV(0.025,'cantidad pollos muertos'!H4+1,'cantidad inicial pollos'!L4-'cantidad pollos muertos'!H4+1))</f>
        <v/>
      </c>
      <c r="N5" s="6" t="str">
        <f>IF('cantidad pollos muertos'!H4="","",BETAINV(0.975,'cantidad pollos muertos'!H4+1,'cantidad inicial pollos'!H4-'cantidad pollos muertos'!H4+1))</f>
        <v/>
      </c>
      <c r="O5" s="6" t="str">
        <f>IF('cantidad pollos muertos'!I4="","",BETAINV(0.025,'cantidad pollos muertos'!I4+1,'cantidad inicial pollos'!I4-'cantidad pollos muertos'!I4+1))</f>
        <v/>
      </c>
      <c r="P5" s="6" t="str">
        <f>IF('cantidad pollos muertos'!I4="","",BETAINV(0.975,'cantidad pollos muertos'!I4+1,'cantidad inicial pollos'!I4-'cantidad pollos muertos'!I4+1))</f>
        <v/>
      </c>
      <c r="Q5" s="6" t="str">
        <f>IF('cantidad pollos muertos'!J4="","",BETAINV(0.025,'cantidad pollos muertos'!J4+1,'cantidad inicial pollos'!J4-'cantidad pollos muertos'!J4+1))</f>
        <v/>
      </c>
      <c r="R5" s="6" t="str">
        <f>IF('cantidad pollos muertos'!J4="","",BETAINV(0.975,'cantidad pollos muertos'!J4+1,'cantidad inicial pollos'!J4-'cantidad pollos muertos'!J4+1))</f>
        <v/>
      </c>
      <c r="S5" s="32" t="str">
        <f>IF('cantidad pollos muertos'!K4="","",BETAINV(0.025,'cantidad pollos muertos'!K4+1,'cantidad inicial pollos'!K4-'cantidad pollos muertos'!K4+1))</f>
        <v/>
      </c>
      <c r="T5" s="32" t="str">
        <f>IF('cantidad pollos muertos'!K4="","",BETAINV(0.975,'cantidad pollos muertos'!K4+1,'cantidad inicial pollos'!K4-'cantidad pollos muertos'!K4+1))</f>
        <v/>
      </c>
      <c r="U5" s="32" t="str">
        <f>IF('cantidad pollos muertos'!L4="","",BETAINV(0.025,'cantidad pollos muertos'!L4+1,'cantidad inicial pollos'!L4-'cantidad pollos muertos'!L4+1))</f>
        <v/>
      </c>
      <c r="V5" s="32" t="str">
        <f>IF('cantidad pollos muertos'!L4="","",BETAINV(0.975,'cantidad pollos muertos'!L4+1,'cantidad inicial pollos'!L4-'cantidad pollos muertos'!L4+1))</f>
        <v/>
      </c>
      <c r="W5" s="6">
        <f>IF('cantidad pollos muertos'!M4="","",BETAINV(0.025,'cantidad pollos muertos'!M4+1,'cantidad inicial pollos'!M4-'cantidad pollos muertos'!M4+1))</f>
        <v>0.15825815671253951</v>
      </c>
      <c r="X5" s="6">
        <f>IF('cantidad pollos muertos'!M4="","",BETAINV(0.975,'cantidad pollos muertos'!M4+1,'cantidad inicial pollos'!M4-'cantidad pollos muertos'!M4+1))</f>
        <v>0.18957637490145762</v>
      </c>
      <c r="Y5" s="6">
        <f>IF('cantidad pollos muertos'!N4="","",BETAINV(0.025,'cantidad pollos muertos'!N4+1,'cantidad inicial pollos'!N4-'cantidad pollos muertos'!N4+1))</f>
        <v>3.035257197776315E-2</v>
      </c>
      <c r="Z5" s="6">
        <f>IF('cantidad pollos muertos'!N4="","",BETAINV(0.975,'cantidad pollos muertos'!N4+1,'cantidad inicial pollos'!N4-'cantidad pollos muertos'!N4+1))</f>
        <v>4.6116550492398267E-2</v>
      </c>
      <c r="AA5" s="6">
        <f>IF('cantidad pollos muertos'!O4="","",BETAINV(0.025,'cantidad pollos muertos'!O4+1,'cantidad inicial pollos'!O4-'cantidad pollos muertos'!O4+1))</f>
        <v>1.4839491438012621E-2</v>
      </c>
      <c r="AB5" s="6">
        <f>IF('cantidad pollos muertos'!O4="","",BETAINV(0.975,'cantidad pollos muertos'!O4+1,'cantidad inicial pollos'!O4-'cantidad pollos muertos'!O4+1))</f>
        <v>2.4984823555715407E-2</v>
      </c>
      <c r="AC5" s="6">
        <f>IF('cantidad pollos muertos'!P4="","",BETAINV(0.025,'cantidad pollos muertos'!P4+1,'cantidad inicial pollos'!P4-'cantidad pollos muertos'!P4+1))</f>
        <v>2.7329145080968537E-2</v>
      </c>
      <c r="AD5" s="6">
        <f>IF('cantidad pollos muertos'!P4="","",BETAINV(0.975,'cantidad pollos muertos'!P4+1,'cantidad inicial pollos'!P4-'cantidad pollos muertos'!P4+1))</f>
        <v>4.0456834097858607E-2</v>
      </c>
      <c r="AE5" s="6">
        <f>IF('cantidad pollos muertos'!Q4="","",BETAINV(0.025,'cantidad pollos muertos'!Q4+1,'cantidad inicial pollos'!Q4-'cantidad pollos muertos'!Q4+1))</f>
        <v>1.8219455975166967E-2</v>
      </c>
      <c r="AF5" s="6">
        <f>IF('cantidad pollos muertos'!Q4="","",BETAINV(0.975,'cantidad pollos muertos'!Q4+1,'cantidad inicial pollos'!Q4-'cantidad pollos muertos'!Q4+1))</f>
        <v>2.9297588457250057E-2</v>
      </c>
      <c r="AG5" s="6">
        <f>IF('cantidad pollos muertos'!R4="","",BETAINV(0.025,'cantidad pollos muertos'!R4+1,'cantidad inicial pollos'!R4-'cantidad pollos muertos'!R4+1))</f>
        <v>1.1754046717507276E-2</v>
      </c>
      <c r="AH5" s="6">
        <f>IF('cantidad pollos muertos'!R4="","",BETAINV(0.975,'cantidad pollos muertos'!R4+1,'cantidad inicial pollos'!R4-'cantidad pollos muertos'!R4+1))</f>
        <v>2.1339404543395446E-2</v>
      </c>
      <c r="AI5" s="6">
        <f>IF('cantidad pollos muertos'!S4="","",BETAINV(0.025,'cantidad pollos muertos'!S4+1,'cantidad inicial pollos'!S4-'cantidad pollos muertos'!S4+1))</f>
        <v>1.7632257346440233E-2</v>
      </c>
      <c r="AJ5" s="6">
        <f>IF('cantidad pollos muertos'!S4="","",BETAINV(0.975,'cantidad pollos muertos'!S4+1,'cantidad inicial pollos'!S4-'cantidad pollos muertos'!S4+1))</f>
        <v>2.9016299420743907E-2</v>
      </c>
      <c r="AK5" s="6">
        <f>IF('cantidad pollos muertos'!T4="","",BETAINV(0.025,'cantidad pollos muertos'!T4+1,'cantidad inicial pollos'!T4-'cantidad pollos muertos'!T4+1))</f>
        <v>2.4717031834518777E-2</v>
      </c>
      <c r="AL5" s="6">
        <f>IF('cantidad pollos muertos'!T4="","",BETAINV(0.975,'cantidad pollos muertos'!T4+1,'cantidad inicial pollos'!T4-'cantidad pollos muertos'!T4+1))</f>
        <v>3.7611024454305642E-2</v>
      </c>
      <c r="AM5" s="6">
        <f>IF('cantidad pollos muertos'!U4="","",BETAINV(0.025,'cantidad pollos muertos'!U4+1,'cantidad inicial pollos'!U4-'cantidad pollos muertos'!U4+1))</f>
        <v>2.3518054059735408E-2</v>
      </c>
      <c r="AN5" s="6">
        <f>IF('cantidad pollos muertos'!U4="","",BETAINV(0.975,'cantidad pollos muertos'!U4+1,'cantidad inicial pollos'!U4-'cantidad pollos muertos'!U4+1))</f>
        <v>3.5887680905831498E-2</v>
      </c>
      <c r="AO5" s="6">
        <f>IF('cantidad pollos muertos'!V4="","",BETAINV(0.025,'cantidad pollos muertos'!V4+1,'cantidad inicial pollos'!V4-'cantidad pollos muertos'!V4+1))</f>
        <v>4.3639862698024029E-2</v>
      </c>
      <c r="AP5" s="6">
        <f>IF('cantidad pollos muertos'!V4="","",BETAINV(0.975,'cantidad pollos muertos'!V4+1,'cantidad inicial pollos'!V4-'cantidad pollos muertos'!V4+1))</f>
        <v>5.9823666840950529E-2</v>
      </c>
      <c r="AQ5" s="6">
        <f>IF('cantidad pollos muertos'!W4="","",BETAINV(0.025,'cantidad pollos muertos'!W4+1,'cantidad inicial pollos'!W4-'cantidad pollos muertos'!W4+1))</f>
        <v>3.270544271250217E-2</v>
      </c>
      <c r="AR5" s="6">
        <f>IF('cantidad pollos muertos'!W4="","",BETAINV(0.975,'cantidad pollos muertos'!W4+1,'cantidad inicial pollos'!W4-'cantidad pollos muertos'!W4+1))</f>
        <v>4.6980898371675739E-2</v>
      </c>
      <c r="AS5" s="6">
        <f>IF('cantidad pollos muertos'!X4="","",BETAINV(0.025,'cantidad pollos muertos'!X4+1,'cantidad inicial pollos'!X4-'cantidad pollos muertos'!X4+1))</f>
        <v>5.0131485534768455E-2</v>
      </c>
      <c r="AT5" s="6">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6">
        <v>4</v>
      </c>
      <c r="B6" s="6" t="s">
        <v>16</v>
      </c>
      <c r="C6" s="6">
        <f>IF('cantidad pollos muertos'!C5="","",BETAINV(0.025,'cantidad pollos muertos'!C5+1,'cantidad inicial pollos'!C5-'cantidad pollos muertos'!C5+1))</f>
        <v>4.1197378662115404E-2</v>
      </c>
      <c r="D6" s="6">
        <f>IF('cantidad pollos muertos'!C5="","",BETAINV(0.975,'cantidad pollos muertos'!C5+1,'cantidad inicial pollos'!C5-'cantidad pollos muertos'!C5+1))</f>
        <v>6.3384839406104843E-2</v>
      </c>
      <c r="E6" s="6">
        <f>IF('cantidad pollos muertos'!D5="","",BETAINV(0.025,'cantidad pollos muertos'!D5+1,'cantidad inicial pollos'!D5-'cantidad pollos muertos'!D5+1))</f>
        <v>5.3456965675957188E-2</v>
      </c>
      <c r="F6" s="6">
        <f>IF('cantidad pollos muertos'!D5="","",BETAINV(0.975,'cantidad pollos muertos'!D5+1,'cantidad inicial pollos'!D5-'cantidad pollos muertos'!D5+1))</f>
        <v>7.8165819812249793E-2</v>
      </c>
      <c r="G6" s="6">
        <f>IF('cantidad pollos muertos'!E5="","",BETAINV(0.025,'cantidad pollos muertos'!E5+1,'cantidad inicial pollos'!E5-'cantidad pollos muertos'!E5+1))</f>
        <v>5.4733464612875302E-2</v>
      </c>
      <c r="H6" s="6">
        <f>IF('cantidad pollos muertos'!E5="","",BETAINV(0.975,'cantidad pollos muertos'!E5+1,'cantidad inicial pollos'!E5-'cantidad pollos muertos'!E5+1))</f>
        <v>7.8871385119021364E-2</v>
      </c>
      <c r="I6" s="6">
        <f>IF('cantidad pollos muertos'!F5="","",BETAINV(0.025,'cantidad pollos muertos'!F5+1,'cantidad inicial pollos'!F5-'cantidad pollos muertos'!F5+1))</f>
        <v>4.3468105715093103E-2</v>
      </c>
      <c r="J6" s="6">
        <f>IF('cantidad pollos muertos'!F5="","",BETAINV(0.975,'cantidad pollos muertos'!F5+1,'cantidad inicial pollos'!F5-'cantidad pollos muertos'!F5+1))</f>
        <v>6.534330578859493E-2</v>
      </c>
      <c r="K6" s="6">
        <f>IF('cantidad pollos muertos'!G5="","",BETAINV(0.025,'cantidad pollos muertos'!G5+1,'cantidad inicial pollos'!G5-'cantidad pollos muertos'!G5+1))</f>
        <v>4.1234204686153998E-2</v>
      </c>
      <c r="L6" s="6">
        <f>IF('cantidad pollos muertos'!G5="","",BETAINV(0.975,'cantidad pollos muertos'!G5+1,'cantidad inicial pollos'!G5-'cantidad pollos muertos'!G5+1))</f>
        <v>6.2620361730186369E-2</v>
      </c>
      <c r="M6" s="6">
        <f>IF('cantidad pollos muertos'!H5="","",BETAINV(0.025,'cantidad pollos muertos'!H5+1,'cantidad inicial pollos'!L5-'cantidad pollos muertos'!H5+1))</f>
        <v>2.3930428344953691E-2</v>
      </c>
      <c r="N6" s="6">
        <f>IF('cantidad pollos muertos'!H5="","",BETAINV(0.975,'cantidad pollos muertos'!H5+1,'cantidad inicial pollos'!H5-'cantidad pollos muertos'!H5+1))</f>
        <v>4.0860088948597495E-2</v>
      </c>
      <c r="O6" s="6">
        <f>IF('cantidad pollos muertos'!I5="","",BETAINV(0.025,'cantidad pollos muertos'!I5+1,'cantidad inicial pollos'!I5-'cantidad pollos muertos'!I5+1))</f>
        <v>1.3449454591525535E-2</v>
      </c>
      <c r="P6" s="6">
        <f>IF('cantidad pollos muertos'!I5="","",BETAINV(0.975,'cantidad pollos muertos'!I5+1,'cantidad inicial pollos'!I5-'cantidad pollos muertos'!I5+1))</f>
        <v>2.6854421830143971E-2</v>
      </c>
      <c r="Q6" s="6">
        <f>IF('cantidad pollos muertos'!J5="","",BETAINV(0.025,'cantidad pollos muertos'!J5+1,'cantidad inicial pollos'!J5-'cantidad pollos muertos'!J5+1))</f>
        <v>4.1361485834885789E-2</v>
      </c>
      <c r="R6" s="6">
        <f>IF('cantidad pollos muertos'!J5="","",BETAINV(0.975,'cantidad pollos muertos'!J5+1,'cantidad inicial pollos'!J5-'cantidad pollos muertos'!J5+1))</f>
        <v>6.281148223404498E-2</v>
      </c>
      <c r="S6" s="32">
        <f>IF('cantidad pollos muertos'!K5="","",BETAINV(0.025,'cantidad pollos muertos'!K5+1,'cantidad inicial pollos'!K5-'cantidad pollos muertos'!K5+1))</f>
        <v>3.5200942492082325E-2</v>
      </c>
      <c r="T6" s="32">
        <f>IF('cantidad pollos muertos'!K5="","",BETAINV(0.975,'cantidad pollos muertos'!K5+1,'cantidad inicial pollos'!K5-'cantidad pollos muertos'!K5+1))</f>
        <v>5.5205192379595647E-2</v>
      </c>
      <c r="U6" s="32">
        <f>IF('cantidad pollos muertos'!L5="","",BETAINV(0.025,'cantidad pollos muertos'!L5+1,'cantidad inicial pollos'!L5-'cantidad pollos muertos'!L5+1))</f>
        <v>2.8222425794628712E-2</v>
      </c>
      <c r="V6" s="32">
        <f>IF('cantidad pollos muertos'!L5="","",BETAINV(0.975,'cantidad pollos muertos'!L5+1,'cantidad inicial pollos'!L5-'cantidad pollos muertos'!L5+1))</f>
        <v>4.6472680258196508E-2</v>
      </c>
      <c r="W6" s="6">
        <f>IF('cantidad pollos muertos'!M5="","",BETAINV(0.025,'cantidad pollos muertos'!M5+1,'cantidad inicial pollos'!M5-'cantidad pollos muertos'!M5+1))</f>
        <v>1.9286504664082497E-2</v>
      </c>
      <c r="X6" s="6">
        <f>IF('cantidad pollos muertos'!M5="","",BETAINV(0.975,'cantidad pollos muertos'!M5+1,'cantidad inicial pollos'!M5-'cantidad pollos muertos'!M5+1))</f>
        <v>3.4905482139645616E-2</v>
      </c>
      <c r="Y6" s="6">
        <f>IF('cantidad pollos muertos'!N5="","",BETAINV(0.025,'cantidad pollos muertos'!N5+1,'cantidad inicial pollos'!N5-'cantidad pollos muertos'!N5+1))</f>
        <v>2.7598277142915569E-2</v>
      </c>
      <c r="Z6" s="6">
        <f>IF('cantidad pollos muertos'!N5="","",BETAINV(0.975,'cantidad pollos muertos'!N5+1,'cantidad inicial pollos'!N5-'cantidad pollos muertos'!N5+1))</f>
        <v>4.5646815638606286E-2</v>
      </c>
      <c r="AA6" s="6">
        <f>IF('cantidad pollos muertos'!O5="","",BETAINV(0.025,'cantidad pollos muertos'!O5+1,'cantidad inicial pollos'!O5-'cantidad pollos muertos'!O5+1))</f>
        <v>2.8691458140529178E-2</v>
      </c>
      <c r="AB6" s="6">
        <f>IF('cantidad pollos muertos'!O5="","",BETAINV(0.975,'cantidad pollos muertos'!O5+1,'cantidad inicial pollos'!O5-'cantidad pollos muertos'!O5+1))</f>
        <v>4.7043598052259217E-2</v>
      </c>
      <c r="AC6" s="6">
        <f>IF('cantidad pollos muertos'!P5="","",BETAINV(0.025,'cantidad pollos muertos'!P5+1,'cantidad inicial pollos'!P5-'cantidad pollos muertos'!P5+1))</f>
        <v>1.9120598849531292E-2</v>
      </c>
      <c r="AD6" s="6">
        <f>IF('cantidad pollos muertos'!P5="","",BETAINV(0.975,'cantidad pollos muertos'!P5+1,'cantidad inicial pollos'!P5-'cantidad pollos muertos'!P5+1))</f>
        <v>3.460759966869742E-2</v>
      </c>
      <c r="AE6" s="6">
        <f>IF('cantidad pollos muertos'!Q5="","",BETAINV(0.025,'cantidad pollos muertos'!Q5+1,'cantidad inicial pollos'!Q5-'cantidad pollos muertos'!Q5+1))</f>
        <v>5.7365688884121871E-2</v>
      </c>
      <c r="AF6" s="6">
        <f>IF('cantidad pollos muertos'!Q5="","",BETAINV(0.975,'cantidad pollos muertos'!Q5+1,'cantidad inicial pollos'!Q5-'cantidad pollos muertos'!Q5+1))</f>
        <v>8.194369213089403E-2</v>
      </c>
      <c r="AG6" s="6">
        <f>IF('cantidad pollos muertos'!R5="","",BETAINV(0.025,'cantidad pollos muertos'!R5+1,'cantidad inicial pollos'!R5-'cantidad pollos muertos'!R5+1))</f>
        <v>1.2428363815292233E-2</v>
      </c>
      <c r="AH6" s="6">
        <f>IF('cantidad pollos muertos'!R5="","",BETAINV(0.975,'cantidad pollos muertos'!R5+1,'cantidad inicial pollos'!R5-'cantidad pollos muertos'!R5+1))</f>
        <v>2.5405554786504858E-2</v>
      </c>
      <c r="AI6" s="6">
        <f>IF('cantidad pollos muertos'!S5="","",BETAINV(0.025,'cantidad pollos muertos'!S5+1,'cantidad inicial pollos'!S5-'cantidad pollos muertos'!S5+1))</f>
        <v>2.9770344615892265E-2</v>
      </c>
      <c r="AJ6" s="6">
        <f>IF('cantidad pollos muertos'!S5="","",BETAINV(0.975,'cantidad pollos muertos'!S5+1,'cantidad inicial pollos'!S5-'cantidad pollos muertos'!S5+1))</f>
        <v>4.8409897399034896E-2</v>
      </c>
      <c r="AK6" s="6">
        <f>IF('cantidad pollos muertos'!T5="","",BETAINV(0.025,'cantidad pollos muertos'!T5+1,'cantidad inicial pollos'!T5-'cantidad pollos muertos'!T5+1))</f>
        <v>1.8076200671049761E-2</v>
      </c>
      <c r="AL6" s="6">
        <f>IF('cantidad pollos muertos'!T5="","",BETAINV(0.975,'cantidad pollos muertos'!T5+1,'cantidad inicial pollos'!T5-'cantidad pollos muertos'!T5+1))</f>
        <v>3.3206759710447509E-2</v>
      </c>
      <c r="AM6" s="6">
        <f>IF('cantidad pollos muertos'!U5="","",BETAINV(0.025,'cantidad pollos muertos'!U5+1,'cantidad inicial pollos'!U5-'cantidad pollos muertos'!U5+1))</f>
        <v>7.3168264260430854E-2</v>
      </c>
      <c r="AN6" s="6">
        <f>IF('cantidad pollos muertos'!U5="","",BETAINV(0.975,'cantidad pollos muertos'!U5+1,'cantidad inicial pollos'!U5-'cantidad pollos muertos'!U5+1))</f>
        <v>0.10037325114945084</v>
      </c>
      <c r="AO6" s="6">
        <f>IF('cantidad pollos muertos'!V5="","",BETAINV(0.025,'cantidad pollos muertos'!V5+1,'cantidad inicial pollos'!V5-'cantidad pollos muertos'!V5+1))</f>
        <v>2.6541842190424408E-2</v>
      </c>
      <c r="AP6" s="6">
        <f>IF('cantidad pollos muertos'!V5="","",BETAINV(0.975,'cantidad pollos muertos'!V5+1,'cantidad inicial pollos'!V5-'cantidad pollos muertos'!V5+1))</f>
        <v>4.4302833059148283E-2</v>
      </c>
      <c r="AQ6" s="6">
        <f>IF('cantidad pollos muertos'!W5="","",BETAINV(0.025,'cantidad pollos muertos'!W5+1,'cantidad inicial pollos'!W5-'cantidad pollos muertos'!W5+1))</f>
        <v>8.5700797263924572E-2</v>
      </c>
      <c r="AR6" s="6">
        <f>IF('cantidad pollos muertos'!W5="","",BETAINV(0.975,'cantidad pollos muertos'!W5+1,'cantidad inicial pollos'!W5-'cantidad pollos muertos'!W5+1))</f>
        <v>0.11473735960107556</v>
      </c>
      <c r="AS6" s="6">
        <f>IF('cantidad pollos muertos'!X5="","",BETAINV(0.025,'cantidad pollos muertos'!X5+1,'cantidad inicial pollos'!X5-'cantidad pollos muertos'!X5+1))</f>
        <v>2.6541842190424408E-2</v>
      </c>
      <c r="AT6" s="6">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6">
        <v>5</v>
      </c>
      <c r="B7" s="6" t="s">
        <v>25</v>
      </c>
      <c r="C7" s="6">
        <f>IF('cantidad pollos muertos'!C6="","",BETAINV(0.025,'cantidad pollos muertos'!C6+1,'cantidad inicial pollos'!C6-'cantidad pollos muertos'!C6+1))</f>
        <v>1.6971403730252702E-2</v>
      </c>
      <c r="D7" s="6">
        <f>IF('cantidad pollos muertos'!C6="","",BETAINV(0.975,'cantidad pollos muertos'!C6+1,'cantidad inicial pollos'!C6-'cantidad pollos muertos'!C6+1))</f>
        <v>2.8171041032818422E-2</v>
      </c>
      <c r="E7" s="6">
        <f>IF('cantidad pollos muertos'!D6="","",BETAINV(0.025,'cantidad pollos muertos'!D6+1,'cantidad inicial pollos'!D6-'cantidad pollos muertos'!D6+1))</f>
        <v>2.6696119695791918E-2</v>
      </c>
      <c r="F7" s="6">
        <f>IF('cantidad pollos muertos'!D6="","",BETAINV(0.975,'cantidad pollos muertos'!D6+1,'cantidad inicial pollos'!D6-'cantidad pollos muertos'!D6+1))</f>
        <v>3.9772663557423593E-2</v>
      </c>
      <c r="G7" s="6">
        <f>IF('cantidad pollos muertos'!E6="","",BETAINV(0.025,'cantidad pollos muertos'!E6+1,'cantidad inicial pollos'!E6-'cantidad pollos muertos'!E6+1))</f>
        <v>4.6880919492669391E-2</v>
      </c>
      <c r="H7" s="6">
        <f>IF('cantidad pollos muertos'!E6="","",BETAINV(0.975,'cantidad pollos muertos'!E6+1,'cantidad inicial pollos'!E6-'cantidad pollos muertos'!E6+1))</f>
        <v>6.357589266390129E-2</v>
      </c>
      <c r="I7" s="6">
        <f>IF('cantidad pollos muertos'!F6="","",BETAINV(0.025,'cantidad pollos muertos'!F6+1,'cantidad inicial pollos'!F6-'cantidad pollos muertos'!F6+1))</f>
        <v>4.1377273272405438E-2</v>
      </c>
      <c r="J7" s="6">
        <f>IF('cantidad pollos muertos'!F6="","",BETAINV(0.975,'cantidad pollos muertos'!F6+1,'cantidad inicial pollos'!F6-'cantidad pollos muertos'!F6+1))</f>
        <v>5.7190956666232307E-2</v>
      </c>
      <c r="K7" s="6">
        <f>IF('cantidad pollos muertos'!G6="","",BETAINV(0.025,'cantidad pollos muertos'!G6+1,'cantidad inicial pollos'!G6-'cantidad pollos muertos'!G6+1))</f>
        <v>4.9055701752429751E-2</v>
      </c>
      <c r="L7" s="6">
        <f>IF('cantidad pollos muertos'!G6="","",BETAINV(0.975,'cantidad pollos muertos'!G6+1,'cantidad inicial pollos'!G6-'cantidad pollos muertos'!G6+1))</f>
        <v>6.7545953319678831E-2</v>
      </c>
      <c r="M7" s="6">
        <f>IF('cantidad pollos muertos'!H6="","",BETAINV(0.025,'cantidad pollos muertos'!H6+1,'cantidad inicial pollos'!L6-'cantidad pollos muertos'!H6+1))</f>
        <v>1.4837902976497522E-2</v>
      </c>
      <c r="N7" s="6">
        <f>IF('cantidad pollos muertos'!H6="","",BETAINV(0.975,'cantidad pollos muertos'!H6+1,'cantidad inicial pollos'!H6-'cantidad pollos muertos'!H6+1))</f>
        <v>2.2222122786085929E-2</v>
      </c>
      <c r="O7" s="6">
        <f>IF('cantidad pollos muertos'!I6="","",BETAINV(0.025,'cantidad pollos muertos'!I6+1,'cantidad inicial pollos'!I6-'cantidad pollos muertos'!I6+1))</f>
        <v>2.5720786424973059E-2</v>
      </c>
      <c r="P7" s="6">
        <f>IF('cantidad pollos muertos'!I6="","",BETAINV(0.975,'cantidad pollos muertos'!I6+1,'cantidad inicial pollos'!I6-'cantidad pollos muertos'!I6+1))</f>
        <v>3.8580275853543289E-2</v>
      </c>
      <c r="Q7" s="6">
        <f>IF('cantidad pollos muertos'!J6="","",BETAINV(0.025,'cantidad pollos muertos'!J6+1,'cantidad inicial pollos'!J6-'cantidad pollos muertos'!J6+1))</f>
        <v>1.5450609498083745E-2</v>
      </c>
      <c r="R7" s="6">
        <f>IF('cantidad pollos muertos'!J6="","",BETAINV(0.975,'cantidad pollos muertos'!J6+1,'cantidad inicial pollos'!J6-'cantidad pollos muertos'!J6+1))</f>
        <v>2.5772387588925971E-2</v>
      </c>
      <c r="S7" s="32">
        <f>IF('cantidad pollos muertos'!K6="","",BETAINV(0.025,'cantidad pollos muertos'!K6+1,'cantidad inicial pollos'!K6-'cantidad pollos muertos'!K6+1))</f>
        <v>1.0020640545174228E-2</v>
      </c>
      <c r="T7" s="32">
        <f>IF('cantidad pollos muertos'!K6="","",BETAINV(0.975,'cantidad pollos muertos'!K6+1,'cantidad inicial pollos'!K6-'cantidad pollos muertos'!K6+1))</f>
        <v>1.861410975446065E-2</v>
      </c>
      <c r="U7" s="32">
        <f>IF('cantidad pollos muertos'!L6="","",BETAINV(0.025,'cantidad pollos muertos'!L6+1,'cantidad inicial pollos'!L6-'cantidad pollos muertos'!L6+1))</f>
        <v>4.679452741042172E-2</v>
      </c>
      <c r="V7" s="32">
        <f>IF('cantidad pollos muertos'!L6="","",BETAINV(0.975,'cantidad pollos muertos'!L6+1,'cantidad inicial pollos'!L6-'cantidad pollos muertos'!L6+1))</f>
        <v>6.4912938619603122E-2</v>
      </c>
      <c r="W7" s="6">
        <f>IF('cantidad pollos muertos'!M6="","",BETAINV(0.025,'cantidad pollos muertos'!M6+1,'cantidad inicial pollos'!M6-'cantidad pollos muertos'!M6+1))</f>
        <v>1.3622426464357127E-2</v>
      </c>
      <c r="X7" s="6">
        <f>IF('cantidad pollos muertos'!M6="","",BETAINV(0.975,'cantidad pollos muertos'!M6+1,'cantidad inicial pollos'!M6-'cantidad pollos muertos'!M6+1))</f>
        <v>2.3404517437229044E-2</v>
      </c>
      <c r="Y7" s="6">
        <f>IF('cantidad pollos muertos'!N6="","",BETAINV(0.025,'cantidad pollos muertos'!N6+1,'cantidad inicial pollos'!N6-'cantidad pollos muertos'!N6+1))</f>
        <v>1.8219455975166967E-2</v>
      </c>
      <c r="Z7" s="6">
        <f>IF('cantidad pollos muertos'!N6="","",BETAINV(0.975,'cantidad pollos muertos'!N6+1,'cantidad inicial pollos'!N6-'cantidad pollos muertos'!N6+1))</f>
        <v>2.9297588457250057E-2</v>
      </c>
      <c r="AA7" s="6">
        <f>IF('cantidad pollos muertos'!O6="","",BETAINV(0.025,'cantidad pollos muertos'!O6+1,'cantidad inicial pollos'!O6-'cantidad pollos muertos'!O6+1))</f>
        <v>3.7190174834541317E-2</v>
      </c>
      <c r="AB7" s="6">
        <f>IF('cantidad pollos muertos'!O6="","",BETAINV(0.975,'cantidad pollos muertos'!O6+1,'cantidad inicial pollos'!O6-'cantidad pollos muertos'!O6+1))</f>
        <v>5.2286779639641345E-2</v>
      </c>
      <c r="AC7" s="6">
        <f>IF('cantidad pollos muertos'!P6="","",BETAINV(0.025,'cantidad pollos muertos'!P6+1,'cantidad inicial pollos'!P6-'cantidad pollos muertos'!P6+1))</f>
        <v>1.5144844396790945E-2</v>
      </c>
      <c r="AD7" s="6">
        <f>IF('cantidad pollos muertos'!P6="","",BETAINV(0.975,'cantidad pollos muertos'!P6+1,'cantidad inicial pollos'!P6-'cantidad pollos muertos'!P6+1))</f>
        <v>2.5378811905913401E-2</v>
      </c>
      <c r="AE7" s="6">
        <f>IF('cantidad pollos muertos'!Q6="","",BETAINV(0.025,'cantidad pollos muertos'!Q6+1,'cantidad inicial pollos'!Q6-'cantidad pollos muertos'!Q6+1))</f>
        <v>1.1511326666165661E-2</v>
      </c>
      <c r="AF7" s="6">
        <f>IF('cantidad pollos muertos'!Q6="","",BETAINV(0.975,'cantidad pollos muertos'!Q6+1,'cantidad inicial pollos'!Q6-'cantidad pollos muertos'!Q6+1))</f>
        <v>2.0620189217804175E-2</v>
      </c>
      <c r="AG7" s="6">
        <f>IF('cantidad pollos muertos'!R6="","",BETAINV(0.025,'cantidad pollos muertos'!R6+1,'cantidad inicial pollos'!R6-'cantidad pollos muertos'!R6+1))</f>
        <v>1.8219455975166967E-2</v>
      </c>
      <c r="AH7" s="6">
        <f>IF('cantidad pollos muertos'!R6="","",BETAINV(0.975,'cantidad pollos muertos'!R6+1,'cantidad inicial pollos'!R6-'cantidad pollos muertos'!R6+1))</f>
        <v>2.9297588457250057E-2</v>
      </c>
      <c r="AI7" s="6">
        <f>IF('cantidad pollos muertos'!S6="","",BETAINV(0.025,'cantidad pollos muertos'!S6+1,'cantidad inicial pollos'!S6-'cantidad pollos muertos'!S6+1))</f>
        <v>2.132678533276482E-2</v>
      </c>
      <c r="AJ7" s="6">
        <f>IF('cantidad pollos muertos'!S6="","",BETAINV(0.975,'cantidad pollos muertos'!S6+1,'cantidad inicial pollos'!S6-'cantidad pollos muertos'!S6+1))</f>
        <v>3.3183614281491081E-2</v>
      </c>
      <c r="AK7" s="6">
        <f>IF('cantidad pollos muertos'!T6="","",BETAINV(0.025,'cantidad pollos muertos'!T6+1,'cantidad inicial pollos'!T6-'cantidad pollos muertos'!T6+1))</f>
        <v>2.132678533276482E-2</v>
      </c>
      <c r="AL7" s="6">
        <f>IF('cantidad pollos muertos'!T6="","",BETAINV(0.975,'cantidad pollos muertos'!T6+1,'cantidad inicial pollos'!T6-'cantidad pollos muertos'!T6+1))</f>
        <v>3.3183614281491081E-2</v>
      </c>
      <c r="AM7" s="6">
        <f>IF('cantidad pollos muertos'!U6="","",BETAINV(0.025,'cantidad pollos muertos'!U6+1,'cantidad inicial pollos'!U6-'cantidad pollos muertos'!U6+1))</f>
        <v>2.7617002704458073E-2</v>
      </c>
      <c r="AN7" s="6">
        <f>IF('cantidad pollos muertos'!U6="","",BETAINV(0.975,'cantidad pollos muertos'!U6+1,'cantidad inicial pollos'!U6-'cantidad pollos muertos'!U6+1))</f>
        <v>4.0880049339876878E-2</v>
      </c>
      <c r="AO7" s="6">
        <f>IF('cantidad pollos muertos'!V6="","",BETAINV(0.025,'cantidad pollos muertos'!V6+1,'cantidad inicial pollos'!V6-'cantidad pollos muertos'!V6+1))</f>
        <v>2.132678533276482E-2</v>
      </c>
      <c r="AP7" s="6">
        <f>IF('cantidad pollos muertos'!V6="","",BETAINV(0.975,'cantidad pollos muertos'!V6+1,'cantidad inicial pollos'!V6-'cantidad pollos muertos'!V6+1))</f>
        <v>3.3183614281491081E-2</v>
      </c>
      <c r="AQ7" s="6">
        <f>IF('cantidad pollos muertos'!W6="","",BETAINV(0.025,'cantidad pollos muertos'!W6+1,'cantidad inicial pollos'!W6-'cantidad pollos muertos'!W6+1))</f>
        <v>1.0614994173702156E-2</v>
      </c>
      <c r="AR7" s="6">
        <f>IF('cantidad pollos muertos'!W6="","",BETAINV(0.975,'cantidad pollos muertos'!W6+1,'cantidad inicial pollos'!W6-'cantidad pollos muertos'!W6+1))</f>
        <v>1.9418466239456533E-2</v>
      </c>
      <c r="AS7" s="6">
        <f>IF('cantidad pollos muertos'!X6="","",BETAINV(0.025,'cantidad pollos muertos'!X6+1,'cantidad inicial pollos'!X6-'cantidad pollos muertos'!X6+1))</f>
        <v>4.1742763264843691E-2</v>
      </c>
      <c r="AT7" s="6">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6">
        <v>6</v>
      </c>
      <c r="B8" s="6" t="s">
        <v>12</v>
      </c>
      <c r="C8" s="6">
        <f>IF('cantidad pollos muertos'!C7="","",BETAINV(0.025,'cantidad pollos muertos'!C7+1,'cantidad inicial pollos'!C7-'cantidad pollos muertos'!C7+1))</f>
        <v>0.13141700392468816</v>
      </c>
      <c r="D8" s="6">
        <f>IF('cantidad pollos muertos'!C7="","",BETAINV(0.975,'cantidad pollos muertos'!C7+1,'cantidad inicial pollos'!C7-'cantidad pollos muertos'!C7+1))</f>
        <v>0.17145606394017887</v>
      </c>
      <c r="E8" s="6">
        <f>IF('cantidad pollos muertos'!D7="","",BETAINV(0.025,'cantidad pollos muertos'!D7+1,'cantidad inicial pollos'!D7-'cantidad pollos muertos'!D7+1))</f>
        <v>3.5458399851026362E-2</v>
      </c>
      <c r="F8" s="6">
        <f>IF('cantidad pollos muertos'!D7="","",BETAINV(0.975,'cantidad pollos muertos'!D7+1,'cantidad inicial pollos'!D7-'cantidad pollos muertos'!D7+1))</f>
        <v>5.9003817208919784E-2</v>
      </c>
      <c r="G8" s="6">
        <f>IF('cantidad pollos muertos'!E7="","",BETAINV(0.025,'cantidad pollos muertos'!E7+1,'cantidad inicial pollos'!E7-'cantidad pollos muertos'!E7+1))</f>
        <v>5.5568878256269737E-2</v>
      </c>
      <c r="H8" s="6">
        <f>IF('cantidad pollos muertos'!E7="","",BETAINV(0.975,'cantidad pollos muertos'!E7+1,'cantidad inicial pollos'!E7-'cantidad pollos muertos'!E7+1))</f>
        <v>8.2709531131933245E-2</v>
      </c>
      <c r="I8" s="6">
        <f>IF('cantidad pollos muertos'!F7="","",BETAINV(0.025,'cantidad pollos muertos'!F7+1,'cantidad inicial pollos'!F7-'cantidad pollos muertos'!F7+1))</f>
        <v>7.9865880475373505E-2</v>
      </c>
      <c r="J8" s="6">
        <f>IF('cantidad pollos muertos'!F7="","",BETAINV(0.975,'cantidad pollos muertos'!F7+1,'cantidad inicial pollos'!F7-'cantidad pollos muertos'!F7+1))</f>
        <v>0.11155978396773025</v>
      </c>
      <c r="K8" s="6">
        <f>IF('cantidad pollos muertos'!G7="","",BETAINV(0.025,'cantidad pollos muertos'!G7+1,'cantidad inicial pollos'!G7-'cantidad pollos muertos'!G7+1))</f>
        <v>4.7766835815547797E-2</v>
      </c>
      <c r="L8" s="6">
        <f>IF('cantidad pollos muertos'!G7="","",BETAINV(0.975,'cantidad pollos muertos'!G7+1,'cantidad inicial pollos'!G7-'cantidad pollos muertos'!G7+1))</f>
        <v>7.4408006171681307E-2</v>
      </c>
      <c r="M8" s="6">
        <f>IF('cantidad pollos muertos'!H7="","",BETAINV(0.025,'cantidad pollos muertos'!H7+1,'cantidad inicial pollos'!L7-'cantidad pollos muertos'!H7+1))</f>
        <v>1.7934813743832934E-2</v>
      </c>
      <c r="N8" s="6">
        <f>IF('cantidad pollos muertos'!H7="","",BETAINV(0.975,'cantidad pollos muertos'!H7+1,'cantidad inicial pollos'!H7-'cantidad pollos muertos'!H7+1))</f>
        <v>3.8955120962074652E-2</v>
      </c>
      <c r="O8" s="6">
        <f>IF('cantidad pollos muertos'!I7="","",BETAINV(0.025,'cantidad pollos muertos'!I7+1,'cantidad inicial pollos'!I7-'cantidad pollos muertos'!I7+1))</f>
        <v>1.9570513943774123E-2</v>
      </c>
      <c r="P8" s="6">
        <f>IF('cantidad pollos muertos'!I7="","",BETAINV(0.975,'cantidad pollos muertos'!I7+1,'cantidad inicial pollos'!I7-'cantidad pollos muertos'!I7+1))</f>
        <v>3.8955120962074652E-2</v>
      </c>
      <c r="Q8" s="6">
        <f>IF('cantidad pollos muertos'!J7="","",BETAINV(0.025,'cantidad pollos muertos'!J7+1,'cantidad inicial pollos'!J7-'cantidad pollos muertos'!J7+1))</f>
        <v>2.4202503138519394E-2</v>
      </c>
      <c r="R8" s="6">
        <f>IF('cantidad pollos muertos'!J7="","",BETAINV(0.975,'cantidad pollos muertos'!J7+1,'cantidad inicial pollos'!J7-'cantidad pollos muertos'!J7+1))</f>
        <v>4.4344514332635976E-2</v>
      </c>
      <c r="S8" s="32">
        <f>IF('cantidad pollos muertos'!K7="","",BETAINV(0.025,'cantidad pollos muertos'!K7+1,'cantidad inicial pollos'!K7-'cantidad pollos muertos'!K7+1))</f>
        <v>7.8126906779276278E-2</v>
      </c>
      <c r="T8" s="32">
        <f>IF('cantidad pollos muertos'!K7="","",BETAINV(0.975,'cantidad pollos muertos'!K7+1,'cantidad inicial pollos'!K7-'cantidad pollos muertos'!K7+1))</f>
        <v>0.11072978075977757</v>
      </c>
      <c r="U8" s="32">
        <f>IF('cantidad pollos muertos'!L7="","",BETAINV(0.025,'cantidad pollos muertos'!L7+1,'cantidad inicial pollos'!L7-'cantidad pollos muertos'!L7+1))</f>
        <v>2.7620775002156928E-2</v>
      </c>
      <c r="V8" s="32">
        <f>IF('cantidad pollos muertos'!L7="","",BETAINV(0.975,'cantidad pollos muertos'!L7+1,'cantidad inicial pollos'!L7-'cantidad pollos muertos'!L7+1))</f>
        <v>4.8847235146326051E-2</v>
      </c>
      <c r="W8" s="6">
        <f>IF('cantidad pollos muertos'!M7="","",BETAINV(0.025,'cantidad pollos muertos'!M7+1,'cantidad inicial pollos'!M7-'cantidad pollos muertos'!M7+1))</f>
        <v>2.6260375930284869E-2</v>
      </c>
      <c r="X8" s="6">
        <f>IF('cantidad pollos muertos'!M7="","",BETAINV(0.975,'cantidad pollos muertos'!M7+1,'cantidad inicial pollos'!M7-'cantidad pollos muertos'!M7+1))</f>
        <v>4.7069366226981768E-2</v>
      </c>
      <c r="Y8" s="6">
        <f>IF('cantidad pollos muertos'!N7="","",BETAINV(0.025,'cantidad pollos muertos'!N7+1,'cantidad inicial pollos'!N7-'cantidad pollos muertos'!N7+1))</f>
        <v>5.2854118385115813E-2</v>
      </c>
      <c r="Z8" s="6">
        <f>IF('cantidad pollos muertos'!N7="","",BETAINV(0.975,'cantidad pollos muertos'!N7+1,'cantidad inicial pollos'!N7-'cantidad pollos muertos'!N7+1))</f>
        <v>8.0622954496364252E-2</v>
      </c>
      <c r="AA8" s="6">
        <f>IF('cantidad pollos muertos'!O7="","",BETAINV(0.025,'cantidad pollos muertos'!O7+1,'cantidad inicial pollos'!O7-'cantidad pollos muertos'!O7+1))</f>
        <v>2.7620775002156928E-2</v>
      </c>
      <c r="AB8" s="6">
        <f>IF('cantidad pollos muertos'!O7="","",BETAINV(0.975,'cantidad pollos muertos'!O7+1,'cantidad inicial pollos'!O7-'cantidad pollos muertos'!O7+1))</f>
        <v>4.8847235146326051E-2</v>
      </c>
      <c r="AC8" s="6">
        <f>IF('cantidad pollos muertos'!P7="","",BETAINV(0.025,'cantidad pollos muertos'!P7+1,'cantidad inicial pollos'!P7-'cantidad pollos muertos'!P7+1))</f>
        <v>2.4819649176312013E-2</v>
      </c>
      <c r="AD8" s="6">
        <f>IF('cantidad pollos muertos'!P7="","",BETAINV(0.975,'cantidad pollos muertos'!P7+1,'cantidad inicial pollos'!P7-'cantidad pollos muertos'!P7+1))</f>
        <v>4.5132926422556618E-2</v>
      </c>
      <c r="AE8" s="6">
        <f>IF('cantidad pollos muertos'!Q7="","",BETAINV(0.025,'cantidad pollos muertos'!Q7+1,'cantidad inicial pollos'!Q7-'cantidad pollos muertos'!Q7+1))</f>
        <v>2.4123126771739806E-2</v>
      </c>
      <c r="AF8" s="6">
        <f>IF('cantidad pollos muertos'!Q7="","",BETAINV(0.975,'cantidad pollos muertos'!Q7+1,'cantidad inicial pollos'!Q7-'cantidad pollos muertos'!Q7+1))</f>
        <v>4.4200582997549143E-2</v>
      </c>
      <c r="AG8" s="6">
        <f>IF('cantidad pollos muertos'!R7="","",BETAINV(0.025,'cantidad pollos muertos'!R7+1,'cantidad inicial pollos'!R7-'cantidad pollos muertos'!R7+1))</f>
        <v>3.0443745976533536E-2</v>
      </c>
      <c r="AH8" s="6">
        <f>IF('cantidad pollos muertos'!R7="","",BETAINV(0.975,'cantidad pollos muertos'!R7+1,'cantidad inicial pollos'!R7-'cantidad pollos muertos'!R7+1))</f>
        <v>5.2539661036003271E-2</v>
      </c>
      <c r="AI8" s="6">
        <f>IF('cantidad pollos muertos'!S7="","",BETAINV(0.025,'cantidad pollos muertos'!S7+1,'cantidad inicial pollos'!S7-'cantidad pollos muertos'!S7+1))</f>
        <v>1.0000451058836728E-2</v>
      </c>
      <c r="AJ8" s="6">
        <f>IF('cantidad pollos muertos'!S7="","",BETAINV(0.975,'cantidad pollos muertos'!S7+1,'cantidad inicial pollos'!S7-'cantidad pollos muertos'!S7+1))</f>
        <v>2.411553244548692E-2</v>
      </c>
      <c r="AK8" s="6">
        <f>IF('cantidad pollos muertos'!T7="","",BETAINV(0.025,'cantidad pollos muertos'!T7+1,'cantidad inicial pollos'!T7-'cantidad pollos muertos'!T7+1))</f>
        <v>3.6863160554206152E-2</v>
      </c>
      <c r="AL8" s="6">
        <f>IF('cantidad pollos muertos'!T7="","",BETAINV(0.975,'cantidad pollos muertos'!T7+1,'cantidad inicial pollos'!T7-'cantidad pollos muertos'!T7+1))</f>
        <v>6.0779791556623719E-2</v>
      </c>
      <c r="AM8" s="6">
        <f>IF('cantidad pollos muertos'!U7="","",BETAINV(0.025,'cantidad pollos muertos'!U7+1,'cantidad inicial pollos'!U7-'cantidad pollos muertos'!U7+1))</f>
        <v>7.0638911504992519E-2</v>
      </c>
      <c r="AN8" s="6">
        <f>IF('cantidad pollos muertos'!U7="","",BETAINV(0.975,'cantidad pollos muertos'!U7+1,'cantidad inicial pollos'!U7-'cantidad pollos muertos'!U7+1))</f>
        <v>0.10192968162940763</v>
      </c>
      <c r="AO8" s="6">
        <f>IF('cantidad pollos muertos'!V7="","",BETAINV(0.025,'cantidad pollos muertos'!V7+1,'cantidad inicial pollos'!V7-'cantidad pollos muertos'!V7+1))</f>
        <v>6.6166225187972882E-2</v>
      </c>
      <c r="AP8" s="6">
        <f>IF('cantidad pollos muertos'!V7="","",BETAINV(0.975,'cantidad pollos muertos'!V7+1,'cantidad inicial pollos'!V7-'cantidad pollos muertos'!V7+1))</f>
        <v>9.6629502294837577E-2</v>
      </c>
      <c r="AQ8" s="6">
        <f>IF('cantidad pollos muertos'!W7="","",BETAINV(0.025,'cantidad pollos muertos'!W7+1,'cantidad inicial pollos'!W7-'cantidad pollos muertos'!W7+1))</f>
        <v>7.7376337367451711E-2</v>
      </c>
      <c r="AR8" s="6">
        <f>IF('cantidad pollos muertos'!W7="","",BETAINV(0.975,'cantidad pollos muertos'!W7+1,'cantidad inicial pollos'!W7-'cantidad pollos muertos'!W7+1))</f>
        <v>0.10985154146413212</v>
      </c>
      <c r="AS8" s="6">
        <f>IF('cantidad pollos muertos'!X7="","",BETAINV(0.025,'cantidad pollos muertos'!X7+1,'cantidad inicial pollos'!X7-'cantidad pollos muertos'!X7+1))</f>
        <v>2.6918336709335779E-2</v>
      </c>
      <c r="AT8" s="6">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6">
        <v>7</v>
      </c>
      <c r="B9" s="6" t="s">
        <v>15</v>
      </c>
      <c r="C9" s="6">
        <f>IF('cantidad pollos muertos'!C8="","",BETAINV(0.025,'cantidad pollos muertos'!C8+1,'cantidad inicial pollos'!C8-'cantidad pollos muertos'!C8+1))</f>
        <v>3.7586793648677758E-2</v>
      </c>
      <c r="D9" s="6">
        <f>IF('cantidad pollos muertos'!C8="","",BETAINV(0.975,'cantidad pollos muertos'!C8+1,'cantidad inicial pollos'!C8-'cantidad pollos muertos'!C8+1))</f>
        <v>5.3056745587770404E-2</v>
      </c>
      <c r="E9" s="6">
        <f>IF('cantidad pollos muertos'!D8="","",BETAINV(0.025,'cantidad pollos muertos'!D8+1,'cantidad inicial pollos'!D8-'cantidad pollos muertos'!D8+1))</f>
        <v>3.6934602553080252E-2</v>
      </c>
      <c r="F9" s="6">
        <f>IF('cantidad pollos muertos'!D8="","",BETAINV(0.975,'cantidad pollos muertos'!D8+1,'cantidad inicial pollos'!D8-'cantidad pollos muertos'!D8+1))</f>
        <v>5.2290387393333138E-2</v>
      </c>
      <c r="G9" s="6">
        <f>IF('cantidad pollos muertos'!E8="","",BETAINV(0.025,'cantidad pollos muertos'!E8+1,'cantidad inicial pollos'!E8-'cantidad pollos muertos'!E8+1))</f>
        <v>2.8895121973844026E-2</v>
      </c>
      <c r="H9" s="6">
        <f>IF('cantidad pollos muertos'!E8="","",BETAINV(0.975,'cantidad pollos muertos'!E8+1,'cantidad inicial pollos'!E8-'cantidad pollos muertos'!E8+1))</f>
        <v>4.2424192325575594E-2</v>
      </c>
      <c r="I9" s="6">
        <f>IF('cantidad pollos muertos'!F8="","",BETAINV(0.025,'cantidad pollos muertos'!F8+1,'cantidad inicial pollos'!F8-'cantidad pollos muertos'!F8+1))</f>
        <v>3.9175215323508997E-2</v>
      </c>
      <c r="J9" s="6">
        <f>IF('cantidad pollos muertos'!F8="","",BETAINV(0.975,'cantidad pollos muertos'!F8+1,'cantidad inicial pollos'!F8-'cantidad pollos muertos'!F8+1))</f>
        <v>5.4628913347056551E-2</v>
      </c>
      <c r="K9" s="6">
        <f>IF('cantidad pollos muertos'!G8="","",BETAINV(0.025,'cantidad pollos muertos'!G8+1,'cantidad inicial pollos'!G8-'cantidad pollos muertos'!G8+1))</f>
        <v>2.716066074458107E-2</v>
      </c>
      <c r="L9" s="6">
        <f>IF('cantidad pollos muertos'!G8="","",BETAINV(0.975,'cantidad pollos muertos'!G8+1,'cantidad inicial pollos'!G8-'cantidad pollos muertos'!G8+1))</f>
        <v>4.2190620433095072E-2</v>
      </c>
      <c r="M9" s="6">
        <f>IF('cantidad pollos muertos'!H8="","",BETAINV(0.025,'cantidad pollos muertos'!H8+1,'cantidad inicial pollos'!L8-'cantidad pollos muertos'!H8+1))</f>
        <v>2.5369111550737757E-2</v>
      </c>
      <c r="N9" s="6">
        <f>IF('cantidad pollos muertos'!H8="","",BETAINV(0.975,'cantidad pollos muertos'!H8+1,'cantidad inicial pollos'!H8-'cantidad pollos muertos'!H8+1))</f>
        <v>3.7042975275588641E-2</v>
      </c>
      <c r="O9" s="6">
        <f>IF('cantidad pollos muertos'!I8="","",BETAINV(0.025,'cantidad pollos muertos'!I8+1,'cantidad inicial pollos'!I8-'cantidad pollos muertos'!I8+1))</f>
        <v>1.5450609498083745E-2</v>
      </c>
      <c r="P9" s="6">
        <f>IF('cantidad pollos muertos'!I8="","",BETAINV(0.975,'cantidad pollos muertos'!I8+1,'cantidad inicial pollos'!I8-'cantidad pollos muertos'!I8+1))</f>
        <v>2.5772387588925971E-2</v>
      </c>
      <c r="Q9" s="6">
        <f>IF('cantidad pollos muertos'!J8="","",BETAINV(0.025,'cantidad pollos muertos'!J8+1,'cantidad inicial pollos'!J8-'cantidad pollos muertos'!J8+1))</f>
        <v>2.0210637895702863E-2</v>
      </c>
      <c r="R9" s="6">
        <f>IF('cantidad pollos muertos'!J8="","",BETAINV(0.975,'cantidad pollos muertos'!J8+1,'cantidad inicial pollos'!J8-'cantidad pollos muertos'!J8+1))</f>
        <v>3.2040419639864592E-2</v>
      </c>
      <c r="S9" s="32">
        <f>IF('cantidad pollos muertos'!K8="","",BETAINV(0.025,'cantidad pollos muertos'!K8+1,'cantidad inicial pollos'!K8-'cantidad pollos muertos'!K8+1))</f>
        <v>1.0466577968975184E-2</v>
      </c>
      <c r="T9" s="32">
        <f>IF('cantidad pollos muertos'!K8="","",BETAINV(0.975,'cantidad pollos muertos'!K8+1,'cantidad inicial pollos'!K8-'cantidad pollos muertos'!K8+1))</f>
        <v>1.9928097326246008E-2</v>
      </c>
      <c r="U9" s="32">
        <f>IF('cantidad pollos muertos'!L8="","",BETAINV(0.025,'cantidad pollos muertos'!L8+1,'cantidad inicial pollos'!L8-'cantidad pollos muertos'!L8+1))</f>
        <v>3.3258436438393095E-2</v>
      </c>
      <c r="V9" s="32">
        <f>IF('cantidad pollos muertos'!L8="","",BETAINV(0.975,'cantidad pollos muertos'!L8+1,'cantidad inicial pollos'!L8-'cantidad pollos muertos'!L8+1))</f>
        <v>4.7924711502538075E-2</v>
      </c>
      <c r="W9" s="6">
        <f>IF('cantidad pollos muertos'!M8="","",BETAINV(0.025,'cantidad pollos muertos'!M8+1,'cantidad inicial pollos'!M8-'cantidad pollos muertos'!M8+1))</f>
        <v>2.4400230390586707E-2</v>
      </c>
      <c r="X9" s="6">
        <f>IF('cantidad pollos muertos'!M8="","",BETAINV(0.975,'cantidad pollos muertos'!M8+1,'cantidad inicial pollos'!M8-'cantidad pollos muertos'!M8+1))</f>
        <v>3.7224973566750141E-2</v>
      </c>
      <c r="Y9" s="6">
        <f>IF('cantidad pollos muertos'!N8="","",BETAINV(0.025,'cantidad pollos muertos'!N8+1,'cantidad inicial pollos'!N8-'cantidad pollos muertos'!N8+1))</f>
        <v>2.1471642573874995E-2</v>
      </c>
      <c r="Z9" s="6">
        <f>IF('cantidad pollos muertos'!N8="","",BETAINV(0.975,'cantidad pollos muertos'!N8+1,'cantidad inicial pollos'!N8-'cantidad pollos muertos'!N8+1))</f>
        <v>3.3604429932977076E-2</v>
      </c>
      <c r="AA9" s="6">
        <f>IF('cantidad pollos muertos'!O8="","",BETAINV(0.025,'cantidad pollos muertos'!O8+1,'cantidad inicial pollos'!O8-'cantidad pollos muertos'!O8+1))</f>
        <v>3.1276034151478477E-2</v>
      </c>
      <c r="AB9" s="6">
        <f>IF('cantidad pollos muertos'!O8="","",BETAINV(0.975,'cantidad pollos muertos'!O8+1,'cantidad inicial pollos'!O8-'cantidad pollos muertos'!O8+1))</f>
        <v>4.5555944845034224E-2</v>
      </c>
      <c r="AC9" s="6">
        <f>IF('cantidad pollos muertos'!P8="","",BETAINV(0.025,'cantidad pollos muertos'!P8+1,'cantidad inicial pollos'!P8-'cantidad pollos muertos'!P8+1))</f>
        <v>3.2067082280745958E-2</v>
      </c>
      <c r="AD9" s="6">
        <f>IF('cantidad pollos muertos'!P8="","",BETAINV(0.975,'cantidad pollos muertos'!P8+1,'cantidad inicial pollos'!P8-'cantidad pollos muertos'!P8+1))</f>
        <v>4.6220598781430033E-2</v>
      </c>
      <c r="AE9" s="6">
        <f>IF('cantidad pollos muertos'!Q8="","",BETAINV(0.025,'cantidad pollos muertos'!Q8+1,'cantidad inicial pollos'!Q8-'cantidad pollos muertos'!Q8+1))</f>
        <v>3.7190174834541317E-2</v>
      </c>
      <c r="AF9" s="6">
        <f>IF('cantidad pollos muertos'!Q8="","",BETAINV(0.975,'cantidad pollos muertos'!Q8+1,'cantidad inicial pollos'!Q8-'cantidad pollos muertos'!Q8+1))</f>
        <v>5.2286779639641345E-2</v>
      </c>
      <c r="AG9" s="6">
        <f>IF('cantidad pollos muertos'!R8="","",BETAINV(0.025,'cantidad pollos muertos'!R8+1,'cantidad inicial pollos'!R8-'cantidad pollos muertos'!R8+1))</f>
        <v>0.30041617342524446</v>
      </c>
      <c r="AH9" s="6">
        <f>IF('cantidad pollos muertos'!R8="","",BETAINV(0.975,'cantidad pollos muertos'!R8+1,'cantidad inicial pollos'!R8-'cantidad pollos muertos'!R8+1))</f>
        <v>0.33453553237847378</v>
      </c>
      <c r="AI9" s="6">
        <f>IF('cantidad pollos muertos'!S8="","",BETAINV(0.025,'cantidad pollos muertos'!S8+1,'cantidad inicial pollos'!S8-'cantidad pollos muertos'!S8+1))</f>
        <v>2.2890745673332429E-2</v>
      </c>
      <c r="AJ9" s="6">
        <f>IF('cantidad pollos muertos'!S8="","",BETAINV(0.975,'cantidad pollos muertos'!S8+1,'cantidad inicial pollos'!S8-'cantidad pollos muertos'!S8+1))</f>
        <v>3.5116322959663271E-2</v>
      </c>
      <c r="AK9" s="6">
        <f>IF('cantidad pollos muertos'!T8="","",BETAINV(0.025,'cantidad pollos muertos'!T8+1,'cantidad inicial pollos'!T8-'cantidad pollos muertos'!T8+1))</f>
        <v>2.446075798050024E-2</v>
      </c>
      <c r="AL9" s="6">
        <f>IF('cantidad pollos muertos'!T8="","",BETAINV(0.975,'cantidad pollos muertos'!T8+1,'cantidad inicial pollos'!T8-'cantidad pollos muertos'!T8+1))</f>
        <v>3.7042975275588641E-2</v>
      </c>
      <c r="AM9" s="6">
        <f>IF('cantidad pollos muertos'!U8="","",BETAINV(0.025,'cantidad pollos muertos'!U8+1,'cantidad inicial pollos'!U8-'cantidad pollos muertos'!U8+1))</f>
        <v>5.3390765979019546E-2</v>
      </c>
      <c r="AN9" s="6">
        <f>IF('cantidad pollos muertos'!U8="","",BETAINV(0.975,'cantidad pollos muertos'!U8+1,'cantidad inicial pollos'!U8-'cantidad pollos muertos'!U8+1))</f>
        <v>7.1052604365895777E-2</v>
      </c>
      <c r="AO9" s="6">
        <f>IF('cantidad pollos muertos'!V8="","",BETAINV(0.025,'cantidad pollos muertos'!V8+1,'cantidad inicial pollos'!V8-'cantidad pollos muertos'!V8+1))</f>
        <v>1.6677589305807042E-2</v>
      </c>
      <c r="AP9" s="6">
        <f>IF('cantidad pollos muertos'!V8="","",BETAINV(0.975,'cantidad pollos muertos'!V8+1,'cantidad inicial pollos'!V8-'cantidad pollos muertos'!V8+1))</f>
        <v>2.7342766182369638E-2</v>
      </c>
      <c r="AQ9" s="6">
        <f>IF('cantidad pollos muertos'!W8="","",BETAINV(0.025,'cantidad pollos muertos'!W8+1,'cantidad inicial pollos'!W8-'cantidad pollos muertos'!W8+1))</f>
        <v>2.5090342907637488E-2</v>
      </c>
      <c r="AR9" s="6">
        <f>IF('cantidad pollos muertos'!W8="","",BETAINV(0.975,'cantidad pollos muertos'!W8+1,'cantidad inicial pollos'!W8-'cantidad pollos muertos'!W8+1))</f>
        <v>3.7812055133523148E-2</v>
      </c>
      <c r="AS9" s="6">
        <f>IF('cantidad pollos muertos'!X8="","",BETAINV(0.025,'cantidad pollos muertos'!X8+1,'cantidad inicial pollos'!X8-'cantidad pollos muertos'!X8+1))</f>
        <v>4.0409246614033022E-2</v>
      </c>
      <c r="AT9" s="6">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6">
        <v>8</v>
      </c>
      <c r="B10" s="6" t="s">
        <v>9</v>
      </c>
      <c r="C10" s="6">
        <f>IF('cantidad pollos muertos'!C9="","",BETAINV(0.025,'cantidad pollos muertos'!C9+1,'cantidad inicial pollos'!C9-'cantidad pollos muertos'!C9+1))</f>
        <v>4.0731808482043289E-2</v>
      </c>
      <c r="D10" s="6">
        <f>IF('cantidad pollos muertos'!C9="","",BETAINV(0.975,'cantidad pollos muertos'!C9+1,'cantidad inicial pollos'!C9-'cantidad pollos muertos'!C9+1))</f>
        <v>5.6437764123573486E-2</v>
      </c>
      <c r="E10" s="6">
        <f>IF('cantidad pollos muertos'!D9="","",BETAINV(0.025,'cantidad pollos muertos'!D9+1,'cantidad inicial pollos'!D9-'cantidad pollos muertos'!D9+1))</f>
        <v>2.0606382210284033E-2</v>
      </c>
      <c r="F10" s="6">
        <f>IF('cantidad pollos muertos'!D9="","",BETAINV(0.975,'cantidad pollos muertos'!D9+1,'cantidad inicial pollos'!D9-'cantidad pollos muertos'!D9+1))</f>
        <v>3.1888525551535207E-2</v>
      </c>
      <c r="G10" s="6">
        <f>IF('cantidad pollos muertos'!E9="","",BETAINV(0.025,'cantidad pollos muertos'!E9+1,'cantidad inicial pollos'!E9-'cantidad pollos muertos'!E9+1))</f>
        <v>2.6414295291916034E-2</v>
      </c>
      <c r="H10" s="6">
        <f>IF('cantidad pollos muertos'!E9="","",BETAINV(0.975,'cantidad pollos muertos'!E9+1,'cantidad inicial pollos'!E9-'cantidad pollos muertos'!E9+1))</f>
        <v>3.8955612594556821E-2</v>
      </c>
      <c r="I10" s="6">
        <f>IF('cantidad pollos muertos'!F9="","",BETAINV(0.025,'cantidad pollos muertos'!F9+1,'cantidad inicial pollos'!F9-'cantidad pollos muertos'!F9+1))</f>
        <v>4.6200430171398098E-2</v>
      </c>
      <c r="J10" s="6">
        <f>IF('cantidad pollos muertos'!F9="","",BETAINV(0.975,'cantidad pollos muertos'!F9+1,'cantidad inicial pollos'!F9-'cantidad pollos muertos'!F9+1))</f>
        <v>6.2194808022706938E-2</v>
      </c>
      <c r="K10" s="6">
        <f>IF('cantidad pollos muertos'!G9="","",BETAINV(0.025,'cantidad pollos muertos'!G9+1,'cantidad inicial pollos'!G9-'cantidad pollos muertos'!G9+1))</f>
        <v>2.3930394836209918E-2</v>
      </c>
      <c r="L10" s="6">
        <f>IF('cantidad pollos muertos'!G9="","",BETAINV(0.975,'cantidad pollos muertos'!G9+1,'cantidad inicial pollos'!G9-'cantidad pollos muertos'!G9+1))</f>
        <v>3.720709903045305E-2</v>
      </c>
      <c r="M10" s="6">
        <f>IF('cantidad pollos muertos'!H9="","",BETAINV(0.025,'cantidad pollos muertos'!H9+1,'cantidad inicial pollos'!L9-'cantidad pollos muertos'!H9+1))</f>
        <v>4.2810853173733503E-3</v>
      </c>
      <c r="N10" s="6">
        <f>IF('cantidad pollos muertos'!H9="","",BETAINV(0.975,'cantidad pollos muertos'!H9+1,'cantidad inicial pollos'!H9-'cantidad pollos muertos'!H9+1))</f>
        <v>1.4499390410438795E-2</v>
      </c>
      <c r="O10" s="6">
        <f>IF('cantidad pollos muertos'!I9="","",BETAINV(0.025,'cantidad pollos muertos'!I9+1,'cantidad inicial pollos'!I9-'cantidad pollos muertos'!I9+1))</f>
        <v>2.1946757768382789E-2</v>
      </c>
      <c r="P10" s="6">
        <f>IF('cantidad pollos muertos'!I9="","",BETAINV(0.975,'cantidad pollos muertos'!I9+1,'cantidad inicial pollos'!I9-'cantidad pollos muertos'!I9+1))</f>
        <v>3.4241616982942147E-2</v>
      </c>
      <c r="Q10" s="6">
        <f>IF('cantidad pollos muertos'!J9="","",BETAINV(0.025,'cantidad pollos muertos'!J9+1,'cantidad inicial pollos'!J9-'cantidad pollos muertos'!J9+1))</f>
        <v>2.6054615412642493E-2</v>
      </c>
      <c r="R10" s="6">
        <f>IF('cantidad pollos muertos'!J9="","",BETAINV(0.975,'cantidad pollos muertos'!J9+1,'cantidad inicial pollos'!J9-'cantidad pollos muertos'!J9+1))</f>
        <v>3.8991267431803145E-2</v>
      </c>
      <c r="S10" s="32">
        <f>IF('cantidad pollos muertos'!K9="","",BETAINV(0.025,'cantidad pollos muertos'!K9+1,'cantidad inicial pollos'!K9-'cantidad pollos muertos'!K9+1))</f>
        <v>3.0177002469535349E-2</v>
      </c>
      <c r="T10" s="32">
        <f>IF('cantidad pollos muertos'!K9="","",BETAINV(0.975,'cantidad pollos muertos'!K9+1,'cantidad inicial pollos'!K9-'cantidad pollos muertos'!K9+1))</f>
        <v>4.3966547647644405E-2</v>
      </c>
      <c r="U10" s="32">
        <f>IF('cantidad pollos muertos'!L9="","",BETAINV(0.025,'cantidad pollos muertos'!L9+1,'cantidad inicial pollos'!L9-'cantidad pollos muertos'!L9+1))</f>
        <v>2.132678533276482E-2</v>
      </c>
      <c r="V10" s="32">
        <f>IF('cantidad pollos muertos'!L9="","",BETAINV(0.975,'cantidad pollos muertos'!L9+1,'cantidad inicial pollos'!L9-'cantidad pollos muertos'!L9+1))</f>
        <v>3.3183614281491081E-2</v>
      </c>
      <c r="W10" s="6">
        <f>IF('cantidad pollos muertos'!M9="","",BETAINV(0.025,'cantidad pollos muertos'!M9+1,'cantidad inicial pollos'!M9-'cantidad pollos muertos'!M9+1))</f>
        <v>1.4839491438012621E-2</v>
      </c>
      <c r="X10" s="6">
        <f>IF('cantidad pollos muertos'!M9="","",BETAINV(0.975,'cantidad pollos muertos'!M9+1,'cantidad inicial pollos'!M9-'cantidad pollos muertos'!M9+1))</f>
        <v>2.4984823555715407E-2</v>
      </c>
      <c r="Y10" s="6">
        <f>IF('cantidad pollos muertos'!N9="","",BETAINV(0.025,'cantidad pollos muertos'!N9+1,'cantidad inicial pollos'!N9-'cantidad pollos muertos'!N9+1))</f>
        <v>1.0913153600965573E-2</v>
      </c>
      <c r="Z10" s="6">
        <f>IF('cantidad pollos muertos'!N9="","",BETAINV(0.975,'cantidad pollos muertos'!N9+1,'cantidad inicial pollos'!N9-'cantidad pollos muertos'!N9+1))</f>
        <v>1.9819659838090309E-2</v>
      </c>
      <c r="AA10" s="6">
        <f>IF('cantidad pollos muertos'!O9="","",BETAINV(0.025,'cantidad pollos muertos'!O9+1,'cantidad inicial pollos'!O9-'cantidad pollos muertos'!O9+1))</f>
        <v>1.9769460095580962E-2</v>
      </c>
      <c r="AB10" s="6">
        <f>IF('cantidad pollos muertos'!O9="","",BETAINV(0.975,'cantidad pollos muertos'!O9+1,'cantidad inicial pollos'!O9-'cantidad pollos muertos'!O9+1))</f>
        <v>3.124426518397716E-2</v>
      </c>
      <c r="AC10" s="6">
        <f>IF('cantidad pollos muertos'!P9="","",BETAINV(0.025,'cantidad pollos muertos'!P9+1,'cantidad inicial pollos'!P9-'cantidad pollos muertos'!P9+1))</f>
        <v>1.3622426464357127E-2</v>
      </c>
      <c r="AD10" s="6">
        <f>IF('cantidad pollos muertos'!P9="","",BETAINV(0.975,'cantidad pollos muertos'!P9+1,'cantidad inicial pollos'!P9-'cantidad pollos muertos'!P9+1))</f>
        <v>2.3404517437229044E-2</v>
      </c>
      <c r="AE10" s="6">
        <f>IF('cantidad pollos muertos'!Q9="","",BETAINV(0.025,'cantidad pollos muertos'!Q9+1,'cantidad inicial pollos'!Q9-'cantidad pollos muertos'!Q9+1))</f>
        <v>1.392601682751992E-2</v>
      </c>
      <c r="AF10" s="6">
        <f>IF('cantidad pollos muertos'!Q9="","",BETAINV(0.975,'cantidad pollos muertos'!Q9+1,'cantidad inicial pollos'!Q9-'cantidad pollos muertos'!Q9+1))</f>
        <v>2.3800270792278422E-2</v>
      </c>
      <c r="AG10" s="6">
        <f>IF('cantidad pollos muertos'!R9="","",BETAINV(0.025,'cantidad pollos muertos'!R9+1,'cantidad inicial pollos'!R9-'cantidad pollos muertos'!R9+1))</f>
        <v>3.8154610307487187E-2</v>
      </c>
      <c r="AH10" s="6">
        <f>IF('cantidad pollos muertos'!R9="","",BETAINV(0.975,'cantidad pollos muertos'!R9+1,'cantidad inicial pollos'!R9-'cantidad pollos muertos'!R9+1))</f>
        <v>5.3420331435963475E-2</v>
      </c>
      <c r="AI10" s="6">
        <f>IF('cantidad pollos muertos'!S9="","",BETAINV(0.025,'cantidad pollos muertos'!S9+1,'cantidad inicial pollos'!S9-'cantidad pollos muertos'!S9+1))</f>
        <v>7.6734407567687016E-3</v>
      </c>
      <c r="AJ10" s="6">
        <f>IF('cantidad pollos muertos'!S9="","",BETAINV(0.975,'cantidad pollos muertos'!S9+1,'cantidad inicial pollos'!S9-'cantidad pollos muertos'!S9+1))</f>
        <v>1.536639611025048E-2</v>
      </c>
      <c r="AK10" s="6">
        <f>IF('cantidad pollos muertos'!T9="","",BETAINV(0.025,'cantidad pollos muertos'!T9+1,'cantidad inicial pollos'!T9-'cantidad pollos muertos'!T9+1))</f>
        <v>2.446075798050024E-2</v>
      </c>
      <c r="AL10" s="6">
        <f>IF('cantidad pollos muertos'!T9="","",BETAINV(0.975,'cantidad pollos muertos'!T9+1,'cantidad inicial pollos'!T9-'cantidad pollos muertos'!T9+1))</f>
        <v>3.7042975275588641E-2</v>
      </c>
      <c r="AM10" s="6">
        <f>IF('cantidad pollos muertos'!U9="","",BETAINV(0.025,'cantidad pollos muertos'!U9+1,'cantidad inicial pollos'!U9-'cantidad pollos muertos'!U9+1))</f>
        <v>1.8219455975166967E-2</v>
      </c>
      <c r="AN10" s="6">
        <f>IF('cantidad pollos muertos'!U9="","",BETAINV(0.975,'cantidad pollos muertos'!U9+1,'cantidad inicial pollos'!U9-'cantidad pollos muertos'!U9+1))</f>
        <v>2.9297588457250057E-2</v>
      </c>
      <c r="AO10" s="6">
        <f>IF('cantidad pollos muertos'!V9="","",BETAINV(0.025,'cantidad pollos muertos'!V9+1,'cantidad inicial pollos'!V9-'cantidad pollos muertos'!V9+1))</f>
        <v>7.5079086831585276E-2</v>
      </c>
      <c r="AP10" s="6">
        <f>IF('cantidad pollos muertos'!V9="","",BETAINV(0.975,'cantidad pollos muertos'!V9+1,'cantidad inicial pollos'!V9-'cantidad pollos muertos'!V9+1))</f>
        <v>9.5519885252404513E-2</v>
      </c>
      <c r="AQ10" s="6">
        <f>IF('cantidad pollos muertos'!W9="","",BETAINV(0.025,'cantidad pollos muertos'!W9+1,'cantidad inicial pollos'!W9-'cantidad pollos muertos'!W9+1))</f>
        <v>1.5144844396790945E-2</v>
      </c>
      <c r="AR10" s="6">
        <f>IF('cantidad pollos muertos'!W9="","",BETAINV(0.975,'cantidad pollos muertos'!W9+1,'cantidad inicial pollos'!W9-'cantidad pollos muertos'!W9+1))</f>
        <v>2.5378811905913401E-2</v>
      </c>
      <c r="AS10" s="6">
        <f>IF('cantidad pollos muertos'!X9="","",BETAINV(0.025,'cantidad pollos muertos'!X9+1,'cantidad inicial pollos'!X9-'cantidad pollos muertos'!X9+1))</f>
        <v>4.6556371699174315E-2</v>
      </c>
      <c r="AT10" s="6">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6">
        <v>9</v>
      </c>
      <c r="B11" s="6" t="s">
        <v>7</v>
      </c>
      <c r="C11" s="6">
        <f>IF('cantidad pollos muertos'!C10="","",BETAINV(0.025,'cantidad pollos muertos'!C10+1,'cantidad inicial pollos'!C10-'cantidad pollos muertos'!C10+1))</f>
        <v>4.6460508905397505E-2</v>
      </c>
      <c r="D11" s="6">
        <f>IF('cantidad pollos muertos'!C10="","",BETAINV(0.975,'cantidad pollos muertos'!C10+1,'cantidad inicial pollos'!C10-'cantidad pollos muertos'!C10+1))</f>
        <v>6.3134146192951879E-2</v>
      </c>
      <c r="E11" s="6">
        <f>IF('cantidad pollos muertos'!D10="","",BETAINV(0.025,'cantidad pollos muertos'!D10+1,'cantidad inicial pollos'!D10-'cantidad pollos muertos'!D10+1))</f>
        <v>3.8911139876249536E-2</v>
      </c>
      <c r="F11" s="6">
        <f>IF('cantidad pollos muertos'!D10="","",BETAINV(0.975,'cantidad pollos muertos'!D10+1,'cantidad inicial pollos'!D10-'cantidad pollos muertos'!D10+1))</f>
        <v>5.3746965655796064E-2</v>
      </c>
      <c r="G11" s="6">
        <f>IF('cantidad pollos muertos'!E10="","",BETAINV(0.025,'cantidad pollos muertos'!E10+1,'cantidad inicial pollos'!E10-'cantidad pollos muertos'!E10+1))</f>
        <v>2.5771162859455771E-2</v>
      </c>
      <c r="H11" s="6">
        <f>IF('cantidad pollos muertos'!E10="","",BETAINV(0.975,'cantidad pollos muertos'!E10+1,'cantidad inicial pollos'!E10-'cantidad pollos muertos'!E10+1))</f>
        <v>3.8165194033874528E-2</v>
      </c>
      <c r="I11" s="6">
        <f>IF('cantidad pollos muertos'!F10="","",BETAINV(0.025,'cantidad pollos muertos'!F10+1,'cantidad inicial pollos'!F10-'cantidad pollos muertos'!F10+1))</f>
        <v>0.11743907636986073</v>
      </c>
      <c r="J11" s="6">
        <f>IF('cantidad pollos muertos'!F10="","",BETAINV(0.975,'cantidad pollos muertos'!F10+1,'cantidad inicial pollos'!F10-'cantidad pollos muertos'!F10+1))</f>
        <v>0.14119004715724803</v>
      </c>
      <c r="K11" s="6">
        <f>IF('cantidad pollos muertos'!G10="","",BETAINV(0.025,'cantidad pollos muertos'!G10+1,'cantidad inicial pollos'!G10-'cantidad pollos muertos'!G10+1))</f>
        <v>2.6699971348439516E-2</v>
      </c>
      <c r="L11" s="6">
        <f>IF('cantidad pollos muertos'!G10="","",BETAINV(0.975,'cantidad pollos muertos'!G10+1,'cantidad inicial pollos'!G10-'cantidad pollos muertos'!G10+1))</f>
        <v>4.0606769803118059E-2</v>
      </c>
      <c r="M11" s="6">
        <f>IF('cantidad pollos muertos'!H10="","",BETAINV(0.025,'cantidad pollos muertos'!H10+1,'cantidad inicial pollos'!L10-'cantidad pollos muertos'!H10+1))</f>
        <v>1.5756776318995597E-2</v>
      </c>
      <c r="N11" s="6">
        <f>IF('cantidad pollos muertos'!H10="","",BETAINV(0.975,'cantidad pollos muertos'!H10+1,'cantidad inicial pollos'!H10-'cantidad pollos muertos'!H10+1))</f>
        <v>3.6582706402000675E-2</v>
      </c>
      <c r="O11" s="6">
        <f>IF('cantidad pollos muertos'!I10="","",BETAINV(0.025,'cantidad pollos muertos'!I10+1,'cantidad inicial pollos'!I10-'cantidad pollos muertos'!I10+1))</f>
        <v>2.4065905738564014E-2</v>
      </c>
      <c r="P11" s="6">
        <f>IF('cantidad pollos muertos'!I10="","",BETAINV(0.975,'cantidad pollos muertos'!I10+1,'cantidad inicial pollos'!I10-'cantidad pollos muertos'!I10+1))</f>
        <v>3.6811755308460259E-2</v>
      </c>
      <c r="Q11" s="6">
        <f>IF('cantidad pollos muertos'!J10="","",BETAINV(0.025,'cantidad pollos muertos'!J10+1,'cantidad inicial pollos'!J10-'cantidad pollos muertos'!J10+1))</f>
        <v>1.9769460095580962E-2</v>
      </c>
      <c r="R11" s="6">
        <f>IF('cantidad pollos muertos'!J10="","",BETAINV(0.975,'cantidad pollos muertos'!J10+1,'cantidad inicial pollos'!J10-'cantidad pollos muertos'!J10+1))</f>
        <v>3.124426518397716E-2</v>
      </c>
      <c r="S11" s="32">
        <f>IF('cantidad pollos muertos'!K10="","",BETAINV(0.025,'cantidad pollos muertos'!K10+1,'cantidad inicial pollos'!K10-'cantidad pollos muertos'!K10+1))</f>
        <v>3.0792248544946031E-2</v>
      </c>
      <c r="T11" s="32">
        <f>IF('cantidad pollos muertos'!K10="","",BETAINV(0.975,'cantidad pollos muertos'!K10+1,'cantidad inicial pollos'!K10-'cantidad pollos muertos'!K10+1))</f>
        <v>4.4698111612588076E-2</v>
      </c>
      <c r="U11" s="32">
        <f>IF('cantidad pollos muertos'!L10="","",BETAINV(0.025,'cantidad pollos muertos'!L10+1,'cantidad inicial pollos'!L10-'cantidad pollos muertos'!L10+1))</f>
        <v>2.9202422696827456E-2</v>
      </c>
      <c r="V11" s="32">
        <f>IF('cantidad pollos muertos'!L10="","",BETAINV(0.975,'cantidad pollos muertos'!L10+1,'cantidad inicial pollos'!L10-'cantidad pollos muertos'!L10+1))</f>
        <v>4.2791284541561558E-2</v>
      </c>
      <c r="W11" s="6">
        <f>IF('cantidad pollos muertos'!M10="","",BETAINV(0.025,'cantidad pollos muertos'!M10+1,'cantidad inicial pollos'!M10-'cantidad pollos muertos'!M10+1))</f>
        <v>2.5720786424973059E-2</v>
      </c>
      <c r="X11" s="6">
        <f>IF('cantidad pollos muertos'!M10="","",BETAINV(0.975,'cantidad pollos muertos'!M10+1,'cantidad inicial pollos'!M10-'cantidad pollos muertos'!M10+1))</f>
        <v>3.8580275853543289E-2</v>
      </c>
      <c r="Y11" s="6">
        <f>IF('cantidad pollos muertos'!N10="","",BETAINV(0.025,'cantidad pollos muertos'!N10+1,'cantidad inicial pollos'!N10-'cantidad pollos muertos'!N10+1))</f>
        <v>8.8405081358488655E-3</v>
      </c>
      <c r="Z11" s="6">
        <f>IF('cantidad pollos muertos'!N10="","",BETAINV(0.975,'cantidad pollos muertos'!N10+1,'cantidad inicial pollos'!N10-'cantidad pollos muertos'!N10+1))</f>
        <v>1.6996802499655517E-2</v>
      </c>
      <c r="AA11" s="6">
        <f>IF('cantidad pollos muertos'!O10="","",BETAINV(0.025,'cantidad pollos muertos'!O10+1,'cantidad inicial pollos'!O10-'cantidad pollos muertos'!O10+1))</f>
        <v>5.894964882288637E-2</v>
      </c>
      <c r="AB11" s="6">
        <f>IF('cantidad pollos muertos'!O10="","",BETAINV(0.975,'cantidad pollos muertos'!O10+1,'cantidad inicial pollos'!O10-'cantidad pollos muertos'!O10+1))</f>
        <v>7.7382290388109842E-2</v>
      </c>
      <c r="AC11" s="6">
        <f>IF('cantidad pollos muertos'!P10="","",BETAINV(0.025,'cantidad pollos muertos'!P10+1,'cantidad inicial pollos'!P10-'cantidad pollos muertos'!P10+1))</f>
        <v>3.2386185563025083E-2</v>
      </c>
      <c r="AD11" s="6">
        <f>IF('cantidad pollos muertos'!P10="","",BETAINV(0.975,'cantidad pollos muertos'!P10+1,'cantidad inicial pollos'!P10-'cantidad pollos muertos'!P10+1))</f>
        <v>4.66008255444057E-2</v>
      </c>
      <c r="AE11" s="6">
        <f>IF('cantidad pollos muertos'!Q10="","",BETAINV(0.025,'cantidad pollos muertos'!Q10+1,'cantidad inicial pollos'!Q10-'cantidad pollos muertos'!Q10+1))</f>
        <v>2.446075798050024E-2</v>
      </c>
      <c r="AF11" s="6">
        <f>IF('cantidad pollos muertos'!Q10="","",BETAINV(0.975,'cantidad pollos muertos'!Q10+1,'cantidad inicial pollos'!Q10-'cantidad pollos muertos'!Q10+1))</f>
        <v>3.7042975275588641E-2</v>
      </c>
      <c r="AG11" s="6">
        <f>IF('cantidad pollos muertos'!R10="","",BETAINV(0.025,'cantidad pollos muertos'!R10+1,'cantidad inicial pollos'!R10-'cantidad pollos muertos'!R10+1))</f>
        <v>2.2365674060021868E-2</v>
      </c>
      <c r="AH11" s="6">
        <f>IF('cantidad pollos muertos'!R10="","",BETAINV(0.975,'cantidad pollos muertos'!R10+1,'cantidad inicial pollos'!R10-'cantidad pollos muertos'!R10+1))</f>
        <v>2.712583869968721E-2</v>
      </c>
      <c r="AI11" s="6">
        <f>IF('cantidad pollos muertos'!S10="","",BETAINV(0.025,'cantidad pollos muertos'!S10+1,'cantidad inicial pollos'!S10-'cantidad pollos muertos'!S10+1))</f>
        <v>3.7468112934970363E-2</v>
      </c>
      <c r="AJ11" s="6">
        <f>IF('cantidad pollos muertos'!S10="","",BETAINV(0.975,'cantidad pollos muertos'!S10+1,'cantidad inicial pollos'!S10-'cantidad pollos muertos'!S10+1))</f>
        <v>4.3510991825092549E-2</v>
      </c>
      <c r="AK11" s="6">
        <f>IF('cantidad pollos muertos'!T10="","",BETAINV(0.025,'cantidad pollos muertos'!T10+1,'cantidad inicial pollos'!T10-'cantidad pollos muertos'!T10+1))</f>
        <v>2.9924634588511433E-2</v>
      </c>
      <c r="AL11" s="6">
        <f>IF('cantidad pollos muertos'!T10="","",BETAINV(0.975,'cantidad pollos muertos'!T10+1,'cantidad inicial pollos'!T10-'cantidad pollos muertos'!T10+1))</f>
        <v>3.5371935053773562E-2</v>
      </c>
      <c r="AM11" s="6">
        <f>IF('cantidad pollos muertos'!U10="","",BETAINV(0.025,'cantidad pollos muertos'!U10+1,'cantidad inicial pollos'!U10-'cantidad pollos muertos'!U10+1))</f>
        <v>2.8573263360182729E-2</v>
      </c>
      <c r="AN11" s="6">
        <f>IF('cantidad pollos muertos'!U10="","",BETAINV(0.975,'cantidad pollos muertos'!U10+1,'cantidad inicial pollos'!U10-'cantidad pollos muertos'!U10+1))</f>
        <v>3.3905350590661021E-2</v>
      </c>
      <c r="AO11" s="6">
        <f>IF('cantidad pollos muertos'!V10="","",BETAINV(0.025,'cantidad pollos muertos'!V10+1,'cantidad inicial pollos'!V10-'cantidad pollos muertos'!V10+1))</f>
        <v>3.5342962800918795E-2</v>
      </c>
      <c r="AP11" s="6">
        <f>IF('cantidad pollos muertos'!V10="","",BETAINV(0.975,'cantidad pollos muertos'!V10+1,'cantidad inicial pollos'!V10-'cantidad pollos muertos'!V10+1))</f>
        <v>4.1225429083631804E-2</v>
      </c>
      <c r="AQ11" s="6">
        <f>IF('cantidad pollos muertos'!W10="","",BETAINV(0.025,'cantidad pollos muertos'!W10+1,'cantidad inicial pollos'!W10-'cantidad pollos muertos'!W10+1))</f>
        <v>5.103702749999417E-2</v>
      </c>
      <c r="AR11" s="6">
        <f>IF('cantidad pollos muertos'!W10="","",BETAINV(0.975,'cantidad pollos muertos'!W10+1,'cantidad inicial pollos'!W10-'cantidad pollos muertos'!W10+1))</f>
        <v>5.7999110555297273E-2</v>
      </c>
      <c r="AS11" s="6">
        <f>IF('cantidad pollos muertos'!X10="","",BETAINV(0.025,'cantidad pollos muertos'!X10+1,'cantidad inicial pollos'!X10-'cantidad pollos muertos'!X10+1))</f>
        <v>5.8472872292938856E-2</v>
      </c>
      <c r="AT11" s="6">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6">
        <v>10</v>
      </c>
      <c r="B12" s="6" t="s">
        <v>71</v>
      </c>
      <c r="C12" s="6">
        <f>IF('cantidad pollos muertos'!C11="","",BETAINV(0.025,'cantidad pollos muertos'!C11+1,'cantidad inicial pollos'!C11-'cantidad pollos muertos'!C11+1))</f>
        <v>5.3011222122972157E-2</v>
      </c>
      <c r="D12" s="6">
        <f>IF('cantidad pollos muertos'!C11="","",BETAINV(0.975,'cantidad pollos muertos'!C11+1,'cantidad inicial pollos'!C11-'cantidad pollos muertos'!C11+1))</f>
        <v>8.3753696224667773E-2</v>
      </c>
      <c r="E12" s="6">
        <f>IF('cantidad pollos muertos'!D11="","",BETAINV(0.025,'cantidad pollos muertos'!D11+1,'cantidad inicial pollos'!D11-'cantidad pollos muertos'!D11+1))</f>
        <v>4.2775526400120376E-2</v>
      </c>
      <c r="F12" s="6">
        <f>IF('cantidad pollos muertos'!D11="","",BETAINV(0.975,'cantidad pollos muertos'!D11+1,'cantidad inicial pollos'!D11-'cantidad pollos muertos'!D11+1))</f>
        <v>6.8259771729732521E-2</v>
      </c>
      <c r="G12" s="6">
        <f>IF('cantidad pollos muertos'!E11="","",BETAINV(0.025,'cantidad pollos muertos'!E11+1,'cantidad inicial pollos'!E11-'cantidad pollos muertos'!E11+1))</f>
        <v>3.9085218207566601E-2</v>
      </c>
      <c r="H12" s="6">
        <f>IF('cantidad pollos muertos'!E11="","",BETAINV(0.975,'cantidad pollos muertos'!E11+1,'cantidad inicial pollos'!E11-'cantidad pollos muertos'!E11+1))</f>
        <v>6.3611503379724765E-2</v>
      </c>
      <c r="I12" s="6">
        <f>IF('cantidad pollos muertos'!F11="","",BETAINV(0.025,'cantidad pollos muertos'!F11+1,'cantidad inicial pollos'!F11-'cantidad pollos muertos'!F11+1))</f>
        <v>8.647829258524424E-2</v>
      </c>
      <c r="J12" s="6">
        <f>IF('cantidad pollos muertos'!F11="","",BETAINV(0.975,'cantidad pollos muertos'!F11+1,'cantidad inicial pollos'!F11-'cantidad pollos muertos'!F11+1))</f>
        <v>0.12046381736966894</v>
      </c>
      <c r="K12" s="6">
        <f>IF('cantidad pollos muertos'!G11="","",BETAINV(0.025,'cantidad pollos muertos'!G11+1,'cantidad inicial pollos'!G11-'cantidad pollos muertos'!G11+1))</f>
        <v>2.6470073418688865E-2</v>
      </c>
      <c r="L12" s="6">
        <f>IF('cantidad pollos muertos'!G11="","",BETAINV(0.975,'cantidad pollos muertos'!G11+1,'cantidad inicial pollos'!G11-'cantidad pollos muertos'!G11+1))</f>
        <v>4.9606785536649767E-2</v>
      </c>
      <c r="M12" s="6">
        <f>IF('cantidad pollos muertos'!H11="","",BETAINV(0.025,'cantidad pollos muertos'!H11+1,'cantidad inicial pollos'!L11-'cantidad pollos muertos'!H11+1))</f>
        <v>2.180265033409368E-2</v>
      </c>
      <c r="N12" s="6">
        <f>IF('cantidad pollos muertos'!H11="","",BETAINV(0.975,'cantidad pollos muertos'!H11+1,'cantidad inicial pollos'!H11-'cantidad pollos muertos'!H11+1))</f>
        <v>4.2465822272314102E-2</v>
      </c>
      <c r="O12" s="6">
        <f>IF('cantidad pollos muertos'!I11="","",BETAINV(0.025,'cantidad pollos muertos'!I11+1,'cantidad inicial pollos'!I11-'cantidad pollos muertos'!I11+1))</f>
        <v>3.1822799859664588E-2</v>
      </c>
      <c r="P12" s="6">
        <f>IF('cantidad pollos muertos'!I11="","",BETAINV(0.975,'cantidad pollos muertos'!I11+1,'cantidad inicial pollos'!I11-'cantidad pollos muertos'!I11+1))</f>
        <v>5.5513745611287746E-2</v>
      </c>
      <c r="Q12" s="6">
        <f>IF('cantidad pollos muertos'!J11="","",BETAINV(0.025,'cantidad pollos muertos'!J11+1,'cantidad inicial pollos'!J11-'cantidad pollos muertos'!J11+1))</f>
        <v>2.6418062325905045E-2</v>
      </c>
      <c r="R12" s="6">
        <f>IF('cantidad pollos muertos'!J11="","",BETAINV(0.975,'cantidad pollos muertos'!J11+1,'cantidad inicial pollos'!J11-'cantidad pollos muertos'!J11+1))</f>
        <v>4.9510476387403357E-2</v>
      </c>
      <c r="S12" s="32">
        <f>IF('cantidad pollos muertos'!K11="","",BETAINV(0.025,'cantidad pollos muertos'!K11+1,'cantidad inicial pollos'!K11-'cantidad pollos muertos'!K11+1))</f>
        <v>3.9554571842618007E-2</v>
      </c>
      <c r="T12" s="32">
        <f>IF('cantidad pollos muertos'!K11="","",BETAINV(0.975,'cantidad pollos muertos'!K11+1,'cantidad inicial pollos'!K11-'cantidad pollos muertos'!K11+1))</f>
        <v>6.5437911163320317E-2</v>
      </c>
      <c r="U12" s="32">
        <f>IF('cantidad pollos muertos'!L11="","",BETAINV(0.025,'cantidad pollos muertos'!L11+1,'cantidad inicial pollos'!L11-'cantidad pollos muertos'!L11+1))</f>
        <v>2.4054804908640929E-2</v>
      </c>
      <c r="V12" s="32">
        <f>IF('cantidad pollos muertos'!L11="","",BETAINV(0.975,'cantidad pollos muertos'!L11+1,'cantidad inicial pollos'!L11-'cantidad pollos muertos'!L11+1))</f>
        <v>4.5129599466918635E-2</v>
      </c>
      <c r="W12" s="6" t="str">
        <f>IF('cantidad pollos muertos'!M11="","",BETAINV(0.025,'cantidad pollos muertos'!M11+1,'cantidad inicial pollos'!M11-'cantidad pollos muertos'!M11+1))</f>
        <v/>
      </c>
      <c r="X12" s="6" t="str">
        <f>IF('cantidad pollos muertos'!M11="","",BETAINV(0.975,'cantidad pollos muertos'!M11+1,'cantidad inicial pollos'!M11-'cantidad pollos muertos'!M11+1))</f>
        <v/>
      </c>
      <c r="Y12" s="6" t="str">
        <f>IF('cantidad pollos muertos'!N11="","",BETAINV(0.025,'cantidad pollos muertos'!N11+1,'cantidad inicial pollos'!N11-'cantidad pollos muertos'!N11+1))</f>
        <v/>
      </c>
      <c r="Z12" s="6" t="str">
        <f>IF('cantidad pollos muertos'!N11="","",BETAINV(0.975,'cantidad pollos muertos'!N11+1,'cantidad inicial pollos'!N11-'cantidad pollos muertos'!N11+1))</f>
        <v/>
      </c>
      <c r="AA12" s="6" t="str">
        <f>IF('cantidad pollos muertos'!O11="","",BETAINV(0.025,'cantidad pollos muertos'!O11+1,'cantidad inicial pollos'!O11-'cantidad pollos muertos'!O11+1))</f>
        <v/>
      </c>
      <c r="AB12" s="6" t="str">
        <f>IF('cantidad pollos muertos'!O11="","",BETAINV(0.975,'cantidad pollos muertos'!O11+1,'cantidad inicial pollos'!O11-'cantidad pollos muertos'!O11+1))</f>
        <v/>
      </c>
      <c r="AC12" s="6" t="str">
        <f>IF('cantidad pollos muertos'!P11="","",BETAINV(0.025,'cantidad pollos muertos'!P11+1,'cantidad inicial pollos'!P11-'cantidad pollos muertos'!P11+1))</f>
        <v/>
      </c>
      <c r="AD12" s="6" t="str">
        <f>IF('cantidad pollos muertos'!P11="","",BETAINV(0.975,'cantidad pollos muertos'!P11+1,'cantidad inicial pollos'!P11-'cantidad pollos muertos'!P11+1))</f>
        <v/>
      </c>
      <c r="AE12" s="6" t="str">
        <f>IF('cantidad pollos muertos'!Q11="","",BETAINV(0.025,'cantidad pollos muertos'!Q11+1,'cantidad inicial pollos'!Q11-'cantidad pollos muertos'!Q11+1))</f>
        <v/>
      </c>
      <c r="AF12" s="6" t="str">
        <f>IF('cantidad pollos muertos'!Q11="","",BETAINV(0.975,'cantidad pollos muertos'!Q11+1,'cantidad inicial pollos'!Q11-'cantidad pollos muertos'!Q11+1))</f>
        <v/>
      </c>
      <c r="AG12" s="6" t="str">
        <f>IF('cantidad pollos muertos'!R11="","",BETAINV(0.025,'cantidad pollos muertos'!R11+1,'cantidad inicial pollos'!R11-'cantidad pollos muertos'!R11+1))</f>
        <v/>
      </c>
      <c r="AH12" s="6" t="str">
        <f>IF('cantidad pollos muertos'!R11="","",BETAINV(0.975,'cantidad pollos muertos'!R11+1,'cantidad inicial pollos'!R11-'cantidad pollos muertos'!R11+1))</f>
        <v/>
      </c>
      <c r="AI12" s="6" t="str">
        <f>IF('cantidad pollos muertos'!S11="","",BETAINV(0.025,'cantidad pollos muertos'!S11+1,'cantidad inicial pollos'!S11-'cantidad pollos muertos'!S11+1))</f>
        <v/>
      </c>
      <c r="AJ12" s="6" t="str">
        <f>IF('cantidad pollos muertos'!S11="","",BETAINV(0.975,'cantidad pollos muertos'!S11+1,'cantidad inicial pollos'!S11-'cantidad pollos muertos'!S11+1))</f>
        <v/>
      </c>
      <c r="AK12" s="6" t="str">
        <f>IF('cantidad pollos muertos'!T11="","",BETAINV(0.025,'cantidad pollos muertos'!T11+1,'cantidad inicial pollos'!T11-'cantidad pollos muertos'!T11+1))</f>
        <v/>
      </c>
      <c r="AL12" s="6" t="str">
        <f>IF('cantidad pollos muertos'!T11="","",BETAINV(0.975,'cantidad pollos muertos'!T11+1,'cantidad inicial pollos'!T11-'cantidad pollos muertos'!T11+1))</f>
        <v/>
      </c>
      <c r="AM12" s="6">
        <f>IF('cantidad pollos muertos'!U11="","",BETAINV(0.025,'cantidad pollos muertos'!U11+1,'cantidad inicial pollos'!U11-'cantidad pollos muertos'!U11+1))</f>
        <v>4.8457983545009339E-2</v>
      </c>
      <c r="AN12" s="6">
        <f>IF('cantidad pollos muertos'!U11="","",BETAINV(0.975,'cantidad pollos muertos'!U11+1,'cantidad inicial pollos'!U11-'cantidad pollos muertos'!U11+1))</f>
        <v>7.5246177526378633E-2</v>
      </c>
      <c r="AO12" s="6">
        <f>IF('cantidad pollos muertos'!V11="","",BETAINV(0.025,'cantidad pollos muertos'!V11+1,'cantidad inicial pollos'!V11-'cantidad pollos muertos'!V11+1))</f>
        <v>3.2573798224323977E-2</v>
      </c>
      <c r="AP12" s="6">
        <f>IF('cantidad pollos muertos'!V11="","",BETAINV(0.975,'cantidad pollos muertos'!V11+1,'cantidad inicial pollos'!V11-'cantidad pollos muertos'!V11+1))</f>
        <v>5.5296136872557855E-2</v>
      </c>
      <c r="AQ12" s="6">
        <f>IF('cantidad pollos muertos'!W11="","",BETAINV(0.025,'cantidad pollos muertos'!W11+1,'cantidad inicial pollos'!W11-'cantidad pollos muertos'!W11+1))</f>
        <v>5.4324485196669464E-2</v>
      </c>
      <c r="AR12" s="6">
        <f>IF('cantidad pollos muertos'!W11="","",BETAINV(0.975,'cantidad pollos muertos'!W11+1,'cantidad inicial pollos'!W11-'cantidad pollos muertos'!W11+1))</f>
        <v>8.2410221381361226E-2</v>
      </c>
      <c r="AS12" s="6" t="str">
        <f>IF('cantidad pollos muertos'!X11="","",BETAINV(0.025,'cantidad pollos muertos'!X11+1,'cantidad inicial pollos'!X11-'cantidad pollos muertos'!X11+1))</f>
        <v/>
      </c>
      <c r="AT12" s="6"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6">
        <v>11</v>
      </c>
      <c r="B13" s="6" t="s">
        <v>68</v>
      </c>
      <c r="C13" s="6" t="str">
        <f>IF('cantidad pollos muertos'!C12="","",BETAINV(0.025,'cantidad pollos muertos'!C12+1,'cantidad inicial pollos'!C12-'cantidad pollos muertos'!C12+1))</f>
        <v/>
      </c>
      <c r="D13" s="6" t="str">
        <f>IF('cantidad pollos muertos'!C12="","",BETAINV(0.975,'cantidad pollos muertos'!C12+1,'cantidad inicial pollos'!C12-'cantidad pollos muertos'!C12+1))</f>
        <v/>
      </c>
      <c r="E13" s="6" t="str">
        <f>IF('cantidad pollos muertos'!D12="","",BETAINV(0.025,'cantidad pollos muertos'!D12+1,'cantidad inicial pollos'!D12-'cantidad pollos muertos'!D12+1))</f>
        <v/>
      </c>
      <c r="F13" s="6" t="str">
        <f>IF('cantidad pollos muertos'!D12="","",BETAINV(0.975,'cantidad pollos muertos'!D12+1,'cantidad inicial pollos'!D12-'cantidad pollos muertos'!D12+1))</f>
        <v/>
      </c>
      <c r="G13" s="6" t="str">
        <f>IF('cantidad pollos muertos'!E12="","",BETAINV(0.025,'cantidad pollos muertos'!E12+1,'cantidad inicial pollos'!E12-'cantidad pollos muertos'!E12+1))</f>
        <v/>
      </c>
      <c r="H13" s="6" t="str">
        <f>IF('cantidad pollos muertos'!E12="","",BETAINV(0.975,'cantidad pollos muertos'!E12+1,'cantidad inicial pollos'!E12-'cantidad pollos muertos'!E12+1))</f>
        <v/>
      </c>
      <c r="I13" s="6" t="str">
        <f>IF('cantidad pollos muertos'!F12="","",BETAINV(0.025,'cantidad pollos muertos'!F12+1,'cantidad inicial pollos'!F12-'cantidad pollos muertos'!F12+1))</f>
        <v/>
      </c>
      <c r="J13" s="6" t="str">
        <f>IF('cantidad pollos muertos'!F12="","",BETAINV(0.975,'cantidad pollos muertos'!F12+1,'cantidad inicial pollos'!F12-'cantidad pollos muertos'!F12+1))</f>
        <v/>
      </c>
      <c r="K13" s="6" t="str">
        <f>IF('cantidad pollos muertos'!G12="","",BETAINV(0.025,'cantidad pollos muertos'!G12+1,'cantidad inicial pollos'!G12-'cantidad pollos muertos'!G12+1))</f>
        <v/>
      </c>
      <c r="L13" s="6" t="str">
        <f>IF('cantidad pollos muertos'!G12="","",BETAINV(0.975,'cantidad pollos muertos'!G12+1,'cantidad inicial pollos'!G12-'cantidad pollos muertos'!G12+1))</f>
        <v/>
      </c>
      <c r="M13" s="6" t="str">
        <f>IF('cantidad pollos muertos'!H12="","",BETAINV(0.025,'cantidad pollos muertos'!H12+1,'cantidad inicial pollos'!L12-'cantidad pollos muertos'!H12+1))</f>
        <v/>
      </c>
      <c r="N13" s="6" t="str">
        <f>IF('cantidad pollos muertos'!H12="","",BETAINV(0.975,'cantidad pollos muertos'!H12+1,'cantidad inicial pollos'!H12-'cantidad pollos muertos'!H12+1))</f>
        <v/>
      </c>
      <c r="O13" s="6" t="str">
        <f>IF('cantidad pollos muertos'!I12="","",BETAINV(0.025,'cantidad pollos muertos'!I12+1,'cantidad inicial pollos'!I12-'cantidad pollos muertos'!I12+1))</f>
        <v/>
      </c>
      <c r="P13" s="6" t="str">
        <f>IF('cantidad pollos muertos'!I12="","",BETAINV(0.975,'cantidad pollos muertos'!I12+1,'cantidad inicial pollos'!I12-'cantidad pollos muertos'!I12+1))</f>
        <v/>
      </c>
      <c r="Q13" s="6" t="str">
        <f>IF('cantidad pollos muertos'!J12="","",BETAINV(0.025,'cantidad pollos muertos'!J12+1,'cantidad inicial pollos'!J12-'cantidad pollos muertos'!J12+1))</f>
        <v/>
      </c>
      <c r="R13" s="6" t="str">
        <f>IF('cantidad pollos muertos'!J12="","",BETAINV(0.975,'cantidad pollos muertos'!J12+1,'cantidad inicial pollos'!J12-'cantidad pollos muertos'!J12+1))</f>
        <v/>
      </c>
      <c r="S13" s="32">
        <f>IF('cantidad pollos muertos'!K12="","",BETAINV(0.025,'cantidad pollos muertos'!K12+1,'cantidad inicial pollos'!K12-'cantidad pollos muertos'!K12+1))</f>
        <v>1.6143121261603912E-2</v>
      </c>
      <c r="T13" s="32">
        <f>IF('cantidad pollos muertos'!K12="","",BETAINV(0.975,'cantidad pollos muertos'!K12+1,'cantidad inicial pollos'!K12-'cantidad pollos muertos'!K12+1))</f>
        <v>3.1220605394409073E-2</v>
      </c>
      <c r="U13" s="32">
        <f>IF('cantidad pollos muertos'!L12="","",BETAINV(0.025,'cantidad pollos muertos'!L12+1,'cantidad inicial pollos'!L12-'cantidad pollos muertos'!L12+1))</f>
        <v>2.2079429274705496E-2</v>
      </c>
      <c r="V13" s="32">
        <f>IF('cantidad pollos muertos'!L12="","",BETAINV(0.975,'cantidad pollos muertos'!L12+1,'cantidad inicial pollos'!L12-'cantidad pollos muertos'!L12+1))</f>
        <v>3.9133402001373052E-2</v>
      </c>
      <c r="W13" s="6">
        <f>IF('cantidad pollos muertos'!M12="","",BETAINV(0.025,'cantidad pollos muertos'!M12+1,'cantidad inicial pollos'!M12-'cantidad pollos muertos'!M12+1))</f>
        <v>2.7211171449028886E-2</v>
      </c>
      <c r="X13" s="6">
        <f>IF('cantidad pollos muertos'!M12="","",BETAINV(0.975,'cantidad pollos muertos'!M12+1,'cantidad inicial pollos'!M12-'cantidad pollos muertos'!M12+1))</f>
        <v>4.5832038119475449E-2</v>
      </c>
      <c r="Y13" s="6">
        <f>IF('cantidad pollos muertos'!N12="","",BETAINV(0.025,'cantidad pollos muertos'!N12+1,'cantidad inicial pollos'!N12-'cantidad pollos muertos'!N12+1))</f>
        <v>2.0944322177947793E-2</v>
      </c>
      <c r="Z13" s="6">
        <f>IF('cantidad pollos muertos'!N12="","",BETAINV(0.975,'cantidad pollos muertos'!N12+1,'cantidad inicial pollos'!N12-'cantidad pollos muertos'!N12+1))</f>
        <v>3.7622499974549251E-2</v>
      </c>
      <c r="AA13" s="6">
        <f>IF('cantidad pollos muertos'!O12="","",BETAINV(0.025,'cantidad pollos muertos'!O12+1,'cantidad inicial pollos'!O12-'cantidad pollos muertos'!O12+1))</f>
        <v>6.9620311845807498E-2</v>
      </c>
      <c r="AB13" s="6">
        <f>IF('cantidad pollos muertos'!O12="","",BETAINV(0.975,'cantidad pollos muertos'!O12+1,'cantidad inicial pollos'!O12-'cantidad pollos muertos'!O12+1))</f>
        <v>9.7207113130241662E-2</v>
      </c>
      <c r="AC13" s="6">
        <f>IF('cantidad pollos muertos'!P12="","",BETAINV(0.025,'cantidad pollos muertos'!P12+1,'cantidad inicial pollos'!P12-'cantidad pollos muertos'!P12+1))</f>
        <v>1.5973877478009095E-2</v>
      </c>
      <c r="AD13" s="6">
        <f>IF('cantidad pollos muertos'!P12="","",BETAINV(0.975,'cantidad pollos muertos'!P12+1,'cantidad inicial pollos'!P12-'cantidad pollos muertos'!P12+1))</f>
        <v>3.089578182060837E-2</v>
      </c>
      <c r="AE13" s="6">
        <f>IF('cantidad pollos muertos'!Q12="","",BETAINV(0.025,'cantidad pollos muertos'!Q12+1,'cantidad inicial pollos'!Q12-'cantidad pollos muertos'!Q12+1))</f>
        <v>2.0399070475360756E-2</v>
      </c>
      <c r="AF13" s="6">
        <f>IF('cantidad pollos muertos'!Q12="","",BETAINV(0.975,'cantidad pollos muertos'!Q12+1,'cantidad inicial pollos'!Q12-'cantidad pollos muertos'!Q12+1))</f>
        <v>3.690201827385331E-2</v>
      </c>
      <c r="AG13" s="6">
        <f>IF('cantidad pollos muertos'!R12="","",BETAINV(0.025,'cantidad pollos muertos'!R12+1,'cantidad inicial pollos'!R12-'cantidad pollos muertos'!R12+1))</f>
        <v>2.2641751957802003E-2</v>
      </c>
      <c r="AH13" s="6">
        <f>IF('cantidad pollos muertos'!R12="","",BETAINV(0.975,'cantidad pollos muertos'!R12+1,'cantidad inicial pollos'!R12-'cantidad pollos muertos'!R12+1))</f>
        <v>3.9874989576004771E-2</v>
      </c>
      <c r="AI13" s="6">
        <f>IF('cantidad pollos muertos'!S12="","",BETAINV(0.025,'cantidad pollos muertos'!S12+1,'cantidad inicial pollos'!S12-'cantidad pollos muertos'!S12+1))</f>
        <v>2.490118061374241E-2</v>
      </c>
      <c r="AJ13" s="6">
        <f>IF('cantidad pollos muertos'!S12="","",BETAINV(0.975,'cantidad pollos muertos'!S12+1,'cantidad inicial pollos'!S12-'cantidad pollos muertos'!S12+1))</f>
        <v>4.283118545577147E-2</v>
      </c>
      <c r="AK13" s="6">
        <f>IF('cantidad pollos muertos'!T12="","",BETAINV(0.025,'cantidad pollos muertos'!T12+1,'cantidad inicial pollos'!T12-'cantidad pollos muertos'!T12+1))</f>
        <v>1.9284716095118844E-2</v>
      </c>
      <c r="AL13" s="6">
        <f>IF('cantidad pollos muertos'!T12="","",BETAINV(0.975,'cantidad pollos muertos'!T12+1,'cantidad inicial pollos'!T12-'cantidad pollos muertos'!T12+1))</f>
        <v>3.5408533062327385E-2</v>
      </c>
      <c r="AM13" s="6">
        <f>IF('cantidad pollos muertos'!U12="","",BETAINV(0.025,'cantidad pollos muertos'!U12+1,'cantidad inicial pollos'!U12-'cantidad pollos muertos'!U12+1))</f>
        <v>3.4652583497444871E-2</v>
      </c>
      <c r="AN13" s="6">
        <f>IF('cantidad pollos muertos'!U12="","",BETAINV(0.975,'cantidad pollos muertos'!U12+1,'cantidad inicial pollos'!U12-'cantidad pollos muertos'!U12+1))</f>
        <v>5.5245988168233229E-2</v>
      </c>
      <c r="AO13" s="6">
        <f>IF('cantidad pollos muertos'!V12="","",BETAINV(0.025,'cantidad pollos muertos'!V12+1,'cantidad inicial pollos'!V12-'cantidad pollos muertos'!V12+1))</f>
        <v>2.8317704389467846E-2</v>
      </c>
      <c r="AP13" s="6">
        <f>IF('cantidad pollos muertos'!V12="","",BETAINV(0.975,'cantidad pollos muertos'!V12+1,'cantidad inicial pollos'!V12-'cantidad pollos muertos'!V12+1))</f>
        <v>4.7238058607481093E-2</v>
      </c>
      <c r="AQ13" s="6">
        <f>IF('cantidad pollos muertos'!W12="","",BETAINV(0.025,'cantidad pollos muertos'!W12+1,'cantidad inicial pollos'!W12-'cantidad pollos muertos'!W12+1))</f>
        <v>1.3798118951068071E-2</v>
      </c>
      <c r="AR13" s="6">
        <f>IF('cantidad pollos muertos'!W12="","",BETAINV(0.975,'cantidad pollos muertos'!W12+1,'cantidad inicial pollos'!W12-'cantidad pollos muertos'!W12+1))</f>
        <v>2.7855731346684065E-2</v>
      </c>
      <c r="AS13" s="6" t="str">
        <f>IF('cantidad pollos muertos'!X12="","",BETAINV(0.025,'cantidad pollos muertos'!X12+1,'cantidad inicial pollos'!X12-'cantidad pollos muertos'!X12+1))</f>
        <v/>
      </c>
      <c r="AT13" s="6"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6">
        <v>12</v>
      </c>
      <c r="B14" s="6" t="s">
        <v>34</v>
      </c>
      <c r="C14" s="6">
        <f>IF('cantidad pollos muertos'!C13="","",BETAINV(0.025,'cantidad pollos muertos'!C13+1,'cantidad inicial pollos'!C13-'cantidad pollos muertos'!C13+1))</f>
        <v>3.6041490126606596E-2</v>
      </c>
      <c r="D14" s="6">
        <f>IF('cantidad pollos muertos'!C13="","",BETAINV(0.975,'cantidad pollos muertos'!C13+1,'cantidad inicial pollos'!C13-'cantidad pollos muertos'!C13+1))</f>
        <v>5.1901930047283273E-2</v>
      </c>
      <c r="E14" s="6">
        <f>IF('cantidad pollos muertos'!D13="","",BETAINV(0.025,'cantidad pollos muertos'!D13+1,'cantidad inicial pollos'!D13-'cantidad pollos muertos'!D13+1))</f>
        <v>0.128872845880738</v>
      </c>
      <c r="F14" s="6">
        <f>IF('cantidad pollos muertos'!D13="","",BETAINV(0.975,'cantidad pollos muertos'!D13+1,'cantidad inicial pollos'!D13-'cantidad pollos muertos'!D13+1))</f>
        <v>0.15441677682749588</v>
      </c>
      <c r="G14" s="6">
        <f>IF('cantidad pollos muertos'!E13="","",BETAINV(0.025,'cantidad pollos muertos'!E13+1,'cantidad inicial pollos'!E13-'cantidad pollos muertos'!E13+1))</f>
        <v>6.490340907495977E-2</v>
      </c>
      <c r="H14" s="6">
        <f>IF('cantidad pollos muertos'!E13="","",BETAINV(0.975,'cantidad pollos muertos'!E13+1,'cantidad inicial pollos'!E13-'cantidad pollos muertos'!E13+1))</f>
        <v>8.4120639177866163E-2</v>
      </c>
      <c r="I14" s="6">
        <f>IF('cantidad pollos muertos'!F13="","",BETAINV(0.025,'cantidad pollos muertos'!F13+1,'cantidad inicial pollos'!F13-'cantidad pollos muertos'!F13+1))</f>
        <v>0.30800069358115145</v>
      </c>
      <c r="J14" s="6">
        <f>IF('cantidad pollos muertos'!F13="","",BETAINV(0.975,'cantidad pollos muertos'!F13+1,'cantidad inicial pollos'!F13-'cantidad pollos muertos'!F13+1))</f>
        <v>0.34233618971094737</v>
      </c>
      <c r="K14" s="6">
        <f>IF('cantidad pollos muertos'!G13="","",BETAINV(0.025,'cantidad pollos muertos'!G13+1,'cantidad inicial pollos'!G13-'cantidad pollos muertos'!G13+1))</f>
        <v>7.7645568661877995E-2</v>
      </c>
      <c r="L14" s="6">
        <f>IF('cantidad pollos muertos'!G13="","",BETAINV(0.975,'cantidad pollos muertos'!G13+1,'cantidad inicial pollos'!G13-'cantidad pollos muertos'!G13+1))</f>
        <v>0.10013336830835484</v>
      </c>
      <c r="M14" s="6">
        <f>IF('cantidad pollos muertos'!H13="","",BETAINV(0.025,'cantidad pollos muertos'!H13+1,'cantidad inicial pollos'!L13-'cantidad pollos muertos'!H13+1))</f>
        <v>2.932828134070389E-2</v>
      </c>
      <c r="N14" s="6">
        <f>IF('cantidad pollos muertos'!H13="","",BETAINV(0.975,'cantidad pollos muertos'!H13+1,'cantidad inicial pollos'!H13-'cantidad pollos muertos'!H13+1))</f>
        <v>5.0947971998129282E-2</v>
      </c>
      <c r="O14" s="6">
        <f>IF('cantidad pollos muertos'!I13="","",BETAINV(0.025,'cantidad pollos muertos'!I13+1,'cantidad inicial pollos'!I13-'cantidad pollos muertos'!I13+1))</f>
        <v>2.6743114108536123E-2</v>
      </c>
      <c r="P14" s="6">
        <f>IF('cantidad pollos muertos'!I13="","",BETAINV(0.975,'cantidad pollos muertos'!I13+1,'cantidad inicial pollos'!I13-'cantidad pollos muertos'!I13+1))</f>
        <v>3.984220441308417E-2</v>
      </c>
      <c r="Q14" s="6">
        <f>IF('cantidad pollos muertos'!J13="","",BETAINV(0.025,'cantidad pollos muertos'!J13+1,'cantidad inicial pollos'!J13-'cantidad pollos muertos'!J13+1))</f>
        <v>2.7013114730521055E-2</v>
      </c>
      <c r="R14" s="6">
        <f>IF('cantidad pollos muertos'!J13="","",BETAINV(0.975,'cantidad pollos muertos'!J13+1,'cantidad inicial pollos'!J13-'cantidad pollos muertos'!J13+1))</f>
        <v>4.0415769638075361E-2</v>
      </c>
      <c r="S14" s="32">
        <f>IF('cantidad pollos muertos'!K13="","",BETAINV(0.025,'cantidad pollos muertos'!K13+1,'cantidad inicial pollos'!K13-'cantidad pollos muertos'!K13+1))</f>
        <v>1.8788057579763283E-2</v>
      </c>
      <c r="T14" s="32">
        <f>IF('cantidad pollos muertos'!K13="","",BETAINV(0.975,'cantidad pollos muertos'!K13+1,'cantidad inicial pollos'!K13-'cantidad pollos muertos'!K13+1))</f>
        <v>2.960818384830477E-2</v>
      </c>
      <c r="U14" s="32">
        <f>IF('cantidad pollos muertos'!L13="","",BETAINV(0.025,'cantidad pollos muertos'!L13+1,'cantidad inicial pollos'!L13-'cantidad pollos muertos'!L13+1))</f>
        <v>1.6425936496132991E-2</v>
      </c>
      <c r="V14" s="32">
        <f>IF('cantidad pollos muertos'!L13="","",BETAINV(0.975,'cantidad pollos muertos'!L13+1,'cantidad inicial pollos'!L13-'cantidad pollos muertos'!L13+1))</f>
        <v>2.6621752797448051E-2</v>
      </c>
      <c r="W14" s="6">
        <f>IF('cantidad pollos muertos'!M13="","",BETAINV(0.025,'cantidad pollos muertos'!M13+1,'cantidad inicial pollos'!M13-'cantidad pollos muertos'!M13+1))</f>
        <v>1.7941703581315235E-2</v>
      </c>
      <c r="X14" s="6">
        <f>IF('cantidad pollos muertos'!M13="","",BETAINV(0.975,'cantidad pollos muertos'!M13+1,'cantidad inicial pollos'!M13-'cantidad pollos muertos'!M13+1))</f>
        <v>2.9174242589782073E-2</v>
      </c>
      <c r="Y14" s="6">
        <f>IF('cantidad pollos muertos'!N13="","",BETAINV(0.025,'cantidad pollos muertos'!N13+1,'cantidad inicial pollos'!N13-'cantidad pollos muertos'!N13+1))</f>
        <v>2.1471642573874995E-2</v>
      </c>
      <c r="Z14" s="6">
        <f>IF('cantidad pollos muertos'!N13="","",BETAINV(0.975,'cantidad pollos muertos'!N13+1,'cantidad inicial pollos'!N13-'cantidad pollos muertos'!N13+1))</f>
        <v>3.3604429932977076E-2</v>
      </c>
      <c r="AA14" s="6">
        <f>IF('cantidad pollos muertos'!O13="","",BETAINV(0.025,'cantidad pollos muertos'!O13+1,'cantidad inicial pollos'!O13-'cantidad pollos muertos'!O13+1))</f>
        <v>2.0080363083879491E-2</v>
      </c>
      <c r="AB14" s="6">
        <f>IF('cantidad pollos muertos'!O13="","",BETAINV(0.975,'cantidad pollos muertos'!O13+1,'cantidad inicial pollos'!O13-'cantidad pollos muertos'!O13+1))</f>
        <v>3.1632697540582844E-2</v>
      </c>
      <c r="AC14" s="6">
        <f>IF('cantidad pollos muertos'!P13="","",BETAINV(0.025,'cantidad pollos muertos'!P13+1,'cantidad inicial pollos'!P13-'cantidad pollos muertos'!P13+1))</f>
        <v>4.1242403781150905E-2</v>
      </c>
      <c r="AD14" s="6">
        <f>IF('cantidad pollos muertos'!P13="","",BETAINV(0.975,'cantidad pollos muertos'!P13+1,'cantidad inicial pollos'!P13-'cantidad pollos muertos'!P13+1))</f>
        <v>5.7345397109730967E-2</v>
      </c>
      <c r="AE14" s="6">
        <f>IF('cantidad pollos muertos'!Q13="","",BETAINV(0.025,'cantidad pollos muertos'!Q13+1,'cantidad inicial pollos'!Q13-'cantidad pollos muertos'!Q13+1))</f>
        <v>2.018121535829764E-2</v>
      </c>
      <c r="AF14" s="6">
        <f>IF('cantidad pollos muertos'!Q13="","",BETAINV(0.975,'cantidad pollos muertos'!Q13+1,'cantidad inicial pollos'!Q13-'cantidad pollos muertos'!Q13+1))</f>
        <v>3.1994057434210799E-2</v>
      </c>
      <c r="AG14" s="6" t="str">
        <f>IF('cantidad pollos muertos'!R13="","",BETAINV(0.025,'cantidad pollos muertos'!R13+1,'cantidad inicial pollos'!R13-'cantidad pollos muertos'!R13+1))</f>
        <v/>
      </c>
      <c r="AH14" s="6" t="str">
        <f>IF('cantidad pollos muertos'!R13="","",BETAINV(0.975,'cantidad pollos muertos'!R13+1,'cantidad inicial pollos'!R13-'cantidad pollos muertos'!R13+1))</f>
        <v/>
      </c>
      <c r="AI14" s="6">
        <f>IF('cantidad pollos muertos'!S13="","",BETAINV(0.025,'cantidad pollos muertos'!S13+1,'cantidad inicial pollos'!S13-'cantidad pollos muertos'!S13+1))</f>
        <v>5.503385333038859E-3</v>
      </c>
      <c r="AJ14" s="6">
        <f>IF('cantidad pollos muertos'!S13="","",BETAINV(0.975,'cantidad pollos muertos'!S13+1,'cantidad inicial pollos'!S13-'cantidad pollos muertos'!S13+1))</f>
        <v>1.2528171559232359E-2</v>
      </c>
      <c r="AK14" s="6">
        <f>IF('cantidad pollos muertos'!T13="","",BETAINV(0.025,'cantidad pollos muertos'!T13+1,'cantidad inicial pollos'!T13-'cantidad pollos muertos'!T13+1))</f>
        <v>2.4601184369054712E-2</v>
      </c>
      <c r="AL14" s="6">
        <f>IF('cantidad pollos muertos'!T13="","",BETAINV(0.975,'cantidad pollos muertos'!T13+1,'cantidad inicial pollos'!T13-'cantidad pollos muertos'!T13+1))</f>
        <v>3.3435886111253699E-2</v>
      </c>
      <c r="AM14" s="6">
        <f>IF('cantidad pollos muertos'!U13="","",BETAINV(0.025,'cantidad pollos muertos'!U13+1,'cantidad inicial pollos'!U13-'cantidad pollos muertos'!U13+1))</f>
        <v>5.7288248773052983E-2</v>
      </c>
      <c r="AN14" s="6">
        <f>IF('cantidad pollos muertos'!U13="","",BETAINV(0.975,'cantidad pollos muertos'!U13+1,'cantidad inicial pollos'!U13-'cantidad pollos muertos'!U13+1))</f>
        <v>7.0426168416343748E-2</v>
      </c>
      <c r="AO14" s="6">
        <f>IF('cantidad pollos muertos'!V13="","",BETAINV(0.025,'cantidad pollos muertos'!V13+1,'cantidad inicial pollos'!V13-'cantidad pollos muertos'!V13+1))</f>
        <v>3.0673932408311996E-2</v>
      </c>
      <c r="AP14" s="6">
        <f>IF('cantidad pollos muertos'!V13="","",BETAINV(0.975,'cantidad pollos muertos'!V13+1,'cantidad inicial pollos'!V13-'cantidad pollos muertos'!V13+1))</f>
        <v>4.0425824867287963E-2</v>
      </c>
      <c r="AQ14" s="6">
        <f>IF('cantidad pollos muertos'!W13="","",BETAINV(0.025,'cantidad pollos muertos'!W13+1,'cantidad inicial pollos'!W13-'cantidad pollos muertos'!W13+1))</f>
        <v>2.4044872461841425E-2</v>
      </c>
      <c r="AR14" s="6">
        <f>IF('cantidad pollos muertos'!W13="","",BETAINV(0.975,'cantidad pollos muertos'!W13+1,'cantidad inicial pollos'!W13-'cantidad pollos muertos'!W13+1))</f>
        <v>3.2620658048762796E-2</v>
      </c>
      <c r="AS14" s="6">
        <f>IF('cantidad pollos muertos'!X13="","",BETAINV(0.025,'cantidad pollos muertos'!X13+1,'cantidad inicial pollos'!X13-'cantidad pollos muertos'!X13+1))</f>
        <v>3.3504440801511659E-2</v>
      </c>
      <c r="AT14" s="6">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6">
        <v>13</v>
      </c>
      <c r="B15" s="6" t="s">
        <v>27</v>
      </c>
      <c r="C15" s="6">
        <f>IF('cantidad pollos muertos'!C14="","",BETAINV(0.025,'cantidad pollos muertos'!C14+1,'cantidad inicial pollos'!C14-'cantidad pollos muertos'!C14+1))</f>
        <v>9.0069117379835084E-2</v>
      </c>
      <c r="D15" s="6">
        <f>IF('cantidad pollos muertos'!C14="","",BETAINV(0.975,'cantidad pollos muertos'!C14+1,'cantidad inicial pollos'!C14-'cantidad pollos muertos'!C14+1))</f>
        <v>0.10491949430420955</v>
      </c>
      <c r="E15" s="6">
        <f>IF('cantidad pollos muertos'!D14="","",BETAINV(0.025,'cantidad pollos muertos'!D14+1,'cantidad inicial pollos'!D14-'cantidad pollos muertos'!D14+1))</f>
        <v>0.21130539459813286</v>
      </c>
      <c r="F15" s="6">
        <f>IF('cantidad pollos muertos'!D14="","",BETAINV(0.975,'cantidad pollos muertos'!D14+1,'cantidad inicial pollos'!D14-'cantidad pollos muertos'!D14+1))</f>
        <v>0.22824382935082954</v>
      </c>
      <c r="G15" s="6">
        <f>IF('cantidad pollos muertos'!E14="","",BETAINV(0.025,'cantidad pollos muertos'!E14+1,'cantidad inicial pollos'!E14-'cantidad pollos muertos'!E14+1))</f>
        <v>0.10502449496865905</v>
      </c>
      <c r="H15" s="6">
        <f>IF('cantidad pollos muertos'!E14="","",BETAINV(0.975,'cantidad pollos muertos'!E14+1,'cantidad inicial pollos'!E14-'cantidad pollos muertos'!E14+1))</f>
        <v>0.11789028780157729</v>
      </c>
      <c r="I15" s="6">
        <f>IF('cantidad pollos muertos'!F14="","",BETAINV(0.025,'cantidad pollos muertos'!F14+1,'cantidad inicial pollos'!F14-'cantidad pollos muertos'!F14+1))</f>
        <v>6.4582836011845363E-2</v>
      </c>
      <c r="J15" s="6">
        <f>IF('cantidad pollos muertos'!F14="","",BETAINV(0.975,'cantidad pollos muertos'!F14+1,'cantidad inicial pollos'!F14-'cantidad pollos muertos'!F14+1))</f>
        <v>7.4997876044538225E-2</v>
      </c>
      <c r="K15" s="6">
        <f>IF('cantidad pollos muertos'!G14="","",BETAINV(0.025,'cantidad pollos muertos'!G14+1,'cantidad inicial pollos'!G14-'cantidad pollos muertos'!G14+1))</f>
        <v>8.3927145689717361E-2</v>
      </c>
      <c r="L15" s="6">
        <f>IF('cantidad pollos muertos'!G14="","",BETAINV(0.975,'cantidad pollos muertos'!G14+1,'cantidad inicial pollos'!G14-'cantidad pollos muertos'!G14+1))</f>
        <v>9.6509351295489987E-2</v>
      </c>
      <c r="M15" s="6">
        <f>IF('cantidad pollos muertos'!H14="","",BETAINV(0.025,'cantidad pollos muertos'!H14+1,'cantidad inicial pollos'!L14-'cantidad pollos muertos'!H14+1))</f>
        <v>2.0218355604913228E-2</v>
      </c>
      <c r="N15" s="6">
        <f>IF('cantidad pollos muertos'!H14="","",BETAINV(0.975,'cantidad pollos muertos'!H14+1,'cantidad inicial pollos'!H14-'cantidad pollos muertos'!H14+1))</f>
        <v>2.6376307531912002E-2</v>
      </c>
      <c r="O15" s="6">
        <f>IF('cantidad pollos muertos'!I14="","",BETAINV(0.025,'cantidad pollos muertos'!I14+1,'cantidad inicial pollos'!I14-'cantidad pollos muertos'!I14+1))</f>
        <v>4.5729898520037407E-2</v>
      </c>
      <c r="P15" s="6">
        <f>IF('cantidad pollos muertos'!I14="","",BETAINV(0.975,'cantidad pollos muertos'!I14+1,'cantidad inicial pollos'!I14-'cantidad pollos muertos'!I14+1))</f>
        <v>5.4651748997624372E-2</v>
      </c>
      <c r="Q15" s="6">
        <f>IF('cantidad pollos muertos'!J14="","",BETAINV(0.025,'cantidad pollos muertos'!J14+1,'cantidad inicial pollos'!J14-'cantidad pollos muertos'!J14+1))</f>
        <v>2.630325661190959E-2</v>
      </c>
      <c r="R15" s="6">
        <f>IF('cantidad pollos muertos'!J14="","",BETAINV(0.975,'cantidad pollos muertos'!J14+1,'cantidad inicial pollos'!J14-'cantidad pollos muertos'!J14+1))</f>
        <v>3.3721523720510516E-2</v>
      </c>
      <c r="S15" s="32">
        <f>IF('cantidad pollos muertos'!K14="","",BETAINV(0.025,'cantidad pollos muertos'!K14+1,'cantidad inicial pollos'!K14-'cantidad pollos muertos'!K14+1))</f>
        <v>3.1299880847722047E-2</v>
      </c>
      <c r="T15" s="32">
        <f>IF('cantidad pollos muertos'!K14="","",BETAINV(0.975,'cantidad pollos muertos'!K14+1,'cantidad inicial pollos'!K14-'cantidad pollos muertos'!K14+1))</f>
        <v>3.8811370966432279E-2</v>
      </c>
      <c r="U15" s="32">
        <f>IF('cantidad pollos muertos'!L14="","",BETAINV(0.025,'cantidad pollos muertos'!L14+1,'cantidad inicial pollos'!L14-'cantidad pollos muertos'!L14+1))</f>
        <v>4.5521327527034111E-2</v>
      </c>
      <c r="V15" s="32">
        <f>IF('cantidad pollos muertos'!L14="","",BETAINV(0.975,'cantidad pollos muertos'!L14+1,'cantidad inicial pollos'!L14-'cantidad pollos muertos'!L14+1))</f>
        <v>5.4424774788963348E-2</v>
      </c>
      <c r="W15" s="6">
        <f>IF('cantidad pollos muertos'!M14="","",BETAINV(0.025,'cantidad pollos muertos'!M14+1,'cantidad inicial pollos'!M14-'cantidad pollos muertos'!M14+1))</f>
        <v>3.2642877730983774E-2</v>
      </c>
      <c r="X15" s="6">
        <f>IF('cantidad pollos muertos'!M14="","",BETAINV(0.975,'cantidad pollos muertos'!M14+1,'cantidad inicial pollos'!M14-'cantidad pollos muertos'!M14+1))</f>
        <v>4.0299418779768947E-2</v>
      </c>
      <c r="Y15" s="6">
        <f>IF('cantidad pollos muertos'!N14="","",BETAINV(0.025,'cantidad pollos muertos'!N14+1,'cantidad inicial pollos'!N14-'cantidad pollos muertos'!N14+1))</f>
        <v>1.6969719322400365E-2</v>
      </c>
      <c r="Z15" s="6">
        <f>IF('cantidad pollos muertos'!N14="","",BETAINV(0.975,'cantidad pollos muertos'!N14+1,'cantidad inicial pollos'!N14-'cantidad pollos muertos'!N14+1))</f>
        <v>2.2653342394252984E-2</v>
      </c>
      <c r="AA15" s="6">
        <f>IF('cantidad pollos muertos'!O14="","",BETAINV(0.025,'cantidad pollos muertos'!O14+1,'cantidad inicial pollos'!O14-'cantidad pollos muertos'!O14+1))</f>
        <v>2.2258316938214763E-2</v>
      </c>
      <c r="AB15" s="6">
        <f>IF('cantidad pollos muertos'!O14="","",BETAINV(0.975,'cantidad pollos muertos'!O14+1,'cantidad inicial pollos'!O14-'cantidad pollos muertos'!O14+1))</f>
        <v>2.8688934709264147E-2</v>
      </c>
      <c r="AC15" s="6">
        <f>IF('cantidad pollos muertos'!P14="","",BETAINV(0.025,'cantidad pollos muertos'!P14+1,'cantidad inicial pollos'!P14-'cantidad pollos muertos'!P14+1))</f>
        <v>2.0625807832933274E-2</v>
      </c>
      <c r="AD15" s="6">
        <f>IF('cantidad pollos muertos'!P14="","",BETAINV(0.975,'cantidad pollos muertos'!P14+1,'cantidad inicial pollos'!P14-'cantidad pollos muertos'!P14+1))</f>
        <v>2.6837078620471355E-2</v>
      </c>
      <c r="AE15" s="6">
        <f>IF('cantidad pollos muertos'!Q14="","",BETAINV(0.025,'cantidad pollos muertos'!Q14+1,'cantidad inicial pollos'!Q14-'cantidad pollos muertos'!Q14+1))</f>
        <v>4.7712469156080177E-2</v>
      </c>
      <c r="AF15" s="6">
        <f>IF('cantidad pollos muertos'!Q14="","",BETAINV(0.975,'cantidad pollos muertos'!Q14+1,'cantidad inicial pollos'!Q14-'cantidad pollos muertos'!Q14+1))</f>
        <v>5.6806857718614712E-2</v>
      </c>
      <c r="AG15" s="6">
        <f>IF('cantidad pollos muertos'!R14="","",BETAINV(0.025,'cantidad pollos muertos'!R14+1,'cantidad inicial pollos'!R14-'cantidad pollos muertos'!R14+1))</f>
        <v>6.7843333291159158E-2</v>
      </c>
      <c r="AH15" s="6">
        <f>IF('cantidad pollos muertos'!R14="","",BETAINV(0.975,'cantidad pollos muertos'!R14+1,'cantidad inicial pollos'!R14-'cantidad pollos muertos'!R14+1))</f>
        <v>7.8488328277159902E-2</v>
      </c>
      <c r="AI15" s="6">
        <f>IF('cantidad pollos muertos'!S14="","",BETAINV(0.025,'cantidad pollos muertos'!S14+1,'cantidad inicial pollos'!S14-'cantidad pollos muertos'!S14+1))</f>
        <v>1.7881291316837536E-2</v>
      </c>
      <c r="AJ15" s="6">
        <f>IF('cantidad pollos muertos'!S14="","",BETAINV(0.975,'cantidad pollos muertos'!S14+1,'cantidad inicial pollos'!S14-'cantidad pollos muertos'!S14+1))</f>
        <v>2.3701727069701639E-2</v>
      </c>
      <c r="AK15" s="6">
        <f>IF('cantidad pollos muertos'!T14="","",BETAINV(0.025,'cantidad pollos muertos'!T14+1,'cantidad inicial pollos'!T14-'cantidad pollos muertos'!T14+1))</f>
        <v>2.6150892978629263E-2</v>
      </c>
      <c r="AL15" s="6">
        <f>IF('cantidad pollos muertos'!T14="","",BETAINV(0.975,'cantidad pollos muertos'!T14+1,'cantidad inicial pollos'!T14-'cantidad pollos muertos'!T14+1))</f>
        <v>3.3071723773233974E-2</v>
      </c>
      <c r="AM15" s="6">
        <f>IF('cantidad pollos muertos'!U14="","",BETAINV(0.025,'cantidad pollos muertos'!U14+1,'cantidad inicial pollos'!U14-'cantidad pollos muertos'!U14+1))</f>
        <v>3.6369852881607552E-2</v>
      </c>
      <c r="AN15" s="6">
        <f>IF('cantidad pollos muertos'!U14="","",BETAINV(0.975,'cantidad pollos muertos'!U14+1,'cantidad inicial pollos'!U14-'cantidad pollos muertos'!U14+1))</f>
        <v>4.4412259050342628E-2</v>
      </c>
      <c r="AO15" s="6">
        <f>IF('cantidad pollos muertos'!V14="","",BETAINV(0.025,'cantidad pollos muertos'!V14+1,'cantidad inicial pollos'!V14-'cantidad pollos muertos'!V14+1))</f>
        <v>2.3280692082317284E-2</v>
      </c>
      <c r="AP15" s="6">
        <f>IF('cantidad pollos muertos'!V14="","",BETAINV(0.975,'cantidad pollos muertos'!V14+1,'cantidad inicial pollos'!V14-'cantidad pollos muertos'!V14+1))</f>
        <v>2.9844287496080257E-2</v>
      </c>
      <c r="AQ15" s="6">
        <f>IF('cantidad pollos muertos'!W14="","",BETAINV(0.025,'cantidad pollos muertos'!W14+1,'cantidad inicial pollos'!W14-'cantidad pollos muertos'!W14+1))</f>
        <v>3.1509590835226996E-2</v>
      </c>
      <c r="AR15" s="6">
        <f>IF('cantidad pollos muertos'!W14="","",BETAINV(0.975,'cantidad pollos muertos'!W14+1,'cantidad inicial pollos'!W14-'cantidad pollos muertos'!W14+1))</f>
        <v>3.8833070744773157E-2</v>
      </c>
      <c r="AS15" s="6">
        <f>IF('cantidad pollos muertos'!X14="","",BETAINV(0.025,'cantidad pollos muertos'!X14+1,'cantidad inicial pollos'!X14-'cantidad pollos muertos'!X14+1))</f>
        <v>3.6992062558672663E-2</v>
      </c>
      <c r="AT15" s="6">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6">
        <v>14</v>
      </c>
      <c r="B16" s="6" t="s">
        <v>64</v>
      </c>
      <c r="C16" s="6" t="str">
        <f>IF('cantidad pollos muertos'!C15="","",BETAINV(0.025,'cantidad pollos muertos'!C15+1,'cantidad inicial pollos'!C15-'cantidad pollos muertos'!C15+1))</f>
        <v/>
      </c>
      <c r="D16" s="6" t="str">
        <f>IF('cantidad pollos muertos'!C15="","",BETAINV(0.975,'cantidad pollos muertos'!C15+1,'cantidad inicial pollos'!C15-'cantidad pollos muertos'!C15+1))</f>
        <v/>
      </c>
      <c r="E16" s="6">
        <f>IF('cantidad pollos muertos'!D15="","",BETAINV(0.025,'cantidad pollos muertos'!D15+1,'cantidad inicial pollos'!D15-'cantidad pollos muertos'!D15+1))</f>
        <v>2.9540791114491115E-2</v>
      </c>
      <c r="F16" s="6">
        <f>IF('cantidad pollos muertos'!D15="","",BETAINV(0.975,'cantidad pollos muertos'!D15+1,'cantidad inicial pollos'!D15-'cantidad pollos muertos'!D15+1))</f>
        <v>4.320311894982054E-2</v>
      </c>
      <c r="G16" s="6">
        <f>IF('cantidad pollos muertos'!E15="","",BETAINV(0.025,'cantidad pollos muertos'!E15+1,'cantidad inicial pollos'!E15-'cantidad pollos muertos'!E15+1))</f>
        <v>3.2607938801215978E-2</v>
      </c>
      <c r="H16" s="6">
        <f>IF('cantidad pollos muertos'!E15="","",BETAINV(0.975,'cantidad pollos muertos'!E15+1,'cantidad inicial pollos'!E15-'cantidad pollos muertos'!E15+1))</f>
        <v>4.6342072638743792E-2</v>
      </c>
      <c r="I16" s="6">
        <f>IF('cantidad pollos muertos'!F15="","",BETAINV(0.025,'cantidad pollos muertos'!F15+1,'cantidad inicial pollos'!F15-'cantidad pollos muertos'!F15+1))</f>
        <v>3.896157974927112E-2</v>
      </c>
      <c r="J16" s="6">
        <f>IF('cantidad pollos muertos'!F15="","",BETAINV(0.975,'cantidad pollos muertos'!F15+1,'cantidad inicial pollos'!F15-'cantidad pollos muertos'!F15+1))</f>
        <v>4.9229170953329682E-2</v>
      </c>
      <c r="K16" s="6">
        <f>IF('cantidad pollos muertos'!G15="","",BETAINV(0.025,'cantidad pollos muertos'!G15+1,'cantidad inicial pollos'!G15-'cantidad pollos muertos'!G15+1))</f>
        <v>3.6798166427472224E-2</v>
      </c>
      <c r="L16" s="6">
        <f>IF('cantidad pollos muertos'!G15="","",BETAINV(0.975,'cantidad pollos muertos'!G15+1,'cantidad inicial pollos'!G15-'cantidad pollos muertos'!G15+1))</f>
        <v>4.6805176063669296E-2</v>
      </c>
      <c r="M16" s="6">
        <f>IF('cantidad pollos muertos'!H15="","",BETAINV(0.025,'cantidad pollos muertos'!H15+1,'cantidad inicial pollos'!L15-'cantidad pollos muertos'!H15+1))</f>
        <v>1.201758012647317E-2</v>
      </c>
      <c r="N16" s="6">
        <f>IF('cantidad pollos muertos'!H15="","",BETAINV(0.975,'cantidad pollos muertos'!H15+1,'cantidad inicial pollos'!H15-'cantidad pollos muertos'!H15+1))</f>
        <v>2.6898753775250195E-2</v>
      </c>
      <c r="O16" s="6">
        <f>IF('cantidad pollos muertos'!I15="","",BETAINV(0.025,'cantidad pollos muertos'!I15+1,'cantidad inicial pollos'!I15-'cantidad pollos muertos'!I15+1))</f>
        <v>5.9980119418204747E-2</v>
      </c>
      <c r="P16" s="6">
        <f>IF('cantidad pollos muertos'!I15="","",BETAINV(0.975,'cantidad pollos muertos'!I15+1,'cantidad inicial pollos'!I15-'cantidad pollos muertos'!I15+1))</f>
        <v>7.3386258981729013E-2</v>
      </c>
      <c r="Q16" s="6">
        <f>IF('cantidad pollos muertos'!J15="","",BETAINV(0.025,'cantidad pollos muertos'!J15+1,'cantidad inicial pollos'!J15-'cantidad pollos muertos'!J15+1))</f>
        <v>1.9499907111711189E-2</v>
      </c>
      <c r="R16" s="6">
        <f>IF('cantidad pollos muertos'!J15="","",BETAINV(0.975,'cantidad pollos muertos'!J15+1,'cantidad inicial pollos'!J15-'cantidad pollos muertos'!J15+1))</f>
        <v>3.0920264075424253E-2</v>
      </c>
      <c r="S16" s="32">
        <f>IF('cantidad pollos muertos'!K15="","",BETAINV(0.025,'cantidad pollos muertos'!K15+1,'cantidad inicial pollos'!K15-'cantidad pollos muertos'!K15+1))</f>
        <v>6.3574655205062849E-2</v>
      </c>
      <c r="T16" s="32">
        <f>IF('cantidad pollos muertos'!K15="","",BETAINV(0.975,'cantidad pollos muertos'!K15+1,'cantidad inicial pollos'!K15-'cantidad pollos muertos'!K15+1))</f>
        <v>7.7327671070721693E-2</v>
      </c>
      <c r="U16" s="32">
        <f>IF('cantidad pollos muertos'!L15="","",BETAINV(0.025,'cantidad pollos muertos'!L15+1,'cantidad inicial pollos'!L15-'cantidad pollos muertos'!L15+1))</f>
        <v>1.9586259634025171E-2</v>
      </c>
      <c r="V16" s="32">
        <f>IF('cantidad pollos muertos'!L15="","",BETAINV(0.975,'cantidad pollos muertos'!L15+1,'cantidad inicial pollos'!L15-'cantidad pollos muertos'!L15+1))</f>
        <v>2.7565226194960268E-2</v>
      </c>
      <c r="W16" s="6">
        <f>IF('cantidad pollos muertos'!M15="","",BETAINV(0.025,'cantidad pollos muertos'!M15+1,'cantidad inicial pollos'!M15-'cantidad pollos muertos'!M15+1))</f>
        <v>2.7618980006314225E-2</v>
      </c>
      <c r="X16" s="6">
        <f>IF('cantidad pollos muertos'!M15="","",BETAINV(0.975,'cantidad pollos muertos'!M15+1,'cantidad inicial pollos'!M15-'cantidad pollos muertos'!M15+1))</f>
        <v>3.6744400428161073E-2</v>
      </c>
      <c r="Y16" s="6">
        <f>IF('cantidad pollos muertos'!N15="","",BETAINV(0.025,'cantidad pollos muertos'!N15+1,'cantidad inicial pollos'!N15-'cantidad pollos muertos'!N15+1))</f>
        <v>1.4739122658291805E-2</v>
      </c>
      <c r="Z16" s="6">
        <f>IF('cantidad pollos muertos'!N15="","",BETAINV(0.975,'cantidad pollos muertos'!N15+1,'cantidad inicial pollos'!N15-'cantidad pollos muertos'!N15+1))</f>
        <v>2.1632039507024858E-2</v>
      </c>
      <c r="AA16" s="6">
        <f>IF('cantidad pollos muertos'!O15="","",BETAINV(0.025,'cantidad pollos muertos'!O15+1,'cantidad inicial pollos'!O15-'cantidad pollos muertos'!O15+1))</f>
        <v>2.1231025165033543E-2</v>
      </c>
      <c r="AB16" s="6">
        <f>IF('cantidad pollos muertos'!O15="","",BETAINV(0.975,'cantidad pollos muertos'!O15+1,'cantidad inicial pollos'!O15-'cantidad pollos muertos'!O15+1))</f>
        <v>2.9046474635721853E-2</v>
      </c>
      <c r="AC16" s="6">
        <f>IF('cantidad pollos muertos'!P15="","",BETAINV(0.025,'cantidad pollos muertos'!P15+1,'cantidad inicial pollos'!P15-'cantidad pollos muertos'!P15+1))</f>
        <v>1.7026556641498644E-2</v>
      </c>
      <c r="AD16" s="6">
        <f>IF('cantidad pollos muertos'!P15="","",BETAINV(0.975,'cantidad pollos muertos'!P15+1,'cantidad inicial pollos'!P15-'cantidad pollos muertos'!P15+1))</f>
        <v>2.410640350999671E-2</v>
      </c>
      <c r="AE16" s="6">
        <f>IF('cantidad pollos muertos'!Q15="","",BETAINV(0.025,'cantidad pollos muertos'!Q15+1,'cantidad inicial pollos'!Q15-'cantidad pollos muertos'!Q15+1))</f>
        <v>1.5833223199792464E-2</v>
      </c>
      <c r="AF16" s="6">
        <f>IF('cantidad pollos muertos'!Q15="","",BETAINV(0.975,'cantidad pollos muertos'!Q15+1,'cantidad inicial pollos'!Q15-'cantidad pollos muertos'!Q15+1))</f>
        <v>2.2687008450230861E-2</v>
      </c>
      <c r="AG16" s="6">
        <f>IF('cantidad pollos muertos'!R15="","",BETAINV(0.025,'cantidad pollos muertos'!R15+1,'cantidad inicial pollos'!R15-'cantidad pollos muertos'!R15+1))</f>
        <v>1.0792302192768579E-2</v>
      </c>
      <c r="AH16" s="6">
        <f>IF('cantidad pollos muertos'!R15="","",BETAINV(0.975,'cantidad pollos muertos'!R15+1,'cantidad inicial pollos'!R15-'cantidad pollos muertos'!R15+1))</f>
        <v>1.6325014450015884E-2</v>
      </c>
      <c r="AI16" s="6">
        <f>IF('cantidad pollos muertos'!S15="","",BETAINV(0.025,'cantidad pollos muertos'!S15+1,'cantidad inicial pollos'!S15-'cantidad pollos muertos'!S15+1))</f>
        <v>1.0521720534539213E-2</v>
      </c>
      <c r="AJ16" s="6">
        <f>IF('cantidad pollos muertos'!S15="","",BETAINV(0.975,'cantidad pollos muertos'!S15+1,'cantidad inicial pollos'!S15-'cantidad pollos muertos'!S15+1))</f>
        <v>1.5992626733667414E-2</v>
      </c>
      <c r="AK16" s="6">
        <f>IF('cantidad pollos muertos'!T15="","",BETAINV(0.025,'cantidad pollos muertos'!T15+1,'cantidad inicial pollos'!T15-'cantidad pollos muertos'!T15+1))</f>
        <v>2.616016633683893E-2</v>
      </c>
      <c r="AL16" s="6">
        <f>IF('cantidad pollos muertos'!T15="","",BETAINV(0.975,'cantidad pollos muertos'!T15+1,'cantidad inicial pollos'!T15-'cantidad pollos muertos'!T15+1))</f>
        <v>3.3626337240719617E-2</v>
      </c>
      <c r="AM16" s="6">
        <f>IF('cantidad pollos muertos'!U15="","",BETAINV(0.025,'cantidad pollos muertos'!U15+1,'cantidad inicial pollos'!U15-'cantidad pollos muertos'!U15+1))</f>
        <v>2.7600558331776364E-2</v>
      </c>
      <c r="AN16" s="6">
        <f>IF('cantidad pollos muertos'!U15="","",BETAINV(0.975,'cantidad pollos muertos'!U15+1,'cantidad inicial pollos'!U15-'cantidad pollos muertos'!U15+1))</f>
        <v>3.6393733279246554E-2</v>
      </c>
      <c r="AO16" s="6">
        <f>IF('cantidad pollos muertos'!V15="","",BETAINV(0.025,'cantidad pollos muertos'!V15+1,'cantidad inicial pollos'!V15-'cantidad pollos muertos'!V15+1))</f>
        <v>1.9702297806170766E-2</v>
      </c>
      <c r="AP16" s="6">
        <f>IF('cantidad pollos muertos'!V15="","",BETAINV(0.975,'cantidad pollos muertos'!V15+1,'cantidad inicial pollos'!V15-'cantidad pollos muertos'!V15+1))</f>
        <v>2.6555045323431781E-2</v>
      </c>
      <c r="AQ16" s="6">
        <f>IF('cantidad pollos muertos'!W15="","",BETAINV(0.025,'cantidad pollos muertos'!W15+1,'cantidad inicial pollos'!W15-'cantidad pollos muertos'!W15+1))</f>
        <v>3.7751174096169404E-2</v>
      </c>
      <c r="AR16" s="6">
        <f>IF('cantidad pollos muertos'!W15="","",BETAINV(0.975,'cantidad pollos muertos'!W15+1,'cantidad inicial pollos'!W15-'cantidad pollos muertos'!W15+1))</f>
        <v>4.7154164473114157E-2</v>
      </c>
      <c r="AS16" s="6">
        <f>IF('cantidad pollos muertos'!X15="","",BETAINV(0.025,'cantidad pollos muertos'!X15+1,'cantidad inicial pollos'!X15-'cantidad pollos muertos'!X15+1))</f>
        <v>3.6541601103048611E-2</v>
      </c>
      <c r="AT16" s="6">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6">
        <v>15</v>
      </c>
      <c r="B17" s="6" t="s">
        <v>8</v>
      </c>
      <c r="C17" s="6">
        <f>IF('cantidad pollos muertos'!C16="","",BETAINV(0.025,'cantidad pollos muertos'!C16+1,'cantidad inicial pollos'!C16-'cantidad pollos muertos'!C16+1))</f>
        <v>3.9987302783909419E-2</v>
      </c>
      <c r="D17" s="6">
        <f>IF('cantidad pollos muertos'!C16="","",BETAINV(0.975,'cantidad pollos muertos'!C16+1,'cantidad inicial pollos'!C16-'cantidad pollos muertos'!C16+1))</f>
        <v>4.7854265574219679E-2</v>
      </c>
      <c r="E17" s="6">
        <f>IF('cantidad pollos muertos'!D16="","",BETAINV(0.025,'cantidad pollos muertos'!D16+1,'cantidad inicial pollos'!D16-'cantidad pollos muertos'!D16+1))</f>
        <v>8.1661846664007137E-2</v>
      </c>
      <c r="F17" s="6">
        <f>IF('cantidad pollos muertos'!D16="","",BETAINV(0.975,'cantidad pollos muertos'!D16+1,'cantidad inicial pollos'!D16-'cantidad pollos muertos'!D16+1))</f>
        <v>9.184359241602158E-2</v>
      </c>
      <c r="G17" s="6">
        <f>IF('cantidad pollos muertos'!E16="","",BETAINV(0.025,'cantidad pollos muertos'!E16+1,'cantidad inicial pollos'!E16-'cantidad pollos muertos'!E16+1))</f>
        <v>1.9553743730517704E-2</v>
      </c>
      <c r="H17" s="6">
        <f>IF('cantidad pollos muertos'!E16="","",BETAINV(0.975,'cantidad pollos muertos'!E16+1,'cantidad inicial pollos'!E16-'cantidad pollos muertos'!E16+1))</f>
        <v>2.5004491544545981E-2</v>
      </c>
      <c r="I17" s="6">
        <f>IF('cantidad pollos muertos'!F16="","",BETAINV(0.025,'cantidad pollos muertos'!F16+1,'cantidad inicial pollos'!F16-'cantidad pollos muertos'!F16+1))</f>
        <v>4.1086710552579807E-2</v>
      </c>
      <c r="J17" s="6">
        <f>IF('cantidad pollos muertos'!F16="","",BETAINV(0.975,'cantidad pollos muertos'!F16+1,'cantidad inicial pollos'!F16-'cantidad pollos muertos'!F16+1))</f>
        <v>4.8744295384268832E-2</v>
      </c>
      <c r="K17" s="6">
        <f>IF('cantidad pollos muertos'!G16="","",BETAINV(0.025,'cantidad pollos muertos'!G16+1,'cantidad inicial pollos'!G16-'cantidad pollos muertos'!G16+1))</f>
        <v>6.0054134380961979E-2</v>
      </c>
      <c r="L17" s="6">
        <f>IF('cantidad pollos muertos'!G16="","",BETAINV(0.975,'cantidad pollos muertos'!G16+1,'cantidad inicial pollos'!G16-'cantidad pollos muertos'!G16+1))</f>
        <v>6.996780784975043E-2</v>
      </c>
      <c r="M17" s="6">
        <f>IF('cantidad pollos muertos'!H16="","",BETAINV(0.025,'cantidad pollos muertos'!H16+1,'cantidad inicial pollos'!L16-'cantidad pollos muertos'!H16+1))</f>
        <v>1.2065222154757494E-2</v>
      </c>
      <c r="N17" s="6">
        <f>IF('cantidad pollos muertos'!H16="","",BETAINV(0.975,'cantidad pollos muertos'!H16+1,'cantidad inicial pollos'!H16-'cantidad pollos muertos'!H16+1))</f>
        <v>2.2588499939672491E-2</v>
      </c>
      <c r="O17" s="6">
        <f>IF('cantidad pollos muertos'!I16="","",BETAINV(0.025,'cantidad pollos muertos'!I16+1,'cantidad inicial pollos'!I16-'cantidad pollos muertos'!I16+1))</f>
        <v>2.7795422393429269E-2</v>
      </c>
      <c r="P17" s="6">
        <f>IF('cantidad pollos muertos'!I16="","",BETAINV(0.975,'cantidad pollos muertos'!I16+1,'cantidad inicial pollos'!I16-'cantidad pollos muertos'!I16+1))</f>
        <v>3.4356980915229873E-2</v>
      </c>
      <c r="Q17" s="6">
        <f>IF('cantidad pollos muertos'!J16="","",BETAINV(0.025,'cantidad pollos muertos'!J16+1,'cantidad inicial pollos'!J16-'cantidad pollos muertos'!J16+1))</f>
        <v>2.1863270181088964E-2</v>
      </c>
      <c r="R17" s="6">
        <f>IF('cantidad pollos muertos'!J16="","",BETAINV(0.975,'cantidad pollos muertos'!J16+1,'cantidad inicial pollos'!J16-'cantidad pollos muertos'!J16+1))</f>
        <v>2.7571606266102111E-2</v>
      </c>
      <c r="S17" s="32">
        <f>IF('cantidad pollos muertos'!K16="","",BETAINV(0.025,'cantidad pollos muertos'!K16+1,'cantidad inicial pollos'!K16-'cantidad pollos muertos'!K16+1))</f>
        <v>4.4601534813543911E-2</v>
      </c>
      <c r="T17" s="32">
        <f>IF('cantidad pollos muertos'!K16="","",BETAINV(0.975,'cantidad pollos muertos'!K16+1,'cantidad inicial pollos'!K16-'cantidad pollos muertos'!K16+1))</f>
        <v>5.2511715495529576E-2</v>
      </c>
      <c r="U17" s="32">
        <f>IF('cantidad pollos muertos'!L16="","",BETAINV(0.025,'cantidad pollos muertos'!L16+1,'cantidad inicial pollos'!L16-'cantidad pollos muertos'!L16+1))</f>
        <v>2.9068952598302743E-2</v>
      </c>
      <c r="V17" s="32">
        <f>IF('cantidad pollos muertos'!L16="","",BETAINV(0.975,'cantidad pollos muertos'!L16+1,'cantidad inicial pollos'!L16-'cantidad pollos muertos'!L16+1))</f>
        <v>3.5605061230954638E-2</v>
      </c>
      <c r="W17" s="6">
        <f>IF('cantidad pollos muertos'!M16="","",BETAINV(0.025,'cantidad pollos muertos'!M16+1,'cantidad inicial pollos'!M16-'cantidad pollos muertos'!M16+1))</f>
        <v>2.1728050544415258E-2</v>
      </c>
      <c r="X17" s="6">
        <f>IF('cantidad pollos muertos'!M16="","",BETAINV(0.975,'cantidad pollos muertos'!M16+1,'cantidad inicial pollos'!M16-'cantidad pollos muertos'!M16+1))</f>
        <v>2.7447693874354528E-2</v>
      </c>
      <c r="Y17" s="6">
        <f>IF('cantidad pollos muertos'!N16="","",BETAINV(0.025,'cantidad pollos muertos'!N16+1,'cantidad inicial pollos'!N16-'cantidad pollos muertos'!N16+1))</f>
        <v>3.8253916436312506E-2</v>
      </c>
      <c r="Z17" s="6">
        <f>IF('cantidad pollos muertos'!N16="","",BETAINV(0.975,'cantidad pollos muertos'!N16+1,'cantidad inicial pollos'!N16-'cantidad pollos muertos'!N16+1))</f>
        <v>4.5664761819143584E-2</v>
      </c>
      <c r="AA17" s="6">
        <f>IF('cantidad pollos muertos'!O16="","",BETAINV(0.025,'cantidad pollos muertos'!O16+1,'cantidad inicial pollos'!O16-'cantidad pollos muertos'!O16+1))</f>
        <v>4.1926923944755466E-2</v>
      </c>
      <c r="AB17" s="6">
        <f>IF('cantidad pollos muertos'!O16="","",BETAINV(0.975,'cantidad pollos muertos'!O16+1,'cantidad inicial pollos'!O16-'cantidad pollos muertos'!O16+1))</f>
        <v>4.9653980908656248E-2</v>
      </c>
      <c r="AC17" s="6">
        <f>IF('cantidad pollos muertos'!P16="","",BETAINV(0.025,'cantidad pollos muertos'!P16+1,'cantidad inicial pollos'!P16-'cantidad pollos muertos'!P16+1))</f>
        <v>2.1306117970724285E-2</v>
      </c>
      <c r="AD17" s="6">
        <f>IF('cantidad pollos muertos'!P16="","",BETAINV(0.975,'cantidad pollos muertos'!P16+1,'cantidad inicial pollos'!P16-'cantidad pollos muertos'!P16+1))</f>
        <v>2.6974287952462817E-2</v>
      </c>
      <c r="AE17" s="6">
        <f>IF('cantidad pollos muertos'!Q16="","",BETAINV(0.025,'cantidad pollos muertos'!Q16+1,'cantidad inicial pollos'!Q16-'cantidad pollos muertos'!Q16+1))</f>
        <v>3.2038406252757008E-2</v>
      </c>
      <c r="AF17" s="6">
        <f>IF('cantidad pollos muertos'!Q16="","",BETAINV(0.975,'cantidad pollos muertos'!Q16+1,'cantidad inicial pollos'!Q16-'cantidad pollos muertos'!Q16+1))</f>
        <v>3.8872304841595651E-2</v>
      </c>
      <c r="AG17" s="6">
        <f>IF('cantidad pollos muertos'!R16="","",BETAINV(0.025,'cantidad pollos muertos'!R16+1,'cantidad inicial pollos'!R16-'cantidad pollos muertos'!R16+1))</f>
        <v>2.2064015621877497E-2</v>
      </c>
      <c r="AH17" s="6">
        <f>IF('cantidad pollos muertos'!R16="","",BETAINV(0.975,'cantidad pollos muertos'!R16+1,'cantidad inicial pollos'!R16-'cantidad pollos muertos'!R16+1))</f>
        <v>2.6873595939180928E-2</v>
      </c>
      <c r="AI17" s="6">
        <f>IF('cantidad pollos muertos'!S16="","",BETAINV(0.025,'cantidad pollos muertos'!S16+1,'cantidad inicial pollos'!S16-'cantidad pollos muertos'!S16+1))</f>
        <v>1.506489837461525E-2</v>
      </c>
      <c r="AJ17" s="6">
        <f>IF('cantidad pollos muertos'!S16="","",BETAINV(0.975,'cantidad pollos muertos'!S16+1,'cantidad inicial pollos'!S16-'cantidad pollos muertos'!S16+1))</f>
        <v>1.958287330209485E-2</v>
      </c>
      <c r="AK17" s="6">
        <f>IF('cantidad pollos muertos'!T16="","",BETAINV(0.025,'cantidad pollos muertos'!T16+1,'cantidad inicial pollos'!T16-'cantidad pollos muertos'!T16+1))</f>
        <v>3.7785488233822433E-2</v>
      </c>
      <c r="AL17" s="6">
        <f>IF('cantidad pollos muertos'!T16="","",BETAINV(0.975,'cantidad pollos muertos'!T16+1,'cantidad inicial pollos'!T16-'cantidad pollos muertos'!T16+1))</f>
        <v>4.459606371663527E-2</v>
      </c>
      <c r="AM17" s="6">
        <f>IF('cantidad pollos muertos'!U16="","",BETAINV(0.025,'cantidad pollos muertos'!U16+1,'cantidad inicial pollos'!U16-'cantidad pollos muertos'!U16+1))</f>
        <v>4.0066563544586958E-2</v>
      </c>
      <c r="AN17" s="6">
        <f>IF('cantidad pollos muertos'!U16="","",BETAINV(0.975,'cantidad pollos muertos'!U16+1,'cantidad inicial pollos'!U16-'cantidad pollos muertos'!U16+1))</f>
        <v>4.7062347832723117E-2</v>
      </c>
      <c r="AO17" s="6">
        <f>IF('cantidad pollos muertos'!V16="","",BETAINV(0.025,'cantidad pollos muertos'!V16+1,'cantidad inicial pollos'!V16-'cantidad pollos muertos'!V16+1))</f>
        <v>2.8475953574452064E-2</v>
      </c>
      <c r="AP17" s="6">
        <f>IF('cantidad pollos muertos'!V16="","",BETAINV(0.975,'cantidad pollos muertos'!V16+1,'cantidad inicial pollos'!V16-'cantidad pollos muertos'!V16+1))</f>
        <v>3.4456737111372315E-2</v>
      </c>
      <c r="AQ17" s="6">
        <f>IF('cantidad pollos muertos'!W16="","",BETAINV(0.025,'cantidad pollos muertos'!W16+1,'cantidad inicial pollos'!W16-'cantidad pollos muertos'!W16+1))</f>
        <v>2.5922580364773292E-2</v>
      </c>
      <c r="AR17" s="6">
        <f>IF('cantidad pollos muertos'!W16="","",BETAINV(0.975,'cantidad pollos muertos'!W16+1,'cantidad inicial pollos'!W16-'cantidad pollos muertos'!W16+1))</f>
        <v>3.1650187207200697E-2</v>
      </c>
      <c r="AS17" s="6">
        <f>IF('cantidad pollos muertos'!X16="","",BETAINV(0.025,'cantidad pollos muertos'!X16+1,'cantidad inicial pollos'!X16-'cantidad pollos muertos'!X16+1))</f>
        <v>3.5801254065074693E-2</v>
      </c>
      <c r="AT17" s="6">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6">
        <v>16</v>
      </c>
      <c r="B18" s="6" t="s">
        <v>35</v>
      </c>
      <c r="C18" s="6">
        <f>IF('cantidad pollos muertos'!C17="","",BETAINV(0.025,'cantidad pollos muertos'!C17+1,'cantidad inicial pollos'!C17-'cantidad pollos muertos'!C17+1))</f>
        <v>5.5308453353058375E-2</v>
      </c>
      <c r="D18" s="6">
        <f>IF('cantidad pollos muertos'!C17="","",BETAINV(0.975,'cantidad pollos muertos'!C17+1,'cantidad inicial pollos'!C17-'cantidad pollos muertos'!C17+1))</f>
        <v>6.9786765650806992E-2</v>
      </c>
      <c r="E18" s="6">
        <f>IF('cantidad pollos muertos'!D17="","",BETAINV(0.025,'cantidad pollos muertos'!D17+1,'cantidad inicial pollos'!D17-'cantidad pollos muertos'!D17+1))</f>
        <v>6.7034192539259449E-2</v>
      </c>
      <c r="F18" s="6">
        <f>IF('cantidad pollos muertos'!D17="","",BETAINV(0.975,'cantidad pollos muertos'!D17+1,'cantidad inicial pollos'!D17-'cantidad pollos muertos'!D17+1))</f>
        <v>8.0369036165242602E-2</v>
      </c>
      <c r="G18" s="6">
        <f>IF('cantidad pollos muertos'!E17="","",BETAINV(0.025,'cantidad pollos muertos'!E17+1,'cantidad inicial pollos'!E17-'cantidad pollos muertos'!E17+1))</f>
        <v>8.7463724666055731E-2</v>
      </c>
      <c r="H18" s="6">
        <f>IF('cantidad pollos muertos'!E17="","",BETAINV(0.975,'cantidad pollos muertos'!E17+1,'cantidad inicial pollos'!E17-'cantidad pollos muertos'!E17+1))</f>
        <v>0.10238673742963478</v>
      </c>
      <c r="I18" s="6">
        <f>IF('cantidad pollos muertos'!F17="","",BETAINV(0.025,'cantidad pollos muertos'!F17+1,'cantidad inicial pollos'!F17-'cantidad pollos muertos'!F17+1))</f>
        <v>0.13640445530422951</v>
      </c>
      <c r="J18" s="6">
        <f>IF('cantidad pollos muertos'!F17="","",BETAINV(0.975,'cantidad pollos muertos'!F17+1,'cantidad inicial pollos'!F17-'cantidad pollos muertos'!F17+1))</f>
        <v>0.15437506696329795</v>
      </c>
      <c r="K18" s="6">
        <f>IF('cantidad pollos muertos'!G17="","",BETAINV(0.025,'cantidad pollos muertos'!G17+1,'cantidad inicial pollos'!G17-'cantidad pollos muertos'!G17+1))</f>
        <v>8.1114163688728744E-2</v>
      </c>
      <c r="L18" s="6">
        <f>IF('cantidad pollos muertos'!G17="","",BETAINV(0.975,'cantidad pollos muertos'!G17+1,'cantidad inicial pollos'!G17-'cantidad pollos muertos'!G17+1))</f>
        <v>9.5313429214808676E-2</v>
      </c>
      <c r="M18" s="6">
        <f>IF('cantidad pollos muertos'!H17="","",BETAINV(0.025,'cantidad pollos muertos'!H17+1,'cantidad inicial pollos'!L17-'cantidad pollos muertos'!H17+1))</f>
        <v>2.087317374266939E-2</v>
      </c>
      <c r="N18" s="6">
        <f>IF('cantidad pollos muertos'!H17="","",BETAINV(0.975,'cantidad pollos muertos'!H17+1,'cantidad inicial pollos'!H17-'cantidad pollos muertos'!H17+1))</f>
        <v>3.2723029588406782E-2</v>
      </c>
      <c r="O18" s="6">
        <f>IF('cantidad pollos muertos'!I17="","",BETAINV(0.025,'cantidad pollos muertos'!I17+1,'cantidad inicial pollos'!I17-'cantidad pollos muertos'!I17+1))</f>
        <v>2.5039311563622386E-2</v>
      </c>
      <c r="P18" s="6">
        <f>IF('cantidad pollos muertos'!I17="","",BETAINV(0.975,'cantidad pollos muertos'!I17+1,'cantidad inicial pollos'!I17-'cantidad pollos muertos'!I17+1))</f>
        <v>3.3460263213210273E-2</v>
      </c>
      <c r="Q18" s="6">
        <f>IF('cantidad pollos muertos'!J17="","",BETAINV(0.025,'cantidad pollos muertos'!J17+1,'cantidad inicial pollos'!J17-'cantidad pollos muertos'!J17+1))</f>
        <v>4.5158928458697505E-2</v>
      </c>
      <c r="R18" s="6">
        <f>IF('cantidad pollos muertos'!J17="","",BETAINV(0.975,'cantidad pollos muertos'!J17+1,'cantidad inicial pollos'!J17-'cantidad pollos muertos'!J17+1))</f>
        <v>5.7110896788793331E-2</v>
      </c>
      <c r="S18" s="32">
        <f>IF('cantidad pollos muertos'!K17="","",BETAINV(0.025,'cantidad pollos muertos'!K17+1,'cantidad inicial pollos'!K17-'cantidad pollos muertos'!K17+1))</f>
        <v>2.3727850284165474E-2</v>
      </c>
      <c r="T18" s="32">
        <f>IF('cantidad pollos muertos'!K17="","",BETAINV(0.975,'cantidad pollos muertos'!K17+1,'cantidad inicial pollos'!K17-'cantidad pollos muertos'!K17+1))</f>
        <v>3.2102252362259165E-2</v>
      </c>
      <c r="U18" s="32">
        <f>IF('cantidad pollos muertos'!L17="","",BETAINV(0.025,'cantidad pollos muertos'!L17+1,'cantidad inicial pollos'!L17-'cantidad pollos muertos'!L17+1))</f>
        <v>1.4842917302782333E-2</v>
      </c>
      <c r="V18" s="32">
        <f>IF('cantidad pollos muertos'!L17="","",BETAINV(0.975,'cantidad pollos muertos'!L17+1,'cantidad inicial pollos'!L17-'cantidad pollos muertos'!L17+1))</f>
        <v>2.1626271465916225E-2</v>
      </c>
      <c r="W18" s="6">
        <f>IF('cantidad pollos muertos'!M17="","",BETAINV(0.025,'cantidad pollos muertos'!M17+1,'cantidad inicial pollos'!M17-'cantidad pollos muertos'!M17+1))</f>
        <v>1.6273653530045219E-2</v>
      </c>
      <c r="X18" s="6">
        <f>IF('cantidad pollos muertos'!M17="","",BETAINV(0.975,'cantidad pollos muertos'!M17+1,'cantidad inicial pollos'!M17-'cantidad pollos muertos'!M17+1))</f>
        <v>2.3620764715279519E-2</v>
      </c>
      <c r="Y18" s="6">
        <f>IF('cantidad pollos muertos'!N17="","",BETAINV(0.025,'cantidad pollos muertos'!N17+1,'cantidad inicial pollos'!N17-'cantidad pollos muertos'!N17+1))</f>
        <v>3.3048398855161761E-2</v>
      </c>
      <c r="Z18" s="6">
        <f>IF('cantidad pollos muertos'!N17="","",BETAINV(0.975,'cantidad pollos muertos'!N17+1,'cantidad inicial pollos'!N17-'cantidad pollos muertos'!N17+1))</f>
        <v>4.31312894882806E-2</v>
      </c>
      <c r="AA18" s="6">
        <f>IF('cantidad pollos muertos'!O17="","",BETAINV(0.025,'cantidad pollos muertos'!O17+1,'cantidad inicial pollos'!O17-'cantidad pollos muertos'!O17+1))</f>
        <v>1.5691602482640316E-2</v>
      </c>
      <c r="AB18" s="6">
        <f>IF('cantidad pollos muertos'!O17="","",BETAINV(0.975,'cantidad pollos muertos'!O17+1,'cantidad inicial pollos'!O17-'cantidad pollos muertos'!O17+1))</f>
        <v>2.2778981249483965E-2</v>
      </c>
      <c r="AC18" s="6">
        <f>IF('cantidad pollos muertos'!P17="","",BETAINV(0.025,'cantidad pollos muertos'!P17+1,'cantidad inicial pollos'!P17-'cantidad pollos muertos'!P17+1))</f>
        <v>1.4842917302782333E-2</v>
      </c>
      <c r="AD18" s="6">
        <f>IF('cantidad pollos muertos'!P17="","",BETAINV(0.975,'cantidad pollos muertos'!P17+1,'cantidad inicial pollos'!P17-'cantidad pollos muertos'!P17+1))</f>
        <v>2.1626271465916225E-2</v>
      </c>
      <c r="AE18" s="6">
        <f>IF('cantidad pollos muertos'!Q17="","",BETAINV(0.025,'cantidad pollos muertos'!Q17+1,'cantidad inicial pollos'!Q17-'cantidad pollos muertos'!Q17+1))</f>
        <v>3.2199640479206364E-2</v>
      </c>
      <c r="AF18" s="6">
        <f>IF('cantidad pollos muertos'!Q17="","",BETAINV(0.975,'cantidad pollos muertos'!Q17+1,'cantidad inicial pollos'!Q17-'cantidad pollos muertos'!Q17+1))</f>
        <v>4.2165786903085811E-2</v>
      </c>
      <c r="AG18" s="6">
        <f>IF('cantidad pollos muertos'!R17="","",BETAINV(0.025,'cantidad pollos muertos'!R17+1,'cantidad inicial pollos'!R17-'cantidad pollos muertos'!R17+1))</f>
        <v>2.3762109872895086E-2</v>
      </c>
      <c r="AH18" s="6">
        <f>IF('cantidad pollos muertos'!R17="","",BETAINV(0.975,'cantidad pollos muertos'!R17+1,'cantidad inicial pollos'!R17-'cantidad pollos muertos'!R17+1))</f>
        <v>3.2460697484346657E-2</v>
      </c>
      <c r="AI18" s="6">
        <f>IF('cantidad pollos muertos'!S17="","",BETAINV(0.025,'cantidad pollos muertos'!S17+1,'cantidad inicial pollos'!S17-'cantidad pollos muertos'!S17+1))</f>
        <v>1.5614755985069118E-2</v>
      </c>
      <c r="AJ18" s="6">
        <f>IF('cantidad pollos muertos'!S17="","",BETAINV(0.975,'cantidad pollos muertos'!S17+1,'cantidad inicial pollos'!S17-'cantidad pollos muertos'!S17+1))</f>
        <v>2.2828247120833978E-2</v>
      </c>
      <c r="AK18" s="6">
        <f>IF('cantidad pollos muertos'!T17="","",BETAINV(0.025,'cantidad pollos muertos'!T17+1,'cantidad inicial pollos'!T17-'cantidad pollos muertos'!T17+1))</f>
        <v>2.1029244683954149E-2</v>
      </c>
      <c r="AL18" s="6">
        <f>IF('cantidad pollos muertos'!T17="","",BETAINV(0.975,'cantidad pollos muertos'!T17+1,'cantidad inicial pollos'!T17-'cantidad pollos muertos'!T17+1))</f>
        <v>2.9184396373673427E-2</v>
      </c>
      <c r="AM18" s="6" t="str">
        <f>IF('cantidad pollos muertos'!U17="","",BETAINV(0.025,'cantidad pollos muertos'!U17+1,'cantidad inicial pollos'!U17-'cantidad pollos muertos'!U17+1))</f>
        <v/>
      </c>
      <c r="AN18" s="6" t="str">
        <f>IF('cantidad pollos muertos'!U17="","",BETAINV(0.975,'cantidad pollos muertos'!U17+1,'cantidad inicial pollos'!U17-'cantidad pollos muertos'!U17+1))</f>
        <v/>
      </c>
      <c r="AO18" s="6">
        <f>IF('cantidad pollos muertos'!V17="","",BETAINV(0.025,'cantidad pollos muertos'!V17+1,'cantidad inicial pollos'!V17-'cantidad pollos muertos'!V17+1))</f>
        <v>1.2830696306044517E-2</v>
      </c>
      <c r="AP18" s="6">
        <f>IF('cantidad pollos muertos'!V17="","",BETAINV(0.975,'cantidad pollos muertos'!V17+1,'cantidad inicial pollos'!V17-'cantidad pollos muertos'!V17+1))</f>
        <v>1.9443783600047393E-2</v>
      </c>
      <c r="AQ18" s="6">
        <f>IF('cantidad pollos muertos'!W17="","",BETAINV(0.025,'cantidad pollos muertos'!W17+1,'cantidad inicial pollos'!W17-'cantidad pollos muertos'!W17+1))</f>
        <v>2.3397202286000889E-2</v>
      </c>
      <c r="AR18" s="6">
        <f>IF('cantidad pollos muertos'!W17="","",BETAINV(0.975,'cantidad pollos muertos'!W17+1,'cantidad inicial pollos'!W17-'cantidad pollos muertos'!W17+1))</f>
        <v>3.186871860811713E-2</v>
      </c>
      <c r="AS18" s="6">
        <f>IF('cantidad pollos muertos'!X17="","",BETAINV(0.025,'cantidad pollos muertos'!X17+1,'cantidad inicial pollos'!X17-'cantidad pollos muertos'!X17+1))</f>
        <v>1.7444934770768129E-2</v>
      </c>
      <c r="AT18" s="6">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6">
        <v>17</v>
      </c>
      <c r="B19" s="6" t="s">
        <v>69</v>
      </c>
      <c r="C19" s="6" t="str">
        <f>IF('cantidad pollos muertos'!C18="","",BETAINV(0.025,'cantidad pollos muertos'!C18+1,'cantidad inicial pollos'!C18-'cantidad pollos muertos'!C18+1))</f>
        <v/>
      </c>
      <c r="D19" s="6" t="str">
        <f>IF('cantidad pollos muertos'!C18="","",BETAINV(0.975,'cantidad pollos muertos'!C18+1,'cantidad inicial pollos'!C18-'cantidad pollos muertos'!C18+1))</f>
        <v/>
      </c>
      <c r="E19" s="6">
        <f>IF('cantidad pollos muertos'!D18="","",BETAINV(0.025,'cantidad pollos muertos'!D18+1,'cantidad inicial pollos'!D18-'cantidad pollos muertos'!D18+1))</f>
        <v>0.23578449943453081</v>
      </c>
      <c r="F19" s="6">
        <f>IF('cantidad pollos muertos'!D18="","",BETAINV(0.975,'cantidad pollos muertos'!D18+1,'cantidad inicial pollos'!D18-'cantidad pollos muertos'!D18+1))</f>
        <v>0.26818511861930849</v>
      </c>
      <c r="G19" s="6">
        <f>IF('cantidad pollos muertos'!E18="","",BETAINV(0.025,'cantidad pollos muertos'!E18+1,'cantidad inicial pollos'!E18-'cantidad pollos muertos'!E18+1))</f>
        <v>5.2738247014978146E-2</v>
      </c>
      <c r="H19" s="6">
        <f>IF('cantidad pollos muertos'!E18="","",BETAINV(0.975,'cantidad pollos muertos'!E18+1,'cantidad inicial pollos'!E18-'cantidad pollos muertos'!E18+1))</f>
        <v>7.0306467866110944E-2</v>
      </c>
      <c r="I19" s="6">
        <f>IF('cantidad pollos muertos'!F18="","",BETAINV(0.025,'cantidad pollos muertos'!F18+1,'cantidad inicial pollos'!F18-'cantidad pollos muertos'!F18+1))</f>
        <v>3.5289603524114727E-2</v>
      </c>
      <c r="J19" s="6">
        <f>IF('cantidad pollos muertos'!F18="","",BETAINV(0.975,'cantidad pollos muertos'!F18+1,'cantidad inicial pollos'!F18-'cantidad pollos muertos'!F18+1))</f>
        <v>5.0051056415536643E-2</v>
      </c>
      <c r="K19" s="6">
        <f>IF('cantidad pollos muertos'!G18="","",BETAINV(0.025,'cantidad pollos muertos'!G18+1,'cantidad inicial pollos'!G18-'cantidad pollos muertos'!G18+1))</f>
        <v>0.15479662638314329</v>
      </c>
      <c r="L19" s="6">
        <f>IF('cantidad pollos muertos'!G18="","",BETAINV(0.975,'cantidad pollos muertos'!G18+1,'cantidad inicial pollos'!G18-'cantidad pollos muertos'!G18+1))</f>
        <v>0.18449009885887147</v>
      </c>
      <c r="M19" s="6">
        <f>IF('cantidad pollos muertos'!H18="","",BETAINV(0.025,'cantidad pollos muertos'!H18+1,'cantidad inicial pollos'!L18-'cantidad pollos muertos'!H18+1))</f>
        <v>1.4134425745568424E-2</v>
      </c>
      <c r="N19" s="6">
        <f>IF('cantidad pollos muertos'!H18="","",BETAINV(0.975,'cantidad pollos muertos'!H18+1,'cantidad inicial pollos'!H18-'cantidad pollos muertos'!H18+1))</f>
        <v>3.3260882687783266E-2</v>
      </c>
      <c r="O19" s="6">
        <f>IF('cantidad pollos muertos'!I18="","",BETAINV(0.025,'cantidad pollos muertos'!I18+1,'cantidad inicial pollos'!I18-'cantidad pollos muertos'!I18+1))</f>
        <v>2.7310064342471522E-2</v>
      </c>
      <c r="P19" s="6">
        <f>IF('cantidad pollos muertos'!I18="","",BETAINV(0.975,'cantidad pollos muertos'!I18+1,'cantidad inicial pollos'!I18-'cantidad pollos muertos'!I18+1))</f>
        <v>4.0511371187171408E-2</v>
      </c>
      <c r="Q19" s="6">
        <f>IF('cantidad pollos muertos'!J18="","",BETAINV(0.025,'cantidad pollos muertos'!J18+1,'cantidad inicial pollos'!J18-'cantidad pollos muertos'!J18+1))</f>
        <v>1.5144844396790945E-2</v>
      </c>
      <c r="R19" s="6">
        <f>IF('cantidad pollos muertos'!J18="","",BETAINV(0.975,'cantidad pollos muertos'!J18+1,'cantidad inicial pollos'!J18-'cantidad pollos muertos'!J18+1))</f>
        <v>2.5378811905913401E-2</v>
      </c>
      <c r="S19" s="32">
        <f>IF('cantidad pollos muertos'!K18="","",BETAINV(0.025,'cantidad pollos muertos'!K18+1,'cantidad inicial pollos'!K18-'cantidad pollos muertos'!K18+1))</f>
        <v>1.8219455975166967E-2</v>
      </c>
      <c r="T19" s="32">
        <f>IF('cantidad pollos muertos'!K18="","",BETAINV(0.975,'cantidad pollos muertos'!K18+1,'cantidad inicial pollos'!K18-'cantidad pollos muertos'!K18+1))</f>
        <v>2.9297588457250057E-2</v>
      </c>
      <c r="U19" s="32">
        <f>IF('cantidad pollos muertos'!L18="","",BETAINV(0.025,'cantidad pollos muertos'!L18+1,'cantidad inicial pollos'!L18-'cantidad pollos muertos'!L18+1))</f>
        <v>2.562045118461127E-2</v>
      </c>
      <c r="V19" s="32">
        <f>IF('cantidad pollos muertos'!L18="","",BETAINV(0.975,'cantidad pollos muertos'!L18+1,'cantidad inicial pollos'!L18-'cantidad pollos muertos'!L18+1))</f>
        <v>3.959208681017079E-2</v>
      </c>
      <c r="W19" s="6">
        <f>IF('cantidad pollos muertos'!M18="","",BETAINV(0.025,'cantidad pollos muertos'!M18+1,'cantidad inicial pollos'!M18-'cantidad pollos muertos'!M18+1))</f>
        <v>5.6350813646779553E-2</v>
      </c>
      <c r="X19" s="6">
        <f>IF('cantidad pollos muertos'!M18="","",BETAINV(0.975,'cantidad pollos muertos'!M18+1,'cantidad inicial pollos'!M18-'cantidad pollos muertos'!M18+1))</f>
        <v>7.4432235631596733E-2</v>
      </c>
      <c r="Y19" s="6">
        <f>IF('cantidad pollos muertos'!N18="","",BETAINV(0.025,'cantidad pollos muertos'!N18+1,'cantidad inicial pollos'!N18-'cantidad pollos muertos'!N18+1))</f>
        <v>2.7617002704458073E-2</v>
      </c>
      <c r="Z19" s="6">
        <f>IF('cantidad pollos muertos'!N18="","",BETAINV(0.975,'cantidad pollos muertos'!N18+1,'cantidad inicial pollos'!N18-'cantidad pollos muertos'!N18+1))</f>
        <v>4.0880049339876878E-2</v>
      </c>
      <c r="AA19" s="6">
        <f>IF('cantidad pollos muertos'!O18="","",BETAINV(0.025,'cantidad pollos muertos'!O18+1,'cantidad inicial pollos'!O18-'cantidad pollos muertos'!O18+1))</f>
        <v>9.1343993354656428E-3</v>
      </c>
      <c r="AB19" s="6">
        <f>IF('cantidad pollos muertos'!O18="","",BETAINV(0.975,'cantidad pollos muertos'!O18+1,'cantidad inicial pollos'!O18-'cantidad pollos muertos'!O18+1))</f>
        <v>1.740227397717109E-2</v>
      </c>
      <c r="AC19" s="6">
        <f>IF('cantidad pollos muertos'!P18="","",BETAINV(0.025,'cantidad pollos muertos'!P18+1,'cantidad inicial pollos'!P18-'cantidad pollos muertos'!P18+1))</f>
        <v>2.446075798050024E-2</v>
      </c>
      <c r="AD19" s="6">
        <f>IF('cantidad pollos muertos'!P18="","",BETAINV(0.975,'cantidad pollos muertos'!P18+1,'cantidad inicial pollos'!P18-'cantidad pollos muertos'!P18+1))</f>
        <v>3.7042975275588641E-2</v>
      </c>
      <c r="AE19" s="6">
        <f>IF('cantidad pollos muertos'!Q18="","",BETAINV(0.025,'cantidad pollos muertos'!Q18+1,'cantidad inicial pollos'!Q18-'cantidad pollos muertos'!Q18+1))</f>
        <v>1.5144844396790945E-2</v>
      </c>
      <c r="AF19" s="6">
        <f>IF('cantidad pollos muertos'!Q18="","",BETAINV(0.975,'cantidad pollos muertos'!Q18+1,'cantidad inicial pollos'!Q18-'cantidad pollos muertos'!Q18+1))</f>
        <v>2.5378811905913401E-2</v>
      </c>
      <c r="AG19" s="6">
        <f>IF('cantidad pollos muertos'!R18="","",BETAINV(0.025,'cantidad pollos muertos'!R18+1,'cantidad inicial pollos'!R18-'cantidad pollos muertos'!R18+1))</f>
        <v>2.446075798050024E-2</v>
      </c>
      <c r="AH19" s="6">
        <f>IF('cantidad pollos muertos'!R18="","",BETAINV(0.975,'cantidad pollos muertos'!R18+1,'cantidad inicial pollos'!R18-'cantidad pollos muertos'!R18+1))</f>
        <v>3.7042975275588641E-2</v>
      </c>
      <c r="AI19" s="6">
        <f>IF('cantidad pollos muertos'!S18="","",BETAINV(0.025,'cantidad pollos muertos'!S18+1,'cantidad inicial pollos'!S18-'cantidad pollos muertos'!S18+1))</f>
        <v>2.6668002244314946E-2</v>
      </c>
      <c r="AJ19" s="6">
        <f>IF('cantidad pollos muertos'!S18="","",BETAINV(0.975,'cantidad pollos muertos'!S18+1,'cantidad inicial pollos'!S18-'cantidad pollos muertos'!S18+1))</f>
        <v>3.9731055440035745E-2</v>
      </c>
      <c r="AK19" s="6">
        <f>IF('cantidad pollos muertos'!T18="","",BETAINV(0.025,'cantidad pollos muertos'!T18+1,'cantidad inicial pollos'!T18-'cantidad pollos muertos'!T18+1))</f>
        <v>2.132678533276482E-2</v>
      </c>
      <c r="AL19" s="6">
        <f>IF('cantidad pollos muertos'!T18="","",BETAINV(0.975,'cantidad pollos muertos'!T18+1,'cantidad inicial pollos'!T18-'cantidad pollos muertos'!T18+1))</f>
        <v>3.3183614281491081E-2</v>
      </c>
      <c r="AM19" s="6">
        <f>IF('cantidad pollos muertos'!U18="","",BETAINV(0.025,'cantidad pollos muertos'!U18+1,'cantidad inicial pollos'!U18-'cantidad pollos muertos'!U18+1))</f>
        <v>1.5144844396790945E-2</v>
      </c>
      <c r="AN19" s="6">
        <f>IF('cantidad pollos muertos'!U18="","",BETAINV(0.975,'cantidad pollos muertos'!U18+1,'cantidad inicial pollos'!U18-'cantidad pollos muertos'!U18+1))</f>
        <v>2.5378811905913401E-2</v>
      </c>
      <c r="AO19" s="6">
        <f>IF('cantidad pollos muertos'!V18="","",BETAINV(0.025,'cantidad pollos muertos'!V18+1,'cantidad inicial pollos'!V18-'cantidad pollos muertos'!V18+1))</f>
        <v>3.0792248544946031E-2</v>
      </c>
      <c r="AP19" s="6">
        <f>IF('cantidad pollos muertos'!V18="","",BETAINV(0.975,'cantidad pollos muertos'!V18+1,'cantidad inicial pollos'!V18-'cantidad pollos muertos'!V18+1))</f>
        <v>4.4698111612588076E-2</v>
      </c>
      <c r="AQ19" s="6">
        <f>IF('cantidad pollos muertos'!W18="","",BETAINV(0.025,'cantidad pollos muertos'!W18+1,'cantidad inicial pollos'!W18-'cantidad pollos muertos'!W18+1))</f>
        <v>1.8219455975166967E-2</v>
      </c>
      <c r="AR19" s="6">
        <f>IF('cantidad pollos muertos'!W18="","",BETAINV(0.975,'cantidad pollos muertos'!W18+1,'cantidad inicial pollos'!W18-'cantidad pollos muertos'!W18+1))</f>
        <v>2.9297588457250057E-2</v>
      </c>
      <c r="AS19" s="6">
        <f>IF('cantidad pollos muertos'!X18="","",BETAINV(0.025,'cantidad pollos muertos'!X18+1,'cantidad inicial pollos'!X18-'cantidad pollos muertos'!X18+1))</f>
        <v>9.9434333177357004E-2</v>
      </c>
      <c r="AT19" s="6">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6">
        <v>18</v>
      </c>
      <c r="B20" s="6" t="s">
        <v>11</v>
      </c>
      <c r="C20" s="6">
        <f>IF('cantidad pollos muertos'!C19="","",BETAINV(0.025,'cantidad pollos muertos'!C19+1,'cantidad inicial pollos'!C19-'cantidad pollos muertos'!C19+1))</f>
        <v>5.4005615662917436E-2</v>
      </c>
      <c r="D20" s="6">
        <f>IF('cantidad pollos muertos'!C19="","",BETAINV(0.975,'cantidad pollos muertos'!C19+1,'cantidad inicial pollos'!C19-'cantidad pollos muertos'!C19+1))</f>
        <v>7.7968297918502016E-2</v>
      </c>
      <c r="E20" s="6">
        <f>IF('cantidad pollos muertos'!D19="","",BETAINV(0.025,'cantidad pollos muertos'!D19+1,'cantidad inicial pollos'!D19-'cantidad pollos muertos'!D19+1))</f>
        <v>3.9583260489899998E-2</v>
      </c>
      <c r="F20" s="6">
        <f>IF('cantidad pollos muertos'!D19="","",BETAINV(0.975,'cantidad pollos muertos'!D19+1,'cantidad inicial pollos'!D19-'cantidad pollos muertos'!D19+1))</f>
        <v>6.0603555952262744E-2</v>
      </c>
      <c r="G20" s="6">
        <f>IF('cantidad pollos muertos'!E19="","",BETAINV(0.025,'cantidad pollos muertos'!E19+1,'cantidad inicial pollos'!E19-'cantidad pollos muertos'!E19+1))</f>
        <v>0.31833102527657348</v>
      </c>
      <c r="H20" s="6">
        <f>IF('cantidad pollos muertos'!E19="","",BETAINV(0.975,'cantidad pollos muertos'!E19+1,'cantidad inicial pollos'!E19-'cantidad pollos muertos'!E19+1))</f>
        <v>0.3628927812743149</v>
      </c>
      <c r="I20" s="6">
        <f>IF('cantidad pollos muertos'!F19="","",BETAINV(0.025,'cantidad pollos muertos'!F19+1,'cantidad inicial pollos'!F19-'cantidad pollos muertos'!F19+1))</f>
        <v>4.9819620311550371E-2</v>
      </c>
      <c r="J20" s="6">
        <f>IF('cantidad pollos muertos'!F19="","",BETAINV(0.975,'cantidad pollos muertos'!F19+1,'cantidad inicial pollos'!F19-'cantidad pollos muertos'!F19+1))</f>
        <v>7.224728032026162E-2</v>
      </c>
      <c r="K20" s="6">
        <f>IF('cantidad pollos muertos'!G19="","",BETAINV(0.025,'cantidad pollos muertos'!G19+1,'cantidad inicial pollos'!G19-'cantidad pollos muertos'!G19+1))</f>
        <v>3.1186763181729162E-2</v>
      </c>
      <c r="L20" s="6">
        <f>IF('cantidad pollos muertos'!G19="","",BETAINV(0.975,'cantidad pollos muertos'!G19+1,'cantidad inicial pollos'!G19-'cantidad pollos muertos'!G19+1))</f>
        <v>5.0888469596043095E-2</v>
      </c>
      <c r="M20" s="6">
        <f>IF('cantidad pollos muertos'!H19="","",BETAINV(0.025,'cantidad pollos muertos'!H19+1,'cantidad inicial pollos'!L19-'cantidad pollos muertos'!H19+1))</f>
        <v>2.4564264583786084E-2</v>
      </c>
      <c r="N20" s="6">
        <f>IF('cantidad pollos muertos'!H19="","",BETAINV(0.975,'cantidad pollos muertos'!H19+1,'cantidad inicial pollos'!H19-'cantidad pollos muertos'!H19+1))</f>
        <v>4.8700461660356131E-2</v>
      </c>
      <c r="O20" s="6">
        <f>IF('cantidad pollos muertos'!I19="","",BETAINV(0.025,'cantidad pollos muertos'!I19+1,'cantidad inicial pollos'!I19-'cantidad pollos muertos'!I19+1))</f>
        <v>1.1653276725090492E-2</v>
      </c>
      <c r="P20" s="6">
        <f>IF('cantidad pollos muertos'!I19="","",BETAINV(0.975,'cantidad pollos muertos'!I19+1,'cantidad inicial pollos'!I19-'cantidad pollos muertos'!I19+1))</f>
        <v>2.4784663989324107E-2</v>
      </c>
      <c r="Q20" s="6">
        <f>IF('cantidad pollos muertos'!J19="","",BETAINV(0.025,'cantidad pollos muertos'!J19+1,'cantidad inicial pollos'!J19-'cantidad pollos muertos'!J19+1))</f>
        <v>2.4404043191079389E-2</v>
      </c>
      <c r="R20" s="6">
        <f>IF('cantidad pollos muertos'!J19="","",BETAINV(0.975,'cantidad pollos muertos'!J19+1,'cantidad inicial pollos'!J19-'cantidad pollos muertos'!J19+1))</f>
        <v>4.1550236361530324E-2</v>
      </c>
      <c r="S20" s="32">
        <f>IF('cantidad pollos muertos'!K19="","",BETAINV(0.025,'cantidad pollos muertos'!K19+1,'cantidad inicial pollos'!K19-'cantidad pollos muertos'!K19+1))</f>
        <v>4.5100885390062767E-2</v>
      </c>
      <c r="T20" s="32">
        <f>IF('cantidad pollos muertos'!K19="","",BETAINV(0.975,'cantidad pollos muertos'!K19+1,'cantidad inicial pollos'!K19-'cantidad pollos muertos'!K19+1))</f>
        <v>6.7311754754650011E-2</v>
      </c>
      <c r="U20" s="32">
        <f>IF('cantidad pollos muertos'!L19="","",BETAINV(0.025,'cantidad pollos muertos'!L19+1,'cantidad inicial pollos'!L19-'cantidad pollos muertos'!L19+1))</f>
        <v>2.600077883078418E-2</v>
      </c>
      <c r="V20" s="32">
        <f>IF('cantidad pollos muertos'!L19="","",BETAINV(0.975,'cantidad pollos muertos'!L19+1,'cantidad inicial pollos'!L19-'cantidad pollos muertos'!L19+1))</f>
        <v>4.2498441044164226E-2</v>
      </c>
      <c r="W20" s="6">
        <f>IF('cantidad pollos muertos'!M19="","",BETAINV(0.025,'cantidad pollos muertos'!M19+1,'cantidad inicial pollos'!M19-'cantidad pollos muertos'!M19+1))</f>
        <v>0.20935811654421155</v>
      </c>
      <c r="X20" s="6">
        <f>IF('cantidad pollos muertos'!M19="","",BETAINV(0.975,'cantidad pollos muertos'!M19+1,'cantidad inicial pollos'!M19-'cantidad pollos muertos'!M19+1))</f>
        <v>0.24887091226149216</v>
      </c>
      <c r="Y20" s="6">
        <f>IF('cantidad pollos muertos'!N19="","",BETAINV(0.025,'cantidad pollos muertos'!N19+1,'cantidad inicial pollos'!N19-'cantidad pollos muertos'!N19+1))</f>
        <v>3.3122462095149401E-2</v>
      </c>
      <c r="Z20" s="6">
        <f>IF('cantidad pollos muertos'!N19="","",BETAINV(0.975,'cantidad pollos muertos'!N19+1,'cantidad inicial pollos'!N19-'cantidad pollos muertos'!N19+1))</f>
        <v>5.197750593723216E-2</v>
      </c>
      <c r="AA20" s="6">
        <f>IF('cantidad pollos muertos'!O19="","",BETAINV(0.025,'cantidad pollos muertos'!O19+1,'cantidad inicial pollos'!O19-'cantidad pollos muertos'!O19+1))</f>
        <v>0.28216614234272125</v>
      </c>
      <c r="AB20" s="6">
        <f>IF('cantidad pollos muertos'!O19="","",BETAINV(0.975,'cantidad pollos muertos'!O19+1,'cantidad inicial pollos'!O19-'cantidad pollos muertos'!O19+1))</f>
        <v>0.32540539798640644</v>
      </c>
      <c r="AC20" s="6">
        <f>IF('cantidad pollos muertos'!P19="","",BETAINV(0.025,'cantidad pollos muertos'!P19+1,'cantidad inicial pollos'!P19-'cantidad pollos muertos'!P19+1))</f>
        <v>4.1395056014187491E-2</v>
      </c>
      <c r="AD20" s="6">
        <f>IF('cantidad pollos muertos'!P19="","",BETAINV(0.975,'cantidad pollos muertos'!P19+1,'cantidad inicial pollos'!P19-'cantidad pollos muertos'!P19+1))</f>
        <v>6.211816909407708E-2</v>
      </c>
      <c r="AE20" s="6">
        <f>IF('cantidad pollos muertos'!Q19="","",BETAINV(0.025,'cantidad pollos muertos'!Q19+1,'cantidad inicial pollos'!Q19-'cantidad pollos muertos'!Q19+1))</f>
        <v>2.8013158279955055E-2</v>
      </c>
      <c r="AF20" s="6">
        <f>IF('cantidad pollos muertos'!Q19="","",BETAINV(0.975,'cantidad pollos muertos'!Q19+1,'cantidad inicial pollos'!Q19-'cantidad pollos muertos'!Q19+1))</f>
        <v>4.5578473500184624E-2</v>
      </c>
      <c r="AG20" s="6">
        <f>IF('cantidad pollos muertos'!R19="","",BETAINV(0.025,'cantidad pollos muertos'!R19+1,'cantidad inicial pollos'!R19-'cantidad pollos muertos'!R19+1))</f>
        <v>3.1072343414778401E-2</v>
      </c>
      <c r="AH20" s="6">
        <f>IF('cantidad pollos muertos'!R19="","",BETAINV(0.975,'cantidad pollos muertos'!R19+1,'cantidad inicial pollos'!R19-'cantidad pollos muertos'!R19+1))</f>
        <v>4.9424296146018509E-2</v>
      </c>
      <c r="AI20" s="6">
        <f>IF('cantidad pollos muertos'!S19="","",BETAINV(0.025,'cantidad pollos muertos'!S19+1,'cantidad inicial pollos'!S19-'cantidad pollos muertos'!S19+1))</f>
        <v>1.4090409911714109E-2</v>
      </c>
      <c r="AJ20" s="6">
        <f>IF('cantidad pollos muertos'!S19="","",BETAINV(0.975,'cantidad pollos muertos'!S19+1,'cantidad inicial pollos'!S19-'cantidad pollos muertos'!S19+1))</f>
        <v>2.7277350741206963E-2</v>
      </c>
      <c r="AK20" s="6">
        <f>IF('cantidad pollos muertos'!T19="","",BETAINV(0.025,'cantidad pollos muertos'!T19+1,'cantidad inicial pollos'!T19-'cantidad pollos muertos'!T19+1))</f>
        <v>3.4150465264480331E-2</v>
      </c>
      <c r="AL20" s="6">
        <f>IF('cantidad pollos muertos'!T19="","",BETAINV(0.975,'cantidad pollos muertos'!T19+1,'cantidad inicial pollos'!T19-'cantidad pollos muertos'!T19+1))</f>
        <v>5.3251164473701929E-2</v>
      </c>
      <c r="AM20" s="6">
        <f>IF('cantidad pollos muertos'!U19="","",BETAINV(0.025,'cantidad pollos muertos'!U19+1,'cantidad inicial pollos'!U19-'cantidad pollos muertos'!U19+1))</f>
        <v>7.6330936165841884E-2</v>
      </c>
      <c r="AN20" s="6">
        <f>IF('cantidad pollos muertos'!U19="","",BETAINV(0.975,'cantidad pollos muertos'!U19+1,'cantidad inicial pollos'!U19-'cantidad pollos muertos'!U19+1))</f>
        <v>0.10313654794550842</v>
      </c>
      <c r="AO20" s="6">
        <f>IF('cantidad pollos muertos'!V19="","",BETAINV(0.025,'cantidad pollos muertos'!V19+1,'cantidad inicial pollos'!V19-'cantidad pollos muertos'!V19+1))</f>
        <v>3.9317101227076212E-2</v>
      </c>
      <c r="AP20" s="6">
        <f>IF('cantidad pollos muertos'!V19="","",BETAINV(0.975,'cantidad pollos muertos'!V19+1,'cantidad inicial pollos'!V19-'cantidad pollos muertos'!V19+1))</f>
        <v>5.9592816522851089E-2</v>
      </c>
      <c r="AQ20" s="6">
        <f>IF('cantidad pollos muertos'!W19="","",BETAINV(0.025,'cantidad pollos muertos'!W19+1,'cantidad inicial pollos'!W19-'cantidad pollos muertos'!W19+1))</f>
        <v>9.3460181046352338E-3</v>
      </c>
      <c r="AR20" s="6">
        <f>IF('cantidad pollos muertos'!W19="","",BETAINV(0.975,'cantidad pollos muertos'!W19+1,'cantidad inicial pollos'!W19-'cantidad pollos muertos'!W19+1))</f>
        <v>2.0512659653128429E-2</v>
      </c>
      <c r="AS20" s="6">
        <f>IF('cantidad pollos muertos'!X19="","",BETAINV(0.025,'cantidad pollos muertos'!X19+1,'cantidad inicial pollos'!X19-'cantidad pollos muertos'!X19+1))</f>
        <v>2.9030630455728571E-2</v>
      </c>
      <c r="AT20" s="6">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6">
        <v>19</v>
      </c>
      <c r="B21" s="6" t="s">
        <v>65</v>
      </c>
      <c r="C21" s="6" t="str">
        <f>IF('cantidad pollos muertos'!C20="","",BETAINV(0.025,'cantidad pollos muertos'!C20+1,'cantidad inicial pollos'!C20-'cantidad pollos muertos'!C20+1))</f>
        <v/>
      </c>
      <c r="D21" s="6" t="str">
        <f>IF('cantidad pollos muertos'!C20="","",BETAINV(0.975,'cantidad pollos muertos'!C20+1,'cantidad inicial pollos'!C20-'cantidad pollos muertos'!C20+1))</f>
        <v/>
      </c>
      <c r="E21" s="6">
        <f>IF('cantidad pollos muertos'!D20="","",BETAINV(0.025,'cantidad pollos muertos'!D20+1,'cantidad inicial pollos'!D20-'cantidad pollos muertos'!D20+1))</f>
        <v>2.2213439819993248E-2</v>
      </c>
      <c r="F21" s="6">
        <f>IF('cantidad pollos muertos'!D20="","",BETAINV(0.975,'cantidad pollos muertos'!D20+1,'cantidad inicial pollos'!D20-'cantidad pollos muertos'!D20+1))</f>
        <v>2.9556975713308509E-2</v>
      </c>
      <c r="G21" s="6">
        <f>IF('cantidad pollos muertos'!E20="","",BETAINV(0.025,'cantidad pollos muertos'!E20+1,'cantidad inicial pollos'!E20-'cantidad pollos muertos'!E20+1))</f>
        <v>2.8936349343376293E-2</v>
      </c>
      <c r="H21" s="6">
        <f>IF('cantidad pollos muertos'!E20="","",BETAINV(0.975,'cantidad pollos muertos'!E20+1,'cantidad inicial pollos'!E20-'cantidad pollos muertos'!E20+1))</f>
        <v>3.7341400610992226E-2</v>
      </c>
      <c r="I21" s="6">
        <f>IF('cantidad pollos muertos'!F20="","",BETAINV(0.025,'cantidad pollos muertos'!F20+1,'cantidad inicial pollos'!F20-'cantidad pollos muertos'!F20+1))</f>
        <v>2.635131216113203E-2</v>
      </c>
      <c r="J21" s="6">
        <f>IF('cantidad pollos muertos'!F20="","",BETAINV(0.975,'cantidad pollos muertos'!F20+1,'cantidad inicial pollos'!F20-'cantidad pollos muertos'!F20+1))</f>
        <v>3.405688140717178E-2</v>
      </c>
      <c r="K21" s="6">
        <f>IF('cantidad pollos muertos'!G20="","",BETAINV(0.025,'cantidad pollos muertos'!G20+1,'cantidad inicial pollos'!G20-'cantidad pollos muertos'!G20+1))</f>
        <v>3.9616551140773136E-2</v>
      </c>
      <c r="L21" s="6">
        <f>IF('cantidad pollos muertos'!G20="","",BETAINV(0.975,'cantidad pollos muertos'!G20+1,'cantidad inicial pollos'!G20-'cantidad pollos muertos'!G20+1))</f>
        <v>4.8882691199921058E-2</v>
      </c>
      <c r="M21" s="6">
        <f>IF('cantidad pollos muertos'!H20="","",BETAINV(0.025,'cantidad pollos muertos'!H20+1,'cantidad inicial pollos'!L20-'cantidad pollos muertos'!H20+1))</f>
        <v>3.0561910368043618E-2</v>
      </c>
      <c r="N21" s="6">
        <f>IF('cantidad pollos muertos'!H20="","",BETAINV(0.975,'cantidad pollos muertos'!H20+1,'cantidad inicial pollos'!H20-'cantidad pollos muertos'!H20+1))</f>
        <v>3.8738960678649459E-2</v>
      </c>
      <c r="O21" s="6">
        <f>IF('cantidad pollos muertos'!I20="","",BETAINV(0.025,'cantidad pollos muertos'!I20+1,'cantidad inicial pollos'!I20-'cantidad pollos muertos'!I20+1))</f>
        <v>1.9236811475399729E-2</v>
      </c>
      <c r="P21" s="6">
        <f>IF('cantidad pollos muertos'!I20="","",BETAINV(0.975,'cantidad pollos muertos'!I20+1,'cantidad inicial pollos'!I20-'cantidad pollos muertos'!I20+1))</f>
        <v>2.7004450940750102E-2</v>
      </c>
      <c r="Q21" s="6">
        <f>IF('cantidad pollos muertos'!J20="","",BETAINV(0.025,'cantidad pollos muertos'!J20+1,'cantidad inicial pollos'!J20-'cantidad pollos muertos'!J20+1))</f>
        <v>2.7130489552260974E-2</v>
      </c>
      <c r="R21" s="6">
        <f>IF('cantidad pollos muertos'!J20="","",BETAINV(0.975,'cantidad pollos muertos'!J20+1,'cantidad inicial pollos'!J20-'cantidad pollos muertos'!J20+1))</f>
        <v>3.6183184332204132E-2</v>
      </c>
      <c r="S21" s="32">
        <f>IF('cantidad pollos muertos'!K20="","",BETAINV(0.025,'cantidad pollos muertos'!K20+1,'cantidad inicial pollos'!K20-'cantidad pollos muertos'!K20+1))</f>
        <v>3.0403735175592216E-2</v>
      </c>
      <c r="T21" s="32">
        <f>IF('cantidad pollos muertos'!K20="","",BETAINV(0.975,'cantidad pollos muertos'!K20+1,'cantidad inicial pollos'!K20-'cantidad pollos muertos'!K20+1))</f>
        <v>3.9932591965467279E-2</v>
      </c>
      <c r="U21" s="32">
        <f>IF('cantidad pollos muertos'!L20="","",BETAINV(0.025,'cantidad pollos muertos'!L20+1,'cantidad inicial pollos'!L20-'cantidad pollos muertos'!L20+1))</f>
        <v>3.515233410122965E-2</v>
      </c>
      <c r="V21" s="32">
        <f>IF('cantidad pollos muertos'!L20="","",BETAINV(0.975,'cantidad pollos muertos'!L20+1,'cantidad inicial pollos'!L20-'cantidad pollos muertos'!L20+1))</f>
        <v>4.5320618427920012E-2</v>
      </c>
      <c r="W21" s="6">
        <f>IF('cantidad pollos muertos'!M20="","",BETAINV(0.025,'cantidad pollos muertos'!M20+1,'cantidad inicial pollos'!M20-'cantidad pollos muertos'!M20+1))</f>
        <v>2.4368972425716881E-2</v>
      </c>
      <c r="X21" s="6">
        <f>IF('cantidad pollos muertos'!M20="","",BETAINV(0.975,'cantidad pollos muertos'!M20+1,'cantidad inicial pollos'!M20-'cantidad pollos muertos'!M20+1))</f>
        <v>3.2996362823236036E-2</v>
      </c>
      <c r="Y21" s="6">
        <f>IF('cantidad pollos muertos'!N20="","",BETAINV(0.025,'cantidad pollos muertos'!N20+1,'cantidad inicial pollos'!N20-'cantidad pollos muertos'!N20+1))</f>
        <v>4.6214920629670961E-2</v>
      </c>
      <c r="Z21" s="6">
        <f>IF('cantidad pollos muertos'!N20="","",BETAINV(0.975,'cantidad pollos muertos'!N20+1,'cantidad inicial pollos'!N20-'cantidad pollos muertos'!N20+1))</f>
        <v>5.7705555294467747E-2</v>
      </c>
      <c r="AA21" s="6">
        <f>IF('cantidad pollos muertos'!O20="","",BETAINV(0.025,'cantidad pollos muertos'!O20+1,'cantidad inicial pollos'!O20-'cantidad pollos muertos'!O20+1))</f>
        <v>1.3249566408247057E-2</v>
      </c>
      <c r="AB21" s="6">
        <f>IF('cantidad pollos muertos'!O20="","",BETAINV(0.975,'cantidad pollos muertos'!O20+1,'cantidad inicial pollos'!O20-'cantidad pollos muertos'!O20+1))</f>
        <v>2.9011565506265269E-2</v>
      </c>
      <c r="AC21" s="6">
        <f>IF('cantidad pollos muertos'!P20="","",BETAINV(0.025,'cantidad pollos muertos'!P20+1,'cantidad inicial pollos'!P20-'cantidad pollos muertos'!P20+1))</f>
        <v>1.3249566408247057E-2</v>
      </c>
      <c r="AD21" s="6">
        <f>IF('cantidad pollos muertos'!P20="","",BETAINV(0.975,'cantidad pollos muertos'!P20+1,'cantidad inicial pollos'!P20-'cantidad pollos muertos'!P20+1))</f>
        <v>2.9011565506265269E-2</v>
      </c>
      <c r="AE21" s="6">
        <f>IF('cantidad pollos muertos'!Q20="","",BETAINV(0.025,'cantidad pollos muertos'!Q20+1,'cantidad inicial pollos'!Q20-'cantidad pollos muertos'!Q20+1))</f>
        <v>1.3265827355353501E-3</v>
      </c>
      <c r="AF21" s="6">
        <f>IF('cantidad pollos muertos'!Q20="","",BETAINV(0.975,'cantidad pollos muertos'!Q20+1,'cantidad inicial pollos'!Q20-'cantidad pollos muertos'!Q20+1))</f>
        <v>8.3392021204187206E-3</v>
      </c>
      <c r="AG21" s="6">
        <f>IF('cantidad pollos muertos'!R20="","",BETAINV(0.025,'cantidad pollos muertos'!R20+1,'cantidad inicial pollos'!R20-'cantidad pollos muertos'!R20+1))</f>
        <v>1.2592198764301885E-2</v>
      </c>
      <c r="AH21" s="6">
        <f>IF('cantidad pollos muertos'!R20="","",BETAINV(0.975,'cantidad pollos muertos'!R20+1,'cantidad inicial pollos'!R20-'cantidad pollos muertos'!R20+1))</f>
        <v>2.803994228304163E-2</v>
      </c>
      <c r="AI21" s="6">
        <f>IF('cantidad pollos muertos'!S20="","",BETAINV(0.025,'cantidad pollos muertos'!S20+1,'cantidad inicial pollos'!S20-'cantidad pollos muertos'!S20+1))</f>
        <v>2.1353741676495761E-2</v>
      </c>
      <c r="AJ21" s="6">
        <f>IF('cantidad pollos muertos'!S20="","",BETAINV(0.975,'cantidad pollos muertos'!S20+1,'cantidad inicial pollos'!S20-'cantidad pollos muertos'!S20+1))</f>
        <v>4.0454468940729238E-2</v>
      </c>
      <c r="AK21" s="6">
        <f>IF('cantidad pollos muertos'!T20="","",BETAINV(0.025,'cantidad pollos muertos'!T20+1,'cantidad inicial pollos'!T20-'cantidad pollos muertos'!T20+1))</f>
        <v>2.4123126771739806E-2</v>
      </c>
      <c r="AL21" s="6">
        <f>IF('cantidad pollos muertos'!T20="","",BETAINV(0.975,'cantidad pollos muertos'!T20+1,'cantidad inicial pollos'!T20-'cantidad pollos muertos'!T20+1))</f>
        <v>4.4200582997549143E-2</v>
      </c>
      <c r="AM21" s="6">
        <f>IF('cantidad pollos muertos'!U20="","",BETAINV(0.025,'cantidad pollos muertos'!U20+1,'cantidad inicial pollos'!U20-'cantidad pollos muertos'!U20+1))</f>
        <v>3.9213432098985455E-3</v>
      </c>
      <c r="AN21" s="6">
        <f>IF('cantidad pollos muertos'!U20="","",BETAINV(0.975,'cantidad pollos muertos'!U20+1,'cantidad inicial pollos'!U20-'cantidad pollos muertos'!U20+1))</f>
        <v>1.3900778638291866E-2</v>
      </c>
      <c r="AO21" s="6">
        <f>IF('cantidad pollos muertos'!V20="","",BETAINV(0.025,'cantidad pollos muertos'!V20+1,'cantidad inicial pollos'!V20-'cantidad pollos muertos'!V20+1))</f>
        <v>1.0789727843156282E-2</v>
      </c>
      <c r="AP21" s="6">
        <f>IF('cantidad pollos muertos'!V20="","",BETAINV(0.975,'cantidad pollos muertos'!V20+1,'cantidad inicial pollos'!V20-'cantidad pollos muertos'!V20+1))</f>
        <v>2.4053278014359414E-2</v>
      </c>
      <c r="AQ21" s="6">
        <f>IF('cantidad pollos muertos'!W20="","",BETAINV(0.025,'cantidad pollos muertos'!W20+1,'cantidad inicial pollos'!W20-'cantidad pollos muertos'!W20+1))</f>
        <v>2.5488457695438747E-2</v>
      </c>
      <c r="AR21" s="6">
        <f>IF('cantidad pollos muertos'!W20="","",BETAINV(0.975,'cantidad pollos muertos'!W20+1,'cantidad inicial pollos'!W20-'cantidad pollos muertos'!W20+1))</f>
        <v>4.5114444708539203E-2</v>
      </c>
      <c r="AS21" s="6">
        <f>IF('cantidad pollos muertos'!X20="","",BETAINV(0.025,'cantidad pollos muertos'!X20+1,'cantidad inicial pollos'!X20-'cantidad pollos muertos'!X20+1))</f>
        <v>2.7440090828764818E-2</v>
      </c>
      <c r="AT21" s="6">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6">
        <v>20</v>
      </c>
      <c r="B22" s="6" t="s">
        <v>23</v>
      </c>
      <c r="C22" s="6">
        <f>IF('cantidad pollos muertos'!C21="","",BETAINV(0.025,'cantidad pollos muertos'!C21+1,'cantidad inicial pollos'!C21-'cantidad pollos muertos'!C21+1))</f>
        <v>2.1222460217746188E-2</v>
      </c>
      <c r="D22" s="6">
        <f>IF('cantidad pollos muertos'!C21="","",BETAINV(0.975,'cantidad pollos muertos'!C21+1,'cantidad inicial pollos'!C21-'cantidad pollos muertos'!C21+1))</f>
        <v>3.73961898233931E-2</v>
      </c>
      <c r="E22" s="6">
        <f>IF('cantidad pollos muertos'!D21="","",BETAINV(0.025,'cantidad pollos muertos'!D21+1,'cantidad inicial pollos'!D21-'cantidad pollos muertos'!D21+1))</f>
        <v>1.8087313184790441E-2</v>
      </c>
      <c r="F22" s="6">
        <f>IF('cantidad pollos muertos'!D21="","",BETAINV(0.975,'cantidad pollos muertos'!D21+1,'cantidad inicial pollos'!D21-'cantidad pollos muertos'!D21+1))</f>
        <v>3.3227015855990638E-2</v>
      </c>
      <c r="G22" s="6">
        <f>IF('cantidad pollos muertos'!E21="","",BETAINV(0.025,'cantidad pollos muertos'!E21+1,'cantidad inicial pollos'!E21-'cantidad pollos muertos'!E21+1))</f>
        <v>2.9340173582756642E-2</v>
      </c>
      <c r="H22" s="6">
        <f>IF('cantidad pollos muertos'!E21="","",BETAINV(0.975,'cantidad pollos muertos'!E21+1,'cantidad inicial pollos'!E21-'cantidad pollos muertos'!E21+1))</f>
        <v>4.6693831080790393E-2</v>
      </c>
      <c r="I22" s="6">
        <f>IF('cantidad pollos muertos'!F21="","",BETAINV(0.025,'cantidad pollos muertos'!F21+1,'cantidad inicial pollos'!F21-'cantidad pollos muertos'!F21+1))</f>
        <v>1.7922704140255243E-2</v>
      </c>
      <c r="J22" s="6">
        <f>IF('cantidad pollos muertos'!F21="","",BETAINV(0.975,'cantidad pollos muertos'!F21+1,'cantidad inicial pollos'!F21-'cantidad pollos muertos'!F21+1))</f>
        <v>3.2022297123759258E-2</v>
      </c>
      <c r="K22" s="6">
        <f>IF('cantidad pollos muertos'!G21="","",BETAINV(0.025,'cantidad pollos muertos'!G21+1,'cantidad inicial pollos'!G21-'cantidad pollos muertos'!G21+1))</f>
        <v>3.9583260489899998E-2</v>
      </c>
      <c r="L22" s="6">
        <f>IF('cantidad pollos muertos'!G21="","",BETAINV(0.975,'cantidad pollos muertos'!G21+1,'cantidad inicial pollos'!G21-'cantidad pollos muertos'!G21+1))</f>
        <v>6.0603555952262744E-2</v>
      </c>
      <c r="M22" s="6">
        <f>IF('cantidad pollos muertos'!H21="","",BETAINV(0.025,'cantidad pollos muertos'!H21+1,'cantidad inicial pollos'!L21-'cantidad pollos muertos'!H21+1))</f>
        <v>1.3632245042750174E-2</v>
      </c>
      <c r="N22" s="6">
        <f>IF('cantidad pollos muertos'!H21="","",BETAINV(0.975,'cantidad pollos muertos'!H21+1,'cantidad inicial pollos'!H21-'cantidad pollos muertos'!H21+1))</f>
        <v>3.2893192905671165E-2</v>
      </c>
      <c r="O22" s="6">
        <f>IF('cantidad pollos muertos'!I21="","",BETAINV(0.025,'cantidad pollos muertos'!I21+1,'cantidad inicial pollos'!I21-'cantidad pollos muertos'!I21+1))</f>
        <v>1.3782054174299683E-5</v>
      </c>
      <c r="P22" s="6">
        <f>IF('cantidad pollos muertos'!I21="","",BETAINV(0.975,'cantidad pollos muertos'!I21+1,'cantidad inicial pollos'!I21-'cantidad pollos muertos'!I21+1))</f>
        <v>2.006084982533296E-3</v>
      </c>
      <c r="Q22" s="6">
        <f>IF('cantidad pollos muertos'!J21="","",BETAINV(0.025,'cantidad pollos muertos'!J21+1,'cantidad inicial pollos'!J21-'cantidad pollos muertos'!J21+1))</f>
        <v>1.7922704140255243E-2</v>
      </c>
      <c r="R22" s="6">
        <f>IF('cantidad pollos muertos'!J21="","",BETAINV(0.975,'cantidad pollos muertos'!J21+1,'cantidad inicial pollos'!J21-'cantidad pollos muertos'!J21+1))</f>
        <v>3.2022297123759258E-2</v>
      </c>
      <c r="S22" s="32">
        <f>IF('cantidad pollos muertos'!K21="","",BETAINV(0.025,'cantidad pollos muertos'!K21+1,'cantidad inicial pollos'!K21-'cantidad pollos muertos'!K21+1))</f>
        <v>9.2860843635795588E-3</v>
      </c>
      <c r="T22" s="32">
        <f>IF('cantidad pollos muertos'!K21="","",BETAINV(0.975,'cantidad pollos muertos'!K21+1,'cantidad inicial pollos'!K21-'cantidad pollos muertos'!K21+1))</f>
        <v>2.0068171986251437E-2</v>
      </c>
      <c r="U22" s="32">
        <f>IF('cantidad pollos muertos'!L21="","",BETAINV(0.025,'cantidad pollos muertos'!L21+1,'cantidad inicial pollos'!L21-'cantidad pollos muertos'!L21+1))</f>
        <v>2.4264490896837142E-2</v>
      </c>
      <c r="V22" s="32">
        <f>IF('cantidad pollos muertos'!L21="","",BETAINV(0.975,'cantidad pollos muertos'!L21+1,'cantidad inicial pollos'!L21-'cantidad pollos muertos'!L21+1))</f>
        <v>4.2705712465140988E-2</v>
      </c>
      <c r="W22" s="6">
        <f>IF('cantidad pollos muertos'!M21="","",BETAINV(0.025,'cantidad pollos muertos'!M21+1,'cantidad inicial pollos'!M21-'cantidad pollos muertos'!M21+1))</f>
        <v>2.0739432822536135E-2</v>
      </c>
      <c r="X22" s="6">
        <f>IF('cantidad pollos muertos'!M21="","",BETAINV(0.975,'cantidad pollos muertos'!M21+1,'cantidad inicial pollos'!M21-'cantidad pollos muertos'!M21+1))</f>
        <v>3.5727870869365352E-2</v>
      </c>
      <c r="Y22" s="6">
        <f>IF('cantidad pollos muertos'!N21="","",BETAINV(0.025,'cantidad pollos muertos'!N21+1,'cantidad inicial pollos'!N21-'cantidad pollos muertos'!N21+1))</f>
        <v>1.8390018807486471E-2</v>
      </c>
      <c r="Z22" s="6">
        <f>IF('cantidad pollos muertos'!N21="","",BETAINV(0.975,'cantidad pollos muertos'!N21+1,'cantidad inicial pollos'!N21-'cantidad pollos muertos'!N21+1))</f>
        <v>3.264203645222119E-2</v>
      </c>
      <c r="AA22" s="6">
        <f>IF('cantidad pollos muertos'!O21="","",BETAINV(0.025,'cantidad pollos muertos'!O21+1,'cantidad inicial pollos'!O21-'cantidad pollos muertos'!O21+1))</f>
        <v>2.0267923272447114E-2</v>
      </c>
      <c r="AB22" s="6">
        <f>IF('cantidad pollos muertos'!O21="","",BETAINV(0.975,'cantidad pollos muertos'!O21+1,'cantidad inicial pollos'!O21-'cantidad pollos muertos'!O21+1))</f>
        <v>3.5112333316528854E-2</v>
      </c>
      <c r="AC22" s="6">
        <f>IF('cantidad pollos muertos'!P21="","",BETAINV(0.025,'cantidad pollos muertos'!P21+1,'cantidad inicial pollos'!P21-'cantidad pollos muertos'!P21+1))</f>
        <v>9.7077455943128561E-3</v>
      </c>
      <c r="AD22" s="6">
        <f>IF('cantidad pollos muertos'!P21="","",BETAINV(0.975,'cantidad pollos muertos'!P21+1,'cantidad inicial pollos'!P21-'cantidad pollos muertos'!P21+1))</f>
        <v>2.0669816911722649E-2</v>
      </c>
      <c r="AE22" s="6">
        <f>IF('cantidad pollos muertos'!Q21="","",BETAINV(0.025,'cantidad pollos muertos'!Q21+1,'cantidad inicial pollos'!Q21-'cantidad pollos muertos'!Q21+1))</f>
        <v>4.8970952423400181E-2</v>
      </c>
      <c r="AF22" s="6">
        <f>IF('cantidad pollos muertos'!Q21="","",BETAINV(0.975,'cantidad pollos muertos'!Q21+1,'cantidad inicial pollos'!Q21-'cantidad pollos muertos'!Q21+1))</f>
        <v>7.054415466789421E-2</v>
      </c>
      <c r="AG22" s="6">
        <f>IF('cantidad pollos muertos'!R21="","",BETAINV(0.025,'cantidad pollos muertos'!R21+1,'cantidad inicial pollos'!R21-'cantidad pollos muertos'!R21+1))</f>
        <v>1.7922704140255243E-2</v>
      </c>
      <c r="AH22" s="6">
        <f>IF('cantidad pollos muertos'!R21="","",BETAINV(0.975,'cantidad pollos muertos'!R21+1,'cantidad inicial pollos'!R21-'cantidad pollos muertos'!R21+1))</f>
        <v>3.2022297123759258E-2</v>
      </c>
      <c r="AI22" s="6">
        <f>IF('cantidad pollos muertos'!S21="","",BETAINV(0.025,'cantidad pollos muertos'!S21+1,'cantidad inicial pollos'!S21-'cantidad pollos muertos'!S21+1))</f>
        <v>3.4680253987382718E-2</v>
      </c>
      <c r="AJ22" s="6">
        <f>IF('cantidad pollos muertos'!S21="","",BETAINV(0.975,'cantidad pollos muertos'!S21+1,'cantidad inicial pollos'!S21-'cantidad pollos muertos'!S21+1))</f>
        <v>5.3311093650102226E-2</v>
      </c>
      <c r="AK22" s="6">
        <f>IF('cantidad pollos muertos'!T21="","",BETAINV(0.025,'cantidad pollos muertos'!T21+1,'cantidad inicial pollos'!T21-'cantidad pollos muertos'!T21+1))</f>
        <v>1.9327295083248753E-2</v>
      </c>
      <c r="AL22" s="6">
        <f>IF('cantidad pollos muertos'!T21="","",BETAINV(0.975,'cantidad pollos muertos'!T21+1,'cantidad inicial pollos'!T21-'cantidad pollos muertos'!T21+1))</f>
        <v>3.3878863587270991E-2</v>
      </c>
      <c r="AM22" s="6">
        <f>IF('cantidad pollos muertos'!U21="","",BETAINV(0.025,'cantidad pollos muertos'!U21+1,'cantidad inicial pollos'!U21-'cantidad pollos muertos'!U21+1))</f>
        <v>4.1053214431700707E-2</v>
      </c>
      <c r="AN22" s="6">
        <f>IF('cantidad pollos muertos'!U21="","",BETAINV(0.975,'cantidad pollos muertos'!U21+1,'cantidad inicial pollos'!U21-'cantidad pollos muertos'!U21+1))</f>
        <v>6.1069492881275611E-2</v>
      </c>
      <c r="AO22" s="6" t="str">
        <f>IF('cantidad pollos muertos'!V21="","",BETAINV(0.025,'cantidad pollos muertos'!V21+1,'cantidad inicial pollos'!V21-'cantidad pollos muertos'!V21+1))</f>
        <v/>
      </c>
      <c r="AP22" s="6" t="str">
        <f>IF('cantidad pollos muertos'!V21="","",BETAINV(0.975,'cantidad pollos muertos'!V21+1,'cantidad inicial pollos'!V21-'cantidad pollos muertos'!V21+1))</f>
        <v/>
      </c>
      <c r="AQ22" s="6">
        <f>IF('cantidad pollos muertos'!W21="","",BETAINV(0.025,'cantidad pollos muertos'!W21+1,'cantidad inicial pollos'!W21-'cantidad pollos muertos'!W21+1))</f>
        <v>5.909574843621433E-3</v>
      </c>
      <c r="AR22" s="6">
        <f>IF('cantidad pollos muertos'!W21="","",BETAINV(0.975,'cantidad pollos muertos'!W21+1,'cantidad inicial pollos'!W21-'cantidad pollos muertos'!W21+1))</f>
        <v>1.4631815168728801E-2</v>
      </c>
      <c r="AS22" s="6">
        <f>IF('cantidad pollos muertos'!X21="","",BETAINV(0.025,'cantidad pollos muertos'!X21+1,'cantidad inicial pollos'!X21-'cantidad pollos muertos'!X21+1))</f>
        <v>4.9641027899044961E-2</v>
      </c>
      <c r="AT22" s="6">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6">
        <v>21</v>
      </c>
      <c r="B23" s="6" t="s">
        <v>10</v>
      </c>
      <c r="C23" s="6">
        <f>IF('cantidad pollos muertos'!C22="","",BETAINV(0.025,'cantidad pollos muertos'!C22+1,'cantidad inicial pollos'!C22-'cantidad pollos muertos'!C22+1))</f>
        <v>4.4611128813516518E-2</v>
      </c>
      <c r="D23" s="6">
        <f>IF('cantidad pollos muertos'!C22="","",BETAINV(0.975,'cantidad pollos muertos'!C22+1,'cantidad inicial pollos'!C22-'cantidad pollos muertos'!C22+1))</f>
        <v>6.0950385801887053E-2</v>
      </c>
      <c r="E23" s="6">
        <f>IF('cantidad pollos muertos'!D22="","",BETAINV(0.025,'cantidad pollos muertos'!D22+1,'cantidad inicial pollos'!D22-'cantidad pollos muertos'!D22+1))</f>
        <v>2.6422969655528844E-2</v>
      </c>
      <c r="F23" s="6">
        <f>IF('cantidad pollos muertos'!D22="","",BETAINV(0.975,'cantidad pollos muertos'!D22+1,'cantidad inicial pollos'!D22-'cantidad pollos muertos'!D22+1))</f>
        <v>3.8968322784134979E-2</v>
      </c>
      <c r="G23" s="6">
        <f>IF('cantidad pollos muertos'!E22="","",BETAINV(0.025,'cantidad pollos muertos'!E22+1,'cantidad inicial pollos'!E22-'cantidad pollos muertos'!E22+1))</f>
        <v>7.9374816666274453E-2</v>
      </c>
      <c r="H23" s="6">
        <f>IF('cantidad pollos muertos'!E22="","",BETAINV(0.975,'cantidad pollos muertos'!E22+1,'cantidad inicial pollos'!E22-'cantidad pollos muertos'!E22+1))</f>
        <v>9.9565061638046792E-2</v>
      </c>
      <c r="I23" s="6">
        <f>IF('cantidad pollos muertos'!F22="","",BETAINV(0.025,'cantidad pollos muertos'!F22+1,'cantidad inicial pollos'!F22-'cantidad pollos muertos'!F22+1))</f>
        <v>4.6139861085073564E-2</v>
      </c>
      <c r="J23" s="6">
        <f>IF('cantidad pollos muertos'!F22="","",BETAINV(0.975,'cantidad pollos muertos'!F22+1,'cantidad inicial pollos'!F22-'cantidad pollos muertos'!F22+1))</f>
        <v>6.2113955913669194E-2</v>
      </c>
      <c r="K23" s="6">
        <f>IF('cantidad pollos muertos'!G22="","",BETAINV(0.025,'cantidad pollos muertos'!G22+1,'cantidad inicial pollos'!G22-'cantidad pollos muertos'!G22+1))</f>
        <v>2.4602550894708874E-2</v>
      </c>
      <c r="L23" s="6">
        <f>IF('cantidad pollos muertos'!G22="","",BETAINV(0.975,'cantidad pollos muertos'!G22+1,'cantidad inicial pollos'!G22-'cantidad pollos muertos'!G22+1))</f>
        <v>3.8029963112099607E-2</v>
      </c>
      <c r="M23" s="6">
        <f>IF('cantidad pollos muertos'!H22="","",BETAINV(0.025,'cantidad pollos muertos'!H22+1,'cantidad inicial pollos'!L22-'cantidad pollos muertos'!H22+1))</f>
        <v>2.730047596083976E-2</v>
      </c>
      <c r="N23" s="6">
        <f>IF('cantidad pollos muertos'!H22="","",BETAINV(0.975,'cantidad pollos muertos'!H22+1,'cantidad inicial pollos'!H22-'cantidad pollos muertos'!H22+1))</f>
        <v>5.1484191677408586E-2</v>
      </c>
      <c r="O23" s="6">
        <f>IF('cantidad pollos muertos'!I22="","",BETAINV(0.025,'cantidad pollos muertos'!I22+1,'cantidad inicial pollos'!I22-'cantidad pollos muertos'!I22+1))</f>
        <v>9.4870021380749694E-3</v>
      </c>
      <c r="P23" s="6">
        <f>IF('cantidad pollos muertos'!I22="","",BETAINV(0.975,'cantidad pollos muertos'!I22+1,'cantidad inicial pollos'!I22-'cantidad pollos muertos'!I22+1))</f>
        <v>1.8071113181189591E-2</v>
      </c>
      <c r="Q23" s="6">
        <f>IF('cantidad pollos muertos'!J22="","",BETAINV(0.025,'cantidad pollos muertos'!J22+1,'cantidad inicial pollos'!J22-'cantidad pollos muertos'!J22+1))</f>
        <v>2.7003102362829549E-2</v>
      </c>
      <c r="R23" s="6">
        <f>IF('cantidad pollos muertos'!J22="","",BETAINV(0.975,'cantidad pollos muertos'!J22+1,'cantidad inicial pollos'!J22-'cantidad pollos muertos'!J22+1))</f>
        <v>4.0142243736473127E-2</v>
      </c>
      <c r="S23" s="32">
        <f>IF('cantidad pollos muertos'!K22="","",BETAINV(0.025,'cantidad pollos muertos'!K22+1,'cantidad inicial pollos'!K22-'cantidad pollos muertos'!K22+1))</f>
        <v>1.8528834069359356E-2</v>
      </c>
      <c r="T23" s="32">
        <f>IF('cantidad pollos muertos'!K22="","",BETAINV(0.975,'cantidad pollos muertos'!K22+1,'cantidad inicial pollos'!K22-'cantidad pollos muertos'!K22+1))</f>
        <v>2.9687547122798419E-2</v>
      </c>
      <c r="U23" s="32">
        <f>IF('cantidad pollos muertos'!L22="","",BETAINV(0.025,'cantidad pollos muertos'!L22+1,'cantidad inicial pollos'!L22-'cantidad pollos muertos'!L22+1))</f>
        <v>1.2412924687703102E-2</v>
      </c>
      <c r="V23" s="32">
        <f>IF('cantidad pollos muertos'!L22="","",BETAINV(0.975,'cantidad pollos muertos'!L22+1,'cantidad inicial pollos'!L22-'cantidad pollos muertos'!L22+1))</f>
        <v>2.18166369818934E-2</v>
      </c>
      <c r="W23" s="6">
        <f>IF('cantidad pollos muertos'!M22="","",BETAINV(0.025,'cantidad pollos muertos'!M22+1,'cantidad inicial pollos'!M22-'cantidad pollos muertos'!M22+1))</f>
        <v>1.5756776318995597E-2</v>
      </c>
      <c r="X23" s="6">
        <f>IF('cantidad pollos muertos'!M22="","",BETAINV(0.975,'cantidad pollos muertos'!M22+1,'cantidad inicial pollos'!M22-'cantidad pollos muertos'!M22+1))</f>
        <v>2.6165561054487307E-2</v>
      </c>
      <c r="Y23" s="6">
        <f>IF('cantidad pollos muertos'!N22="","",BETAINV(0.025,'cantidad pollos muertos'!N22+1,'cantidad inicial pollos'!N22-'cantidad pollos muertos'!N22+1))</f>
        <v>1.4230066002833384E-2</v>
      </c>
      <c r="Z23" s="6">
        <f>IF('cantidad pollos muertos'!N22="","",BETAINV(0.975,'cantidad pollos muertos'!N22+1,'cantidad inicial pollos'!N22-'cantidad pollos muertos'!N22+1))</f>
        <v>2.4195564681568138E-2</v>
      </c>
      <c r="AA23" s="6">
        <f>IF('cantidad pollos muertos'!O22="","",BETAINV(0.025,'cantidad pollos muertos'!O22+1,'cantidad inicial pollos'!O22-'cantidad pollos muertos'!O22+1))</f>
        <v>1.8219455975166967E-2</v>
      </c>
      <c r="AB23" s="6">
        <f>IF('cantidad pollos muertos'!O22="","",BETAINV(0.975,'cantidad pollos muertos'!O22+1,'cantidad inicial pollos'!O22-'cantidad pollos muertos'!O22+1))</f>
        <v>2.9297588457250057E-2</v>
      </c>
      <c r="AC23" s="6">
        <f>IF('cantidad pollos muertos'!P22="","",BETAINV(0.025,'cantidad pollos muertos'!P22+1,'cantidad inicial pollos'!P22-'cantidad pollos muertos'!P22+1))</f>
        <v>2.132678533276482E-2</v>
      </c>
      <c r="AD23" s="6">
        <f>IF('cantidad pollos muertos'!P22="","",BETAINV(0.975,'cantidad pollos muertos'!P22+1,'cantidad inicial pollos'!P22-'cantidad pollos muertos'!P22+1))</f>
        <v>3.3183614281491081E-2</v>
      </c>
      <c r="AE23" s="6">
        <f>IF('cantidad pollos muertos'!Q22="","",BETAINV(0.025,'cantidad pollos muertos'!Q22+1,'cantidad inicial pollos'!Q22-'cantidad pollos muertos'!Q22+1))</f>
        <v>1.3622426464357127E-2</v>
      </c>
      <c r="AF23" s="6">
        <f>IF('cantidad pollos muertos'!Q22="","",BETAINV(0.975,'cantidad pollos muertos'!Q22+1,'cantidad inicial pollos'!Q22-'cantidad pollos muertos'!Q22+1))</f>
        <v>2.3404517437229044E-2</v>
      </c>
      <c r="AG23" s="6">
        <f>IF('cantidad pollos muertos'!R22="","",BETAINV(0.025,'cantidad pollos muertos'!R22+1,'cantidad inicial pollos'!R22-'cantidad pollos muertos'!R22+1))</f>
        <v>1.8219455975166967E-2</v>
      </c>
      <c r="AH23" s="6">
        <f>IF('cantidad pollos muertos'!R22="","",BETAINV(0.975,'cantidad pollos muertos'!R22+1,'cantidad inicial pollos'!R22-'cantidad pollos muertos'!R22+1))</f>
        <v>2.9297588457250057E-2</v>
      </c>
      <c r="AI23" s="6">
        <f>IF('cantidad pollos muertos'!S22="","",BETAINV(0.025,'cantidad pollos muertos'!S22+1,'cantidad inicial pollos'!S22-'cantidad pollos muertos'!S22+1))</f>
        <v>1.1211938074596086E-2</v>
      </c>
      <c r="AJ23" s="6">
        <f>IF('cantidad pollos muertos'!S22="","",BETAINV(0.975,'cantidad pollos muertos'!S22+1,'cantidad inicial pollos'!S22-'cantidad pollos muertos'!S22+1))</f>
        <v>2.0220227160518967E-2</v>
      </c>
      <c r="AK23" s="6">
        <f>IF('cantidad pollos muertos'!T22="","",BETAINV(0.025,'cantidad pollos muertos'!T22+1,'cantidad inicial pollos'!T22-'cantidad pollos muertos'!T22+1))</f>
        <v>3.3983971460256196E-2</v>
      </c>
      <c r="AL23" s="6">
        <f>IF('cantidad pollos muertos'!T22="","",BETAINV(0.975,'cantidad pollos muertos'!T22+1,'cantidad inicial pollos'!T22-'cantidad pollos muertos'!T22+1))</f>
        <v>4.8499688881075032E-2</v>
      </c>
      <c r="AM23" s="6">
        <f>IF('cantidad pollos muertos'!U22="","",BETAINV(0.025,'cantidad pollos muertos'!U22+1,'cantidad inicial pollos'!U22-'cantidad pollos muertos'!U22+1))</f>
        <v>2.7617002704458073E-2</v>
      </c>
      <c r="AN23" s="6">
        <f>IF('cantidad pollos muertos'!U22="","",BETAINV(0.975,'cantidad pollos muertos'!U22+1,'cantidad inicial pollos'!U22-'cantidad pollos muertos'!U22+1))</f>
        <v>4.0880049339876878E-2</v>
      </c>
      <c r="AO23" s="6">
        <f>IF('cantidad pollos muertos'!V22="","",BETAINV(0.025,'cantidad pollos muertos'!V22+1,'cantidad inicial pollos'!V22-'cantidad pollos muertos'!V22+1))</f>
        <v>1.945884953911925E-2</v>
      </c>
      <c r="AP23" s="6">
        <f>IF('cantidad pollos muertos'!V22="","",BETAINV(0.975,'cantidad pollos muertos'!V22+1,'cantidad inicial pollos'!V22-'cantidad pollos muertos'!V22+1))</f>
        <v>3.0855540136255133E-2</v>
      </c>
      <c r="AQ23" s="6">
        <f>IF('cantidad pollos muertos'!W22="","",BETAINV(0.025,'cantidad pollos muertos'!W22+1,'cantidad inicial pollos'!W22-'cantidad pollos muertos'!W22+1))</f>
        <v>3.2386185563025083E-2</v>
      </c>
      <c r="AR23" s="6">
        <f>IF('cantidad pollos muertos'!W22="","",BETAINV(0.975,'cantidad pollos muertos'!W22+1,'cantidad inicial pollos'!W22-'cantidad pollos muertos'!W22+1))</f>
        <v>4.66008255444057E-2</v>
      </c>
      <c r="AS23" s="6">
        <f>IF('cantidad pollos muertos'!X22="","",BETAINV(0.025,'cantidad pollos muertos'!X22+1,'cantidad inicial pollos'!X22-'cantidad pollos muertos'!X22+1))</f>
        <v>4.6880919492669391E-2</v>
      </c>
      <c r="AT23" s="6">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6">
        <v>22</v>
      </c>
      <c r="B24" s="6" t="s">
        <v>38</v>
      </c>
      <c r="C24" s="6">
        <f>IF('cantidad pollos muertos'!C23="","",BETAINV(0.025,'cantidad pollos muertos'!C23+1,'cantidad inicial pollos'!C23-'cantidad pollos muertos'!C23+1))</f>
        <v>4.1737691109578548E-2</v>
      </c>
      <c r="D24" s="6">
        <f>IF('cantidad pollos muertos'!C23="","",BETAINV(0.975,'cantidad pollos muertos'!C23+1,'cantidad inicial pollos'!C23-'cantidad pollos muertos'!C23+1))</f>
        <v>6.4938239129286424E-2</v>
      </c>
      <c r="E24" s="6">
        <f>IF('cantidad pollos muertos'!D23="","",BETAINV(0.025,'cantidad pollos muertos'!D23+1,'cantidad inicial pollos'!D23-'cantidad pollos muertos'!D23+1))</f>
        <v>8.0971522858486522E-2</v>
      </c>
      <c r="F24" s="6">
        <f>IF('cantidad pollos muertos'!D23="","",BETAINV(0.975,'cantidad pollos muertos'!D23+1,'cantidad inicial pollos'!D23-'cantidad pollos muertos'!D23+1))</f>
        <v>0.10493368403602865</v>
      </c>
      <c r="G24" s="6">
        <f>IF('cantidad pollos muertos'!E23="","",BETAINV(0.025,'cantidad pollos muertos'!E23+1,'cantidad inicial pollos'!E23-'cantidad pollos muertos'!E23+1))</f>
        <v>4.3366554346696319E-2</v>
      </c>
      <c r="H24" s="6">
        <f>IF('cantidad pollos muertos'!E23="","",BETAINV(0.975,'cantidad pollos muertos'!E23+1,'cantidad inicial pollos'!E23-'cantidad pollos muertos'!E23+1))</f>
        <v>6.1760900262127993E-2</v>
      </c>
      <c r="I24" s="6">
        <f>IF('cantidad pollos muertos'!F23="","",BETAINV(0.025,'cantidad pollos muertos'!F23+1,'cantidad inicial pollos'!F23-'cantidad pollos muertos'!F23+1))</f>
        <v>0.12003323928576061</v>
      </c>
      <c r="J24" s="6">
        <f>IF('cantidad pollos muertos'!F23="","",BETAINV(0.975,'cantidad pollos muertos'!F23+1,'cantidad inicial pollos'!F23-'cantidad pollos muertos'!F23+1))</f>
        <v>0.14820368528636785</v>
      </c>
      <c r="K24" s="6">
        <f>IF('cantidad pollos muertos'!G23="","",BETAINV(0.025,'cantidad pollos muertos'!G23+1,'cantidad inicial pollos'!G23-'cantidad pollos muertos'!G23+1))</f>
        <v>4.8626154913303785E-2</v>
      </c>
      <c r="L24" s="6">
        <f>IF('cantidad pollos muertos'!G23="","",BETAINV(0.975,'cantidad pollos muertos'!G23+1,'cantidad inicial pollos'!G23-'cantidad pollos muertos'!G23+1))</f>
        <v>6.7932505511987151E-2</v>
      </c>
      <c r="M24" s="6">
        <f>IF('cantidad pollos muertos'!H23="","",BETAINV(0.025,'cantidad pollos muertos'!H23+1,'cantidad inicial pollos'!L23-'cantidad pollos muertos'!H23+1))</f>
        <v>4.2530956867292434E-2</v>
      </c>
      <c r="N24" s="6">
        <f>IF('cantidad pollos muertos'!H23="","",BETAINV(0.975,'cantidad pollos muertos'!H23+1,'cantidad inicial pollos'!H23-'cantidad pollos muertos'!H23+1))</f>
        <v>6.0740888853741848E-2</v>
      </c>
      <c r="O24" s="6">
        <f>IF('cantidad pollos muertos'!I23="","",BETAINV(0.025,'cantidad pollos muertos'!I23+1,'cantidad inicial pollos'!I23-'cantidad pollos muertos'!I23+1))</f>
        <v>4.2550018446154102E-2</v>
      </c>
      <c r="P24" s="6">
        <f>IF('cantidad pollos muertos'!I23="","",BETAINV(0.975,'cantidad pollos muertos'!I23+1,'cantidad inicial pollos'!I23-'cantidad pollos muertos'!I23+1))</f>
        <v>6.0794813396122582E-2</v>
      </c>
      <c r="Q24" s="6">
        <f>IF('cantidad pollos muertos'!J23="","",BETAINV(0.025,'cantidad pollos muertos'!J23+1,'cantidad inicial pollos'!J23-'cantidad pollos muertos'!J23+1))</f>
        <v>4.3579824871350335E-2</v>
      </c>
      <c r="R24" s="6">
        <f>IF('cantidad pollos muertos'!J23="","",BETAINV(0.975,'cantidad pollos muertos'!J23+1,'cantidad inicial pollos'!J23-'cantidad pollos muertos'!J23+1))</f>
        <v>6.478612561609487E-2</v>
      </c>
      <c r="S24" s="32">
        <f>IF('cantidad pollos muertos'!K23="","",BETAINV(0.025,'cantidad pollos muertos'!K23+1,'cantidad inicial pollos'!K23-'cantidad pollos muertos'!K23+1))</f>
        <v>1.3907844123165262E-2</v>
      </c>
      <c r="T24" s="32">
        <f>IF('cantidad pollos muertos'!K23="","",BETAINV(0.975,'cantidad pollos muertos'!K23+1,'cantidad inicial pollos'!K23-'cantidad pollos muertos'!K23+1))</f>
        <v>2.5227118418335581E-2</v>
      </c>
      <c r="U24" s="32">
        <f>IF('cantidad pollos muertos'!L23="","",BETAINV(0.025,'cantidad pollos muertos'!L23+1,'cantidad inicial pollos'!L23-'cantidad pollos muertos'!L23+1))</f>
        <v>3.5626643847917694E-2</v>
      </c>
      <c r="V24" s="32">
        <f>IF('cantidad pollos muertos'!L23="","",BETAINV(0.975,'cantidad pollos muertos'!L23+1,'cantidad inicial pollos'!L23-'cantidad pollos muertos'!L23+1))</f>
        <v>5.2526593301653324E-2</v>
      </c>
      <c r="W24" s="6">
        <f>IF('cantidad pollos muertos'!M23="","",BETAINV(0.025,'cantidad pollos muertos'!M23+1,'cantidad inicial pollos'!M23-'cantidad pollos muertos'!M23+1))</f>
        <v>9.9824077603693131E-3</v>
      </c>
      <c r="X24" s="6">
        <f>IF('cantidad pollos muertos'!M23="","",BETAINV(0.975,'cantidad pollos muertos'!M23+1,'cantidad inicial pollos'!M23-'cantidad pollos muertos'!M23+1))</f>
        <v>1.9362577136936565E-2</v>
      </c>
      <c r="Y24" s="6">
        <f>IF('cantidad pollos muertos'!N23="","",BETAINV(0.025,'cantidad pollos muertos'!N23+1,'cantidad inicial pollos'!N23-'cantidad pollos muertos'!N23+1))</f>
        <v>3.6685669691829501E-2</v>
      </c>
      <c r="Z24" s="6">
        <f>IF('cantidad pollos muertos'!N23="","",BETAINV(0.975,'cantidad pollos muertos'!N23+1,'cantidad inicial pollos'!N23-'cantidad pollos muertos'!N23+1))</f>
        <v>5.2997921917503854E-2</v>
      </c>
      <c r="AA24" s="6">
        <f>IF('cantidad pollos muertos'!O23="","",BETAINV(0.025,'cantidad pollos muertos'!O23+1,'cantidad inicial pollos'!O23-'cantidad pollos muertos'!O23+1))</f>
        <v>6.6911314116367165E-2</v>
      </c>
      <c r="AB24" s="6">
        <f>IF('cantidad pollos muertos'!O23="","",BETAINV(0.975,'cantidad pollos muertos'!O23+1,'cantidad inicial pollos'!O23-'cantidad pollos muertos'!O23+1))</f>
        <v>8.8028116913502652E-2</v>
      </c>
      <c r="AC24" s="6">
        <f>IF('cantidad pollos muertos'!P23="","",BETAINV(0.025,'cantidad pollos muertos'!P23+1,'cantidad inicial pollos'!P23-'cantidad pollos muertos'!P23+1))</f>
        <v>6.7293582802293681E-2</v>
      </c>
      <c r="AD24" s="6">
        <f>IF('cantidad pollos muertos'!P23="","",BETAINV(0.975,'cantidad pollos muertos'!P23+1,'cantidad inicial pollos'!P23-'cantidad pollos muertos'!P23+1))</f>
        <v>8.8461545061883418E-2</v>
      </c>
      <c r="AE24" s="6">
        <f>IF('cantidad pollos muertos'!Q23="","",BETAINV(0.025,'cantidad pollos muertos'!Q23+1,'cantidad inicial pollos'!Q23-'cantidad pollos muertos'!Q23+1))</f>
        <v>3.6685669691829501E-2</v>
      </c>
      <c r="AF24" s="6">
        <f>IF('cantidad pollos muertos'!Q23="","",BETAINV(0.975,'cantidad pollos muertos'!Q23+1,'cantidad inicial pollos'!Q23-'cantidad pollos muertos'!Q23+1))</f>
        <v>5.2997921917503854E-2</v>
      </c>
      <c r="AG24" s="6">
        <f>IF('cantidad pollos muertos'!R23="","",BETAINV(0.025,'cantidad pollos muertos'!R23+1,'cantidad inicial pollos'!R23-'cantidad pollos muertos'!R23+1))</f>
        <v>9.7724423014538334E-2</v>
      </c>
      <c r="AH24" s="6">
        <f>IF('cantidad pollos muertos'!R23="","",BETAINV(0.975,'cantidad pollos muertos'!R23+1,'cantidad inicial pollos'!R23-'cantidad pollos muertos'!R23+1))</f>
        <v>0.12247071822539768</v>
      </c>
      <c r="AI24" s="6">
        <f>IF('cantidad pollos muertos'!S23="","",BETAINV(0.025,'cantidad pollos muertos'!S23+1,'cantidad inicial pollos'!S23-'cantidad pollos muertos'!S23+1))</f>
        <v>2.8182596352864877E-2</v>
      </c>
      <c r="AJ24" s="6">
        <f>IF('cantidad pollos muertos'!S23="","",BETAINV(0.975,'cantidad pollos muertos'!S23+1,'cantidad inicial pollos'!S23-'cantidad pollos muertos'!S23+1))</f>
        <v>4.2739866385486325E-2</v>
      </c>
      <c r="AK24" s="6">
        <f>IF('cantidad pollos muertos'!T23="","",BETAINV(0.025,'cantidad pollos muertos'!T23+1,'cantidad inicial pollos'!T23-'cantidad pollos muertos'!T23+1))</f>
        <v>3.8921688699170509E-2</v>
      </c>
      <c r="AL24" s="6">
        <f>IF('cantidad pollos muertos'!T23="","",BETAINV(0.975,'cantidad pollos muertos'!T23+1,'cantidad inicial pollos'!T23-'cantidad pollos muertos'!T23+1))</f>
        <v>5.565610137231547E-2</v>
      </c>
      <c r="AM24" s="6">
        <f>IF('cantidad pollos muertos'!U23="","",BETAINV(0.025,'cantidad pollos muertos'!U23+1,'cantidad inicial pollos'!U23-'cantidad pollos muertos'!U23+1))</f>
        <v>4.5665778984365225E-2</v>
      </c>
      <c r="AN24" s="6">
        <f>IF('cantidad pollos muertos'!U23="","",BETAINV(0.975,'cantidad pollos muertos'!U23+1,'cantidad inicial pollos'!U23-'cantidad pollos muertos'!U23+1))</f>
        <v>6.3594591935625888E-2</v>
      </c>
      <c r="AO24" s="6">
        <f>IF('cantidad pollos muertos'!V23="","",BETAINV(0.025,'cantidad pollos muertos'!V23+1,'cantidad inicial pollos'!V23-'cantidad pollos muertos'!V23+1))</f>
        <v>5.3591773630712949E-2</v>
      </c>
      <c r="AP24" s="6">
        <f>IF('cantidad pollos muertos'!V23="","",BETAINV(0.975,'cantidad pollos muertos'!V23+1,'cantidad inicial pollos'!V23-'cantidad pollos muertos'!V23+1))</f>
        <v>7.2798255457795835E-2</v>
      </c>
      <c r="AQ24" s="6">
        <f>IF('cantidad pollos muertos'!W23="","",BETAINV(0.025,'cantidad pollos muertos'!W23+1,'cantidad inicial pollos'!W23-'cantidad pollos muertos'!W23+1))</f>
        <v>4.6874712314307385E-2</v>
      </c>
      <c r="AR24" s="6">
        <f>IF('cantidad pollos muertos'!W23="","",BETAINV(0.975,'cantidad pollos muertos'!W23+1,'cantidad inicial pollos'!W23-'cantidad pollos muertos'!W23+1))</f>
        <v>6.5426053377073079E-2</v>
      </c>
      <c r="AS24" s="6">
        <f>IF('cantidad pollos muertos'!X23="","",BETAINV(0.025,'cantidad pollos muertos'!X23+1,'cantidad inicial pollos'!X23-'cantidad pollos muertos'!X23+1))</f>
        <v>5.8524598715656871E-2</v>
      </c>
      <c r="AT24" s="6">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6">
        <v>23</v>
      </c>
      <c r="B25" s="6" t="s">
        <v>14</v>
      </c>
      <c r="C25" s="6">
        <f>IF('cantidad pollos muertos'!C24="","",BETAINV(0.025,'cantidad pollos muertos'!C24+1,'cantidad inicial pollos'!C24-'cantidad pollos muertos'!C24+1))</f>
        <v>2.9883184458012343E-2</v>
      </c>
      <c r="D25" s="6">
        <f>IF('cantidad pollos muertos'!C24="","",BETAINV(0.975,'cantidad pollos muertos'!C24+1,'cantidad inicial pollos'!C24-'cantidad pollos muertos'!C24+1))</f>
        <v>5.1870872647105104E-2</v>
      </c>
      <c r="E25" s="6">
        <f>IF('cantidad pollos muertos'!D24="","",BETAINV(0.025,'cantidad pollos muertos'!D24+1,'cantidad inicial pollos'!D24-'cantidad pollos muertos'!D24+1))</f>
        <v>2.1420215123666077E-2</v>
      </c>
      <c r="F25" s="6">
        <f>IF('cantidad pollos muertos'!D24="","",BETAINV(0.975,'cantidad pollos muertos'!D24+1,'cantidad inicial pollos'!D24-'cantidad pollos muertos'!D24+1))</f>
        <v>4.1724008320227268E-2</v>
      </c>
      <c r="G25" s="6">
        <f>IF('cantidad pollos muertos'!E24="","",BETAINV(0.025,'cantidad pollos muertos'!E24+1,'cantidad inicial pollos'!E24-'cantidad pollos muertos'!E24+1))</f>
        <v>4.9555456337815842E-2</v>
      </c>
      <c r="H25" s="6">
        <f>IF('cantidad pollos muertos'!E24="","",BETAINV(0.975,'cantidad pollos muertos'!E24+1,'cantidad inicial pollos'!E24-'cantidad pollos muertos'!E24+1))</f>
        <v>7.6702967402606625E-2</v>
      </c>
      <c r="I25" s="6">
        <f>IF('cantidad pollos muertos'!F24="","",BETAINV(0.025,'cantidad pollos muertos'!F24+1,'cantidad inicial pollos'!F24-'cantidad pollos muertos'!F24+1))</f>
        <v>2.904530025600472E-2</v>
      </c>
      <c r="J25" s="6">
        <f>IF('cantidad pollos muertos'!F24="","",BETAINV(0.975,'cantidad pollos muertos'!F24+1,'cantidad inicial pollos'!F24-'cantidad pollos muertos'!F24+1))</f>
        <v>4.2892903532069537E-2</v>
      </c>
      <c r="K25" s="6">
        <f>IF('cantidad pollos muertos'!G24="","",BETAINV(0.025,'cantidad pollos muertos'!G24+1,'cantidad inicial pollos'!G24-'cantidad pollos muertos'!G24+1))</f>
        <v>3.035257197776315E-2</v>
      </c>
      <c r="L25" s="6">
        <f>IF('cantidad pollos muertos'!G24="","",BETAINV(0.975,'cantidad pollos muertos'!G24+1,'cantidad inicial pollos'!G24-'cantidad pollos muertos'!G24+1))</f>
        <v>4.6116550492398267E-2</v>
      </c>
      <c r="M25" s="6">
        <f>IF('cantidad pollos muertos'!H24="","",BETAINV(0.025,'cantidad pollos muertos'!H24+1,'cantidad inicial pollos'!L24-'cantidad pollos muertos'!H24+1))</f>
        <v>2.7986357937152647E-2</v>
      </c>
      <c r="N25" s="6">
        <f>IF('cantidad pollos muertos'!H24="","",BETAINV(0.975,'cantidad pollos muertos'!H24+1,'cantidad inicial pollos'!H24-'cantidad pollos muertos'!H24+1))</f>
        <v>4.1593665601700525E-2</v>
      </c>
      <c r="O25" s="6">
        <f>IF('cantidad pollos muertos'!I24="","",BETAINV(0.025,'cantidad pollos muertos'!I24+1,'cantidad inicial pollos'!I24-'cantidad pollos muertos'!I24+1))</f>
        <v>1.1008771263393403E-2</v>
      </c>
      <c r="P25" s="6">
        <f>IF('cantidad pollos muertos'!I24="","",BETAINV(0.975,'cantidad pollos muertos'!I24+1,'cantidad inicial pollos'!I24-'cantidad pollos muertos'!I24+1))</f>
        <v>2.0135488193753326E-2</v>
      </c>
      <c r="Q25" s="6">
        <f>IF('cantidad pollos muertos'!J24="","",BETAINV(0.025,'cantidad pollos muertos'!J24+1,'cantidad inicial pollos'!J24-'cantidad pollos muertos'!J24+1))</f>
        <v>3.9745015913191316E-2</v>
      </c>
      <c r="R25" s="6">
        <f>IF('cantidad pollos muertos'!J24="","",BETAINV(0.975,'cantidad pollos muertos'!J24+1,'cantidad inicial pollos'!J24-'cantidad pollos muertos'!J24+1))</f>
        <v>5.5923723696600591E-2</v>
      </c>
      <c r="S25" s="32">
        <f>IF('cantidad pollos muertos'!K24="","",BETAINV(0.025,'cantidad pollos muertos'!K24+1,'cantidad inicial pollos'!K24-'cantidad pollos muertos'!K24+1))</f>
        <v>1.987383382952386E-2</v>
      </c>
      <c r="T25" s="32">
        <f>IF('cantidad pollos muertos'!K24="","",BETAINV(0.975,'cantidad pollos muertos'!K24+1,'cantidad inicial pollos'!K24-'cantidad pollos muertos'!K24+1))</f>
        <v>3.1613576943549382E-2</v>
      </c>
      <c r="U25" s="32">
        <f>IF('cantidad pollos muertos'!L24="","",BETAINV(0.025,'cantidad pollos muertos'!L24+1,'cantidad inicial pollos'!L24-'cantidad pollos muertos'!L24+1))</f>
        <v>1.9859368037685836E-2</v>
      </c>
      <c r="V25" s="32">
        <f>IF('cantidad pollos muertos'!L24="","",BETAINV(0.975,'cantidad pollos muertos'!L24+1,'cantidad inicial pollos'!L24-'cantidad pollos muertos'!L24+1))</f>
        <v>3.1590704153268478E-2</v>
      </c>
      <c r="W25" s="6">
        <f>IF('cantidad pollos muertos'!M24="","",BETAINV(0.025,'cantidad pollos muertos'!M24+1,'cantidad inicial pollos'!M24-'cantidad pollos muertos'!M24+1))</f>
        <v>2.9024108090632755E-2</v>
      </c>
      <c r="X25" s="6">
        <f>IF('cantidad pollos muertos'!M24="","",BETAINV(0.975,'cantidad pollos muertos'!M24+1,'cantidad inicial pollos'!M24-'cantidad pollos muertos'!M24+1))</f>
        <v>4.2861831646555548E-2</v>
      </c>
      <c r="Y25" s="6">
        <f>IF('cantidad pollos muertos'!N24="","",BETAINV(0.025,'cantidad pollos muertos'!N24+1,'cantidad inicial pollos'!N24-'cantidad pollos muertos'!N24+1))</f>
        <v>1.825501702391194E-2</v>
      </c>
      <c r="Z25" s="6">
        <f>IF('cantidad pollos muertos'!N24="","",BETAINV(0.975,'cantidad pollos muertos'!N24+1,'cantidad inicial pollos'!N24-'cantidad pollos muertos'!N24+1))</f>
        <v>2.9569047496849521E-2</v>
      </c>
      <c r="AA25" s="6">
        <f>IF('cantidad pollos muertos'!O24="","",BETAINV(0.025,'cantidad pollos muertos'!O24+1,'cantidad inicial pollos'!O24-'cantidad pollos muertos'!O24+1))</f>
        <v>1.825501702391194E-2</v>
      </c>
      <c r="AB25" s="6">
        <f>IF('cantidad pollos muertos'!O24="","",BETAINV(0.975,'cantidad pollos muertos'!O24+1,'cantidad inicial pollos'!O24-'cantidad pollos muertos'!O24+1))</f>
        <v>2.9569047496849521E-2</v>
      </c>
      <c r="AC25" s="6">
        <f>IF('cantidad pollos muertos'!P24="","",BETAINV(0.025,'cantidad pollos muertos'!P24+1,'cantidad inicial pollos'!P24-'cantidad pollos muertos'!P24+1))</f>
        <v>1.825501702391194E-2</v>
      </c>
      <c r="AD25" s="6">
        <f>IF('cantidad pollos muertos'!P24="","",BETAINV(0.975,'cantidad pollos muertos'!P24+1,'cantidad inicial pollos'!P24-'cantidad pollos muertos'!P24+1))</f>
        <v>2.9569047496849521E-2</v>
      </c>
      <c r="AE25" s="6">
        <f>IF('cantidad pollos muertos'!Q24="","",BETAINV(0.025,'cantidad pollos muertos'!Q24+1,'cantidad inicial pollos'!Q24-'cantidad pollos muertos'!Q24+1))</f>
        <v>5.0308632478614584E-2</v>
      </c>
      <c r="AF25" s="6">
        <f>IF('cantidad pollos muertos'!Q24="","",BETAINV(0.975,'cantidad pollos muertos'!Q24+1,'cantidad inicial pollos'!Q24-'cantidad pollos muertos'!Q24+1))</f>
        <v>6.7859374719283938E-2</v>
      </c>
      <c r="AG25" s="6">
        <f>IF('cantidad pollos muertos'!R24="","",BETAINV(0.025,'cantidad pollos muertos'!R24+1,'cantidad inicial pollos'!R24-'cantidad pollos muertos'!R24+1))</f>
        <v>1.5073924089449974E-2</v>
      </c>
      <c r="AH25" s="6">
        <f>IF('cantidad pollos muertos'!R24="","",BETAINV(0.975,'cantidad pollos muertos'!R24+1,'cantidad inicial pollos'!R24-'cantidad pollos muertos'!R24+1))</f>
        <v>2.5498094953154804E-2</v>
      </c>
      <c r="AI25" s="6">
        <f>IF('cantidad pollos muertos'!S24="","",BETAINV(0.025,'cantidad pollos muertos'!S24+1,'cantidad inicial pollos'!S24-'cantidad pollos muertos'!S24+1))</f>
        <v>7.9580120086738468E-3</v>
      </c>
      <c r="AJ25" s="6">
        <f>IF('cantidad pollos muertos'!S24="","",BETAINV(0.975,'cantidad pollos muertos'!S24+1,'cantidad inicial pollos'!S24-'cantidad pollos muertos'!S24+1))</f>
        <v>1.5933966830937729E-2</v>
      </c>
      <c r="AK25" s="6">
        <f>IF('cantidad pollos muertos'!T24="","",BETAINV(0.025,'cantidad pollos muertos'!T24+1,'cantidad inicial pollos'!T24-'cantidad pollos muertos'!T24+1))</f>
        <v>2.1471642573874995E-2</v>
      </c>
      <c r="AL25" s="6">
        <f>IF('cantidad pollos muertos'!T24="","",BETAINV(0.975,'cantidad pollos muertos'!T24+1,'cantidad inicial pollos'!T24-'cantidad pollos muertos'!T24+1))</f>
        <v>3.3604429932977076E-2</v>
      </c>
      <c r="AM25" s="6">
        <f>IF('cantidad pollos muertos'!U24="","",BETAINV(0.025,'cantidad pollos muertos'!U24+1,'cantidad inicial pollos'!U24-'cantidad pollos muertos'!U24+1))</f>
        <v>9.6664241793917083E-2</v>
      </c>
      <c r="AN25" s="6">
        <f>IF('cantidad pollos muertos'!U24="","",BETAINV(0.975,'cantidad pollos muertos'!U24+1,'cantidad inicial pollos'!U24-'cantidad pollos muertos'!U24+1))</f>
        <v>0.11939097397220622</v>
      </c>
      <c r="AO25" s="6">
        <f>IF('cantidad pollos muertos'!V24="","",BETAINV(0.025,'cantidad pollos muertos'!V24+1,'cantidad inicial pollos'!V24-'cantidad pollos muertos'!V24+1))</f>
        <v>1.5073924089449974E-2</v>
      </c>
      <c r="AP25" s="6">
        <f>IF('cantidad pollos muertos'!V24="","",BETAINV(0.975,'cantidad pollos muertos'!V24+1,'cantidad inicial pollos'!V24-'cantidad pollos muertos'!V24+1))</f>
        <v>2.5498094953154804E-2</v>
      </c>
      <c r="AQ25" s="6">
        <f>IF('cantidad pollos muertos'!W24="","",BETAINV(0.025,'cantidad pollos muertos'!W24+1,'cantidad inicial pollos'!W24-'cantidad pollos muertos'!W24+1))</f>
        <v>5.537644217549683E-2</v>
      </c>
      <c r="AR25" s="6">
        <f>IF('cantidad pollos muertos'!W24="","",BETAINV(0.975,'cantidad pollos muertos'!W24+1,'cantidad inicial pollos'!W24-'cantidad pollos muertos'!W24+1))</f>
        <v>7.3669449316839941E-2</v>
      </c>
      <c r="AS25" s="6">
        <f>IF('cantidad pollos muertos'!X24="","",BETAINV(0.025,'cantidad pollos muertos'!X24+1,'cantidad inicial pollos'!X24-'cantidad pollos muertos'!X24+1))</f>
        <v>1.6659500687430419E-2</v>
      </c>
      <c r="AT25" s="6">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6">
        <v>24</v>
      </c>
      <c r="B26" s="6" t="s">
        <v>36</v>
      </c>
      <c r="C26" s="6">
        <f>IF('cantidad pollos muertos'!C25="","",BETAINV(0.025,'cantidad pollos muertos'!C25+1,'cantidad inicial pollos'!C25-'cantidad pollos muertos'!C25+1))</f>
        <v>3.713410547979467E-2</v>
      </c>
      <c r="D26" s="6">
        <f>IF('cantidad pollos muertos'!C25="","",BETAINV(0.975,'cantidad pollos muertos'!C25+1,'cantidad inicial pollos'!C25-'cantidad pollos muertos'!C25+1))</f>
        <v>4.4587696281686684E-2</v>
      </c>
      <c r="E26" s="6">
        <f>IF('cantidad pollos muertos'!D25="","",BETAINV(0.025,'cantidad pollos muertos'!D25+1,'cantidad inicial pollos'!D25-'cantidad pollos muertos'!D25+1))</f>
        <v>0.12783239000674113</v>
      </c>
      <c r="F26" s="6">
        <f>IF('cantidad pollos muertos'!D25="","",BETAINV(0.975,'cantidad pollos muertos'!D25+1,'cantidad inicial pollos'!D25-'cantidad pollos muertos'!D25+1))</f>
        <v>0.14055730938909106</v>
      </c>
      <c r="G26" s="6">
        <f>IF('cantidad pollos muertos'!E25="","",BETAINV(0.025,'cantidad pollos muertos'!E25+1,'cantidad inicial pollos'!E25-'cantidad pollos muertos'!E25+1))</f>
        <v>5.5897816608143996E-2</v>
      </c>
      <c r="H26" s="6">
        <f>IF('cantidad pollos muertos'!E25="","",BETAINV(0.975,'cantidad pollos muertos'!E25+1,'cantidad inicial pollos'!E25-'cantidad pollos muertos'!E25+1))</f>
        <v>6.4783418224861333E-2</v>
      </c>
      <c r="I26" s="6">
        <f>IF('cantidad pollos muertos'!F25="","",BETAINV(0.025,'cantidad pollos muertos'!F25+1,'cantidad inicial pollos'!F25-'cantidad pollos muertos'!F25+1))</f>
        <v>0.13278477961640001</v>
      </c>
      <c r="J26" s="6">
        <f>IF('cantidad pollos muertos'!F25="","",BETAINV(0.975,'cantidad pollos muertos'!F25+1,'cantidad inicial pollos'!F25-'cantidad pollos muertos'!F25+1))</f>
        <v>0.14571231052196598</v>
      </c>
      <c r="K26" s="6">
        <f>IF('cantidad pollos muertos'!G25="","",BETAINV(0.025,'cantidad pollos muertos'!G25+1,'cantidad inicial pollos'!G25-'cantidad pollos muertos'!G25+1))</f>
        <v>3.1398391401639136E-2</v>
      </c>
      <c r="L26" s="6">
        <f>IF('cantidad pollos muertos'!G25="","",BETAINV(0.975,'cantidad pollos muertos'!G25+1,'cantidad inicial pollos'!G25-'cantidad pollos muertos'!G25+1))</f>
        <v>3.8591780767691874E-2</v>
      </c>
      <c r="M26" s="6">
        <f>IF('cantidad pollos muertos'!H25="","",BETAINV(0.025,'cantidad pollos muertos'!H25+1,'cantidad inicial pollos'!H25-'cantidad pollos muertos'!H25+1))</f>
        <v>4.7077435753030909E-2</v>
      </c>
      <c r="N26" s="6">
        <f>IF('cantidad pollos muertos'!H25="","",BETAINV(0.975,'cantidad pollos muertos'!H25+1,'cantidad inicial pollos'!H25-'cantidad pollos muertos'!H25+1))</f>
        <v>5.5301183068291904E-2</v>
      </c>
      <c r="O26" s="6">
        <f>IF('cantidad pollos muertos'!I25="","",BETAINV(0.025,'cantidad pollos muertos'!I25+1,'cantidad inicial pollos'!I25-'cantidad pollos muertos'!I25+1))</f>
        <v>3.2316004079305537E-2</v>
      </c>
      <c r="P26" s="6">
        <f>IF('cantidad pollos muertos'!I25="","",BETAINV(0.975,'cantidad pollos muertos'!I25+1,'cantidad inicial pollos'!I25-'cantidad pollos muertos'!I25+1))</f>
        <v>3.9246384070806162E-2</v>
      </c>
      <c r="Q26" s="6">
        <f>IF('cantidad pollos muertos'!J25="","",BETAINV(0.025,'cantidad pollos muertos'!J25+1,'cantidad inicial pollos'!J25-'cantidad pollos muertos'!J25+1))</f>
        <v>4.5017122747724098E-2</v>
      </c>
      <c r="R26" s="6">
        <f>IF('cantidad pollos muertos'!J25="","",BETAINV(0.975,'cantidad pollos muertos'!J25+1,'cantidad inicial pollos'!J25-'cantidad pollos muertos'!J25+1))</f>
        <v>5.3404918993511075E-2</v>
      </c>
      <c r="S26" s="32">
        <f>IF('cantidad pollos muertos'!K25="","",BETAINV(0.025,'cantidad pollos muertos'!K25+1,'cantidad inicial pollos'!K25-'cantidad pollos muertos'!K25+1))</f>
        <v>2.7113214808064671E-2</v>
      </c>
      <c r="T26" s="32">
        <f>IF('cantidad pollos muertos'!K25="","",BETAINV(0.975,'cantidad pollos muertos'!K25+1,'cantidad inicial pollos'!K25-'cantidad pollos muertos'!K25+1))</f>
        <v>3.350583385591055E-2</v>
      </c>
      <c r="U26" s="32">
        <f>IF('cantidad pollos muertos'!L25="","",BETAINV(0.025,'cantidad pollos muertos'!L25+1,'cantidad inicial pollos'!L25-'cantidad pollos muertos'!L25+1))</f>
        <v>3.7142929246951985E-2</v>
      </c>
      <c r="V26" s="32">
        <f>IF('cantidad pollos muertos'!L25="","",BETAINV(0.975,'cantidad pollos muertos'!L25+1,'cantidad inicial pollos'!L25-'cantidad pollos muertos'!L25+1))</f>
        <v>4.4525371038567685E-2</v>
      </c>
      <c r="W26" s="6">
        <f>IF('cantidad pollos muertos'!M25="","",BETAINV(0.025,'cantidad pollos muertos'!M25+1,'cantidad inicial pollos'!M25-'cantidad pollos muertos'!M25+1))</f>
        <v>1.9099764043566263E-2</v>
      </c>
      <c r="X26" s="6">
        <f>IF('cantidad pollos muertos'!M25="","",BETAINV(0.975,'cantidad pollos muertos'!M25+1,'cantidad inicial pollos'!M25-'cantidad pollos muertos'!M25+1))</f>
        <v>2.4366157102490238E-2</v>
      </c>
      <c r="Y26" s="6">
        <f>IF('cantidad pollos muertos'!N25="","",BETAINV(0.025,'cantidad pollos muertos'!N25+1,'cantidad inicial pollos'!N25-'cantidad pollos muertos'!N25+1))</f>
        <v>3.1293452197066925E-2</v>
      </c>
      <c r="Z26" s="6">
        <f>IF('cantidad pollos muertos'!N25="","",BETAINV(0.975,'cantidad pollos muertos'!N25+1,'cantidad inicial pollos'!N25-'cantidad pollos muertos'!N25+1))</f>
        <v>3.7898778181820525E-2</v>
      </c>
      <c r="AA26" s="6">
        <f>IF('cantidad pollos muertos'!O25="","",BETAINV(0.025,'cantidad pollos muertos'!O25+1,'cantidad inicial pollos'!O25-'cantidad pollos muertos'!O25+1))</f>
        <v>1.6867875816285214E-2</v>
      </c>
      <c r="AB26" s="6">
        <f>IF('cantidad pollos muertos'!O25="","",BETAINV(0.975,'cantidad pollos muertos'!O25+1,'cantidad inicial pollos'!O25-'cantidad pollos muertos'!O25+1))</f>
        <v>2.1819024573725199E-2</v>
      </c>
      <c r="AC26" s="6">
        <f>IF('cantidad pollos muertos'!P25="","",BETAINV(0.025,'cantidad pollos muertos'!P25+1,'cantidad inicial pollos'!P25-'cantidad pollos muertos'!P25+1))</f>
        <v>2.7884631847401316E-2</v>
      </c>
      <c r="AD26" s="6">
        <f>IF('cantidad pollos muertos'!P25="","",BETAINV(0.975,'cantidad pollos muertos'!P25+1,'cantidad inicial pollos'!P25-'cantidad pollos muertos'!P25+1))</f>
        <v>3.4121183911495101E-2</v>
      </c>
      <c r="AE26" s="6">
        <f>IF('cantidad pollos muertos'!Q25="","",BETAINV(0.025,'cantidad pollos muertos'!Q25+1,'cantidad inicial pollos'!Q25-'cantidad pollos muertos'!Q25+1))</f>
        <v>2.2675423396412195E-2</v>
      </c>
      <c r="AF26" s="6">
        <f>IF('cantidad pollos muertos'!Q25="","",BETAINV(0.975,'cantidad pollos muertos'!Q25+1,'cantidad inicial pollos'!Q25-'cantidad pollos muertos'!Q25+1))</f>
        <v>2.8346847450839152E-2</v>
      </c>
      <c r="AG26" s="6">
        <f>IF('cantidad pollos muertos'!R25="","",BETAINV(0.025,'cantidad pollos muertos'!R25+1,'cantidad inicial pollos'!R25-'cantidad pollos muertos'!R25+1))</f>
        <v>2.7398147810226665E-2</v>
      </c>
      <c r="AH26" s="6">
        <f>IF('cantidad pollos muertos'!R25="","",BETAINV(0.975,'cantidad pollos muertos'!R25+1,'cantidad inicial pollos'!R25-'cantidad pollos muertos'!R25+1))</f>
        <v>3.3612651928604298E-2</v>
      </c>
      <c r="AI26" s="6">
        <f>IF('cantidad pollos muertos'!S25="","",BETAINV(0.025,'cantidad pollos muertos'!S25+1,'cantidad inicial pollos'!S25-'cantidad pollos muertos'!S25+1))</f>
        <v>2.4244137594347698E-2</v>
      </c>
      <c r="AJ26" s="6">
        <f>IF('cantidad pollos muertos'!S25="","",BETAINV(0.975,'cantidad pollos muertos'!S25+1,'cantidad inicial pollos'!S25-'cantidad pollos muertos'!S25+1))</f>
        <v>3.0119248890123629E-2</v>
      </c>
      <c r="AK26" s="6">
        <f>IF('cantidad pollos muertos'!T25="","",BETAINV(0.025,'cantidad pollos muertos'!T25+1,'cantidad inicial pollos'!T25-'cantidad pollos muertos'!T25+1))</f>
        <v>2.3759893567211986E-2</v>
      </c>
      <c r="AL26" s="6">
        <f>IF('cantidad pollos muertos'!T25="","",BETAINV(0.975,'cantidad pollos muertos'!T25+1,'cantidad inicial pollos'!T25-'cantidad pollos muertos'!T25+1))</f>
        <v>2.95808138662631E-2</v>
      </c>
      <c r="AM26" s="6">
        <f>IF('cantidad pollos muertos'!U25="","",BETAINV(0.025,'cantidad pollos muertos'!U25+1,'cantidad inicial pollos'!U25-'cantidad pollos muertos'!U25+1))</f>
        <v>2.1262683833531928E-2</v>
      </c>
      <c r="AN26" s="6">
        <f>IF('cantidad pollos muertos'!U25="","",BETAINV(0.975,'cantidad pollos muertos'!U25+1,'cantidad inicial pollos'!U25-'cantidad pollos muertos'!U25+1))</f>
        <v>2.6794181357136515E-2</v>
      </c>
      <c r="AO26" s="6">
        <f>IF('cantidad pollos muertos'!V25="","",BETAINV(0.025,'cantidad pollos muertos'!V25+1,'cantidad inicial pollos'!V25-'cantidad pollos muertos'!V25+1))</f>
        <v>2.8532853125400517E-2</v>
      </c>
      <c r="AP26" s="6">
        <f>IF('cantidad pollos muertos'!V25="","",BETAINV(0.975,'cantidad pollos muertos'!V25+1,'cantidad inicial pollos'!V25-'cantidad pollos muertos'!V25+1))</f>
        <v>3.4864197320093493E-2</v>
      </c>
      <c r="AQ26" s="6">
        <f>IF('cantidad pollos muertos'!W25="","",BETAINV(0.025,'cantidad pollos muertos'!W25+1,'cantidad inicial pollos'!W25-'cantidad pollos muertos'!W25+1))</f>
        <v>1.8629277971585475E-2</v>
      </c>
      <c r="AR26" s="6">
        <f>IF('cantidad pollos muertos'!W25="","",BETAINV(0.975,'cantidad pollos muertos'!W25+1,'cantidad inicial pollos'!W25-'cantidad pollos muertos'!W25+1))</f>
        <v>2.4011249357467235E-2</v>
      </c>
      <c r="AS26" s="6">
        <f>IF('cantidad pollos muertos'!X25="","",BETAINV(0.025,'cantidad pollos muertos'!X25+1,'cantidad inicial pollos'!X25-'cantidad pollos muertos'!X25+1))</f>
        <v>4.157346731231501E-2</v>
      </c>
      <c r="AT26" s="6">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6">
        <v>25</v>
      </c>
      <c r="B27" s="6" t="s">
        <v>24</v>
      </c>
      <c r="C27" s="6">
        <f>IF('cantidad pollos muertos'!C26="","",BETAINV(0.025,'cantidad pollos muertos'!C26+1,'cantidad inicial pollos'!C26-'cantidad pollos muertos'!C26+1))</f>
        <v>2.6696622782993482E-2</v>
      </c>
      <c r="D27" s="6">
        <f>IF('cantidad pollos muertos'!C26="","",BETAINV(0.975,'cantidad pollos muertos'!C26+1,'cantidad inicial pollos'!C26-'cantidad pollos muertos'!C26+1))</f>
        <v>4.0309546535261309E-2</v>
      </c>
      <c r="E27" s="6">
        <f>IF('cantidad pollos muertos'!D26="","",BETAINV(0.025,'cantidad pollos muertos'!D26+1,'cantidad inicial pollos'!D26-'cantidad pollos muertos'!D26+1))</f>
        <v>1.9776400197356221E-2</v>
      </c>
      <c r="F27" s="6">
        <f>IF('cantidad pollos muertos'!D26="","",BETAINV(0.975,'cantidad pollos muertos'!D26+1,'cantidad inicial pollos'!D26-'cantidad pollos muertos'!D26+1))</f>
        <v>3.1255169117102577E-2</v>
      </c>
      <c r="G27" s="6">
        <f>IF('cantidad pollos muertos'!E26="","",BETAINV(0.025,'cantidad pollos muertos'!E26+1,'cantidad inicial pollos'!E26-'cantidad pollos muertos'!E26+1))</f>
        <v>8.2032106651363332E-2</v>
      </c>
      <c r="H27" s="6">
        <f>IF('cantidad pollos muertos'!E26="","",BETAINV(0.975,'cantidad pollos muertos'!E26+1,'cantidad inicial pollos'!E26-'cantidad pollos muertos'!E26+1))</f>
        <v>0.1032527310114566</v>
      </c>
      <c r="I27" s="6">
        <f>IF('cantidad pollos muertos'!F26="","",BETAINV(0.025,'cantidad pollos muertos'!F26+1,'cantidad inicial pollos'!F26-'cantidad pollos muertos'!F26+1))</f>
        <v>3.6239625242236187E-2</v>
      </c>
      <c r="J27" s="6">
        <f>IF('cantidad pollos muertos'!F26="","",BETAINV(0.975,'cantidad pollos muertos'!F26+1,'cantidad inicial pollos'!F26-'cantidad pollos muertos'!F26+1))</f>
        <v>5.1169905599117493E-2</v>
      </c>
      <c r="K27" s="6">
        <f>IF('cantidad pollos muertos'!G26="","",BETAINV(0.025,'cantidad pollos muertos'!G26+1,'cantidad inicial pollos'!G26-'cantidad pollos muertos'!G26+1))</f>
        <v>5.6648430365609452E-2</v>
      </c>
      <c r="L27" s="6">
        <f>IF('cantidad pollos muertos'!G26="","",BETAINV(0.975,'cantidad pollos muertos'!G26+1,'cantidad inicial pollos'!G26-'cantidad pollos muertos'!G26+1))</f>
        <v>7.6321410568283343E-2</v>
      </c>
      <c r="M27" s="6">
        <f>IF('cantidad pollos muertos'!H26="","",BETAINV(0.025,'cantidad pollos muertos'!H26+1,'cantidad inicial pollos'!L26-'cantidad pollos muertos'!H26+1))</f>
        <v>2.8293768220318581E-3</v>
      </c>
      <c r="N27" s="6">
        <f>IF('cantidad pollos muertos'!H26="","",BETAINV(0.975,'cantidad pollos muertos'!H26+1,'cantidad inicial pollos'!H26-'cantidad pollos muertos'!H26+1))</f>
        <v>9.7609709574213444E-3</v>
      </c>
      <c r="O27" s="6">
        <f>IF('cantidad pollos muertos'!I26="","",BETAINV(0.025,'cantidad pollos muertos'!I26+1,'cantidad inicial pollos'!I26-'cantidad pollos muertos'!I26+1))</f>
        <v>9.4290717053272816E-3</v>
      </c>
      <c r="P27" s="6">
        <f>IF('cantidad pollos muertos'!I26="","",BETAINV(0.975,'cantidad pollos muertos'!I26+1,'cantidad inicial pollos'!I26-'cantidad pollos muertos'!I26+1))</f>
        <v>1.7806962345927935E-2</v>
      </c>
      <c r="Q27" s="6">
        <f>IF('cantidad pollos muertos'!J26="","",BETAINV(0.025,'cantidad pollos muertos'!J26+1,'cantidad inicial pollos'!J26-'cantidad pollos muertos'!J26+1))</f>
        <v>5.9530866566289663E-3</v>
      </c>
      <c r="R27" s="6">
        <f>IF('cantidad pollos muertos'!J26="","",BETAINV(0.975,'cantidad pollos muertos'!J26+1,'cantidad inicial pollos'!J26-'cantidad pollos muertos'!J26+1))</f>
        <v>1.2890440712104767E-2</v>
      </c>
      <c r="S27" s="32">
        <f>IF('cantidad pollos muertos'!K26="","",BETAINV(0.025,'cantidad pollos muertos'!K26+1,'cantidad inicial pollos'!K26-'cantidad pollos muertos'!K26+1))</f>
        <v>4.5555831942610181E-3</v>
      </c>
      <c r="T27" s="32">
        <f>IF('cantidad pollos muertos'!K26="","",BETAINV(0.975,'cantidad pollos muertos'!K26+1,'cantidad inicial pollos'!K26-'cantidad pollos muertos'!K26+1))</f>
        <v>1.0790863178209986E-2</v>
      </c>
      <c r="U27" s="32">
        <f>IF('cantidad pollos muertos'!L26="","",BETAINV(0.025,'cantidad pollos muertos'!L26+1,'cantidad inicial pollos'!L26-'cantidad pollos muertos'!L26+1))</f>
        <v>1.5543795456868481E-2</v>
      </c>
      <c r="V27" s="32">
        <f>IF('cantidad pollos muertos'!L26="","",BETAINV(0.975,'cantidad pollos muertos'!L26+1,'cantidad inicial pollos'!L26-'cantidad pollos muertos'!L26+1))</f>
        <v>2.6828883816560012E-2</v>
      </c>
      <c r="W27" s="6">
        <f>IF('cantidad pollos muertos'!M26="","",BETAINV(0.025,'cantidad pollos muertos'!M26+1,'cantidad inicial pollos'!M26-'cantidad pollos muertos'!M26+1))</f>
        <v>1.1511326666165661E-2</v>
      </c>
      <c r="X27" s="6">
        <f>IF('cantidad pollos muertos'!M26="","",BETAINV(0.975,'cantidad pollos muertos'!M26+1,'cantidad inicial pollos'!M26-'cantidad pollos muertos'!M26+1))</f>
        <v>2.0620189217804175E-2</v>
      </c>
      <c r="Y27" s="6">
        <f>IF('cantidad pollos muertos'!N26="","",BETAINV(0.025,'cantidad pollos muertos'!N26+1,'cantidad inicial pollos'!N26-'cantidad pollos muertos'!N26+1))</f>
        <v>9.1343993354656428E-3</v>
      </c>
      <c r="Z27" s="6">
        <f>IF('cantidad pollos muertos'!N26="","",BETAINV(0.975,'cantidad pollos muertos'!N26+1,'cantidad inicial pollos'!N26-'cantidad pollos muertos'!N26+1))</f>
        <v>1.740227397717109E-2</v>
      </c>
      <c r="AA27" s="6">
        <f>IF('cantidad pollos muertos'!O26="","",BETAINV(0.025,'cantidad pollos muertos'!O26+1,'cantidad inicial pollos'!O26-'cantidad pollos muertos'!O26+1))</f>
        <v>1.7910402847742975E-2</v>
      </c>
      <c r="AB27" s="6">
        <f>IF('cantidad pollos muertos'!O26="","",BETAINV(0.975,'cantidad pollos muertos'!O26+1,'cantidad inicial pollos'!O26-'cantidad pollos muertos'!O26+1))</f>
        <v>2.8907304502799769E-2</v>
      </c>
      <c r="AC27" s="6">
        <f>IF('cantidad pollos muertos'!P26="","",BETAINV(0.025,'cantidad pollos muertos'!P26+1,'cantidad inicial pollos'!P26-'cantidad pollos muertos'!P26+1))</f>
        <v>1.0020640545174228E-2</v>
      </c>
      <c r="AD27" s="6">
        <f>IF('cantidad pollos muertos'!P26="","",BETAINV(0.975,'cantidad pollos muertos'!P26+1,'cantidad inicial pollos'!P26-'cantidad pollos muertos'!P26+1))</f>
        <v>1.861410975446065E-2</v>
      </c>
      <c r="AE27" s="6">
        <f>IF('cantidad pollos muertos'!Q26="","",BETAINV(0.025,'cantidad pollos muertos'!Q26+1,'cantidad inicial pollos'!Q26-'cantidad pollos muertos'!Q26+1))</f>
        <v>1.4230066002833384E-2</v>
      </c>
      <c r="AF27" s="6">
        <f>IF('cantidad pollos muertos'!Q26="","",BETAINV(0.975,'cantidad pollos muertos'!Q26+1,'cantidad inicial pollos'!Q26-'cantidad pollos muertos'!Q26+1))</f>
        <v>2.4195564681568138E-2</v>
      </c>
      <c r="AG27" s="6">
        <f>IF('cantidad pollos muertos'!R26="","",BETAINV(0.025,'cantidad pollos muertos'!R26+1,'cantidad inicial pollos'!R26-'cantidad pollos muertos'!R26+1))</f>
        <v>7.3096590804953648E-2</v>
      </c>
      <c r="AH27" s="6">
        <f>IF('cantidad pollos muertos'!R26="","",BETAINV(0.975,'cantidad pollos muertos'!R26+1,'cantidad inicial pollos'!R26-'cantidad pollos muertos'!R26+1))</f>
        <v>9.330641917543625E-2</v>
      </c>
      <c r="AI27" s="6">
        <f>IF('cantidad pollos muertos'!S26="","",BETAINV(0.025,'cantidad pollos muertos'!S26+1,'cantidad inicial pollos'!S26-'cantidad pollos muertos'!S26+1))</f>
        <v>1.8219455975166967E-2</v>
      </c>
      <c r="AJ27" s="6">
        <f>IF('cantidad pollos muertos'!S26="","",BETAINV(0.975,'cantidad pollos muertos'!S26+1,'cantidad inicial pollos'!S26-'cantidad pollos muertos'!S26+1))</f>
        <v>2.9297588457250057E-2</v>
      </c>
      <c r="AK27" s="6">
        <f>IF('cantidad pollos muertos'!T26="","",BETAINV(0.025,'cantidad pollos muertos'!T26+1,'cantidad inicial pollos'!T26-'cantidad pollos muertos'!T26+1))</f>
        <v>1.6370275598091139E-2</v>
      </c>
      <c r="AL27" s="6">
        <f>IF('cantidad pollos muertos'!T26="","",BETAINV(0.975,'cantidad pollos muertos'!T26+1,'cantidad inicial pollos'!T26-'cantidad pollos muertos'!T26+1))</f>
        <v>2.6950740953346375E-2</v>
      </c>
      <c r="AM27" s="6">
        <f>IF('cantidad pollos muertos'!U26="","",BETAINV(0.025,'cantidad pollos muertos'!U26+1,'cantidad inicial pollos'!U26-'cantidad pollos muertos'!U26+1))</f>
        <v>8.2552014188620321E-3</v>
      </c>
      <c r="AN27" s="6">
        <f>IF('cantidad pollos muertos'!U26="","",BETAINV(0.975,'cantidad pollos muertos'!U26+1,'cantidad inicial pollos'!U26-'cantidad pollos muertos'!U26+1))</f>
        <v>1.6183377355551309E-2</v>
      </c>
      <c r="AO27" s="6">
        <f>IF('cantidad pollos muertos'!V26="","",BETAINV(0.025,'cantidad pollos muertos'!V26+1,'cantidad inicial pollos'!V26-'cantidad pollos muertos'!V26+1))</f>
        <v>6.8081971055197104E-3</v>
      </c>
      <c r="AP27" s="6">
        <f>IF('cantidad pollos muertos'!V26="","",BETAINV(0.975,'cantidad pollos muertos'!V26+1,'cantidad inicial pollos'!V26-'cantidad pollos muertos'!V26+1))</f>
        <v>1.4133503461494223E-2</v>
      </c>
      <c r="AQ27" s="6">
        <f>IF('cantidad pollos muertos'!W26="","",BETAINV(0.025,'cantidad pollos muertos'!W26+1,'cantidad inicial pollos'!W26-'cantidad pollos muertos'!W26+1))</f>
        <v>1.2111838182034413E-2</v>
      </c>
      <c r="AR27" s="6">
        <f>IF('cantidad pollos muertos'!W26="","",BETAINV(0.975,'cantidad pollos muertos'!W26+1,'cantidad inicial pollos'!W26-'cantidad pollos muertos'!W26+1))</f>
        <v>2.1418375853140548E-2</v>
      </c>
      <c r="AS27" s="6">
        <f>IF('cantidad pollos muertos'!X26="","",BETAINV(0.025,'cantidad pollos muertos'!X26+1,'cantidad inicial pollos'!X26-'cantidad pollos muertos'!X26+1))</f>
        <v>4.8598023943354385E-2</v>
      </c>
      <c r="AT27" s="6">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6">
        <v>26</v>
      </c>
      <c r="B28" s="6" t="s">
        <v>39</v>
      </c>
      <c r="C28" s="6">
        <f>IF('cantidad pollos muertos'!C27="","",BETAINV(0.025,'cantidad pollos muertos'!C27+1,'cantidad inicial pollos'!C27-'cantidad pollos muertos'!C27+1))</f>
        <v>4.177659269058729E-2</v>
      </c>
      <c r="D28" s="6">
        <f>IF('cantidad pollos muertos'!C27="","",BETAINV(0.975,'cantidad pollos muertos'!C27+1,'cantidad inicial pollos'!C27-'cantidad pollos muertos'!C27+1))</f>
        <v>6.9678866213630619E-2</v>
      </c>
      <c r="E28" s="6">
        <f>IF('cantidad pollos muertos'!D27="","",BETAINV(0.025,'cantidad pollos muertos'!D27+1,'cantidad inicial pollos'!D27-'cantidad pollos muertos'!D27+1))</f>
        <v>5.2046802533273769E-2</v>
      </c>
      <c r="F28" s="6">
        <f>IF('cantidad pollos muertos'!D27="","",BETAINV(0.975,'cantidad pollos muertos'!D27+1,'cantidad inicial pollos'!D27-'cantidad pollos muertos'!D27+1))</f>
        <v>7.492126840322122E-2</v>
      </c>
      <c r="G28" s="6">
        <f>IF('cantidad pollos muertos'!E27="","",BETAINV(0.025,'cantidad pollos muertos'!E27+1,'cantidad inicial pollos'!E27-'cantidad pollos muertos'!E27+1))</f>
        <v>4.3504047812491176E-2</v>
      </c>
      <c r="H28" s="6">
        <f>IF('cantidad pollos muertos'!E27="","",BETAINV(0.975,'cantidad pollos muertos'!E27+1,'cantidad inicial pollos'!E27-'cantidad pollos muertos'!E27+1))</f>
        <v>6.4674728747456722E-2</v>
      </c>
      <c r="I28" s="6">
        <f>IF('cantidad pollos muertos'!F27="","",BETAINV(0.025,'cantidad pollos muertos'!F27+1,'cantidad inicial pollos'!F27-'cantidad pollos muertos'!F27+1))</f>
        <v>0.18371787640876647</v>
      </c>
      <c r="J28" s="6">
        <f>IF('cantidad pollos muertos'!F27="","",BETAINV(0.975,'cantidad pollos muertos'!F27+1,'cantidad inicial pollos'!F27-'cantidad pollos muertos'!F27+1))</f>
        <v>0.22155828456721227</v>
      </c>
      <c r="K28" s="6">
        <f>IF('cantidad pollos muertos'!G27="","",BETAINV(0.025,'cantidad pollos muertos'!G27+1,'cantidad inicial pollos'!G27-'cantidad pollos muertos'!G27+1))</f>
        <v>3.9230333010674738E-2</v>
      </c>
      <c r="L28" s="6">
        <f>IF('cantidad pollos muertos'!G27="","",BETAINV(0.975,'cantidad pollos muertos'!G27+1,'cantidad inicial pollos'!G27-'cantidad pollos muertos'!G27+1))</f>
        <v>6.0903480309773328E-2</v>
      </c>
      <c r="M28" s="6">
        <f>IF('cantidad pollos muertos'!H27="","",BETAINV(0.025,'cantidad pollos muertos'!H27+1,'cantidad inicial pollos'!L27-'cantidad pollos muertos'!H27+1))</f>
        <v>4.3478847323563163E-2</v>
      </c>
      <c r="N28" s="6">
        <f>IF('cantidad pollos muertos'!H27="","",BETAINV(0.975,'cantidad pollos muertos'!H27+1,'cantidad inicial pollos'!H27-'cantidad pollos muertos'!H27+1))</f>
        <v>6.463768153063898E-2</v>
      </c>
      <c r="O28" s="6">
        <f>IF('cantidad pollos muertos'!I27="","",BETAINV(0.025,'cantidad pollos muertos'!I27+1,'cantidad inicial pollos'!I27-'cantidad pollos muertos'!I27+1))</f>
        <v>4.3529277532816359E-2</v>
      </c>
      <c r="P28" s="6">
        <f>IF('cantidad pollos muertos'!I27="","",BETAINV(0.975,'cantidad pollos muertos'!I27+1,'cantidad inicial pollos'!I27-'cantidad pollos muertos'!I27+1))</f>
        <v>6.4711818451860803E-2</v>
      </c>
      <c r="Q28" s="6">
        <f>IF('cantidad pollos muertos'!J27="","",BETAINV(0.025,'cantidad pollos muertos'!J27+1,'cantidad inicial pollos'!J27-'cantidad pollos muertos'!J27+1))</f>
        <v>0.12898879591817566</v>
      </c>
      <c r="R28" s="6">
        <f>IF('cantidad pollos muertos'!J27="","",BETAINV(0.975,'cantidad pollos muertos'!J27+1,'cantidad inicial pollos'!J27-'cantidad pollos muertos'!J27+1))</f>
        <v>0.16565296768162774</v>
      </c>
      <c r="S28" s="32">
        <f>IF('cantidad pollos muertos'!K27="","",BETAINV(0.025,'cantidad pollos muertos'!K27+1,'cantidad inicial pollos'!K27-'cantidad pollos muertos'!K27+1))</f>
        <v>2.6000556133089776E-2</v>
      </c>
      <c r="T28" s="32">
        <f>IF('cantidad pollos muertos'!K27="","",BETAINV(0.975,'cantidad pollos muertos'!K27+1,'cantidad inicial pollos'!K27-'cantidad pollos muertos'!K27+1))</f>
        <v>4.3027444738342635E-2</v>
      </c>
      <c r="U28" s="32">
        <f>IF('cantidad pollos muertos'!L27="","",BETAINV(0.025,'cantidad pollos muertos'!L27+1,'cantidad inicial pollos'!L27-'cantidad pollos muertos'!L27+1))</f>
        <v>4.4522819789278682E-2</v>
      </c>
      <c r="V28" s="32">
        <f>IF('cantidad pollos muertos'!L27="","",BETAINV(0.975,'cantidad pollos muertos'!L27+1,'cantidad inicial pollos'!L27-'cantidad pollos muertos'!L27+1))</f>
        <v>6.589535972639482E-2</v>
      </c>
      <c r="W28" s="6">
        <f>IF('cantidad pollos muertos'!M27="","",BETAINV(0.025,'cantidad pollos muertos'!M27+1,'cantidad inicial pollos'!M27-'cantidad pollos muertos'!M27+1))</f>
        <v>2.1684730194554667E-2</v>
      </c>
      <c r="X28" s="6">
        <f>IF('cantidad pollos muertos'!M27="","",BETAINV(0.975,'cantidad pollos muertos'!M27+1,'cantidad inicial pollos'!M27-'cantidad pollos muertos'!M27+1))</f>
        <v>3.6956664343186452E-2</v>
      </c>
      <c r="Y28" s="6">
        <f>IF('cantidad pollos muertos'!N27="","",BETAINV(0.025,'cantidad pollos muertos'!N27+1,'cantidad inicial pollos'!N27-'cantidad pollos muertos'!N27+1))</f>
        <v>4.1545847355463301E-2</v>
      </c>
      <c r="Z28" s="6">
        <f>IF('cantidad pollos muertos'!N27="","",BETAINV(0.975,'cantidad pollos muertos'!N27+1,'cantidad inicial pollos'!N27-'cantidad pollos muertos'!N27+1))</f>
        <v>6.1663886123121348E-2</v>
      </c>
      <c r="AA28" s="6">
        <f>IF('cantidad pollos muertos'!O27="","",BETAINV(0.025,'cantidad pollos muertos'!O27+1,'cantidad inicial pollos'!O27-'cantidad pollos muertos'!O27+1))</f>
        <v>2.2463181628933133E-2</v>
      </c>
      <c r="AB28" s="6">
        <f>IF('cantidad pollos muertos'!O27="","",BETAINV(0.975,'cantidad pollos muertos'!O27+1,'cantidad inicial pollos'!O27-'cantidad pollos muertos'!O27+1))</f>
        <v>3.8469203138512209E-2</v>
      </c>
      <c r="AC28" s="6">
        <f>IF('cantidad pollos muertos'!P27="","",BETAINV(0.025,'cantidad pollos muertos'!P27+1,'cantidad inicial pollos'!P27-'cantidad pollos muertos'!P27+1))</f>
        <v>3.2096395166382262E-2</v>
      </c>
      <c r="AD28" s="6">
        <f>IF('cantidad pollos muertos'!P27="","",BETAINV(0.975,'cantidad pollos muertos'!P27+1,'cantidad inicial pollos'!P27-'cantidad pollos muertos'!P27+1))</f>
        <v>5.0701909521290944E-2</v>
      </c>
      <c r="AE28" s="6">
        <f>IF('cantidad pollos muertos'!Q27="","",BETAINV(0.025,'cantidad pollos muertos'!Q27+1,'cantidad inicial pollos'!Q27-'cantidad pollos muertos'!Q27+1))</f>
        <v>5.8732802381180303E-2</v>
      </c>
      <c r="AF28" s="6">
        <f>IF('cantidad pollos muertos'!Q27="","",BETAINV(0.975,'cantidad pollos muertos'!Q27+1,'cantidad inicial pollos'!Q27-'cantidad pollos muertos'!Q27+1))</f>
        <v>8.2757603463026741E-2</v>
      </c>
      <c r="AG28" s="6">
        <f>IF('cantidad pollos muertos'!R27="","",BETAINV(0.025,'cantidad pollos muertos'!R27+1,'cantidad inicial pollos'!R27-'cantidad pollos muertos'!R27+1))</f>
        <v>1.4220173564151612E-2</v>
      </c>
      <c r="AH28" s="6">
        <f>IF('cantidad pollos muertos'!R27="","",BETAINV(0.975,'cantidad pollos muertos'!R27+1,'cantidad inicial pollos'!R27-'cantidad pollos muertos'!R27+1))</f>
        <v>2.7028324269193993E-2</v>
      </c>
      <c r="AI28" s="6">
        <f>IF('cantidad pollos muertos'!S27="","",BETAINV(0.025,'cantidad pollos muertos'!S27+1,'cantidad inicial pollos'!S27-'cantidad pollos muertos'!S27+1))</f>
        <v>2.9340173582756642E-2</v>
      </c>
      <c r="AJ28" s="6">
        <f>IF('cantidad pollos muertos'!S27="","",BETAINV(0.975,'cantidad pollos muertos'!S27+1,'cantidad inicial pollos'!S27-'cantidad pollos muertos'!S27+1))</f>
        <v>4.6693831080790393E-2</v>
      </c>
      <c r="AK28" s="6">
        <f>IF('cantidad pollos muertos'!T27="","",BETAINV(0.025,'cantidad pollos muertos'!T27+1,'cantidad inicial pollos'!T27-'cantidad pollos muertos'!T27+1))</f>
        <v>2.5493456020712027E-2</v>
      </c>
      <c r="AL28" s="6">
        <f>IF('cantidad pollos muertos'!T27="","",BETAINV(0.975,'cantidad pollos muertos'!T27+1,'cantidad inicial pollos'!T27-'cantidad pollos muertos'!T27+1))</f>
        <v>4.1844265226067767E-2</v>
      </c>
      <c r="AM28" s="6">
        <f>IF('cantidad pollos muertos'!U27="","",BETAINV(0.025,'cantidad pollos muertos'!U27+1,'cantidad inicial pollos'!U27-'cantidad pollos muertos'!U27+1))</f>
        <v>2.6451851241709363E-2</v>
      </c>
      <c r="AN28" s="6">
        <f>IF('cantidad pollos muertos'!U27="","",BETAINV(0.975,'cantidad pollos muertos'!U27+1,'cantidad inicial pollos'!U27-'cantidad pollos muertos'!U27+1))</f>
        <v>4.3059944270026462E-2</v>
      </c>
      <c r="AO28" s="6">
        <f>IF('cantidad pollos muertos'!V27="","",BETAINV(0.025,'cantidad pollos muertos'!V27+1,'cantidad inicial pollos'!V27-'cantidad pollos muertos'!V27+1))</f>
        <v>2.6451851241709363E-2</v>
      </c>
      <c r="AP28" s="6">
        <f>IF('cantidad pollos muertos'!V27="","",BETAINV(0.975,'cantidad pollos muertos'!V27+1,'cantidad inicial pollos'!V27-'cantidad pollos muertos'!V27+1))</f>
        <v>4.3059944270026462E-2</v>
      </c>
      <c r="AQ28" s="6">
        <f>IF('cantidad pollos muertos'!W27="","",BETAINV(0.025,'cantidad pollos muertos'!W27+1,'cantidad inicial pollos'!W27-'cantidad pollos muertos'!W27+1))</f>
        <v>7.4186838650892623E-2</v>
      </c>
      <c r="AR28" s="6">
        <f>IF('cantidad pollos muertos'!W27="","",BETAINV(0.975,'cantidad pollos muertos'!W27+1,'cantidad inicial pollos'!W27-'cantidad pollos muertos'!W27+1))</f>
        <v>0.10067736645664904</v>
      </c>
      <c r="AS28" s="6">
        <f>IF('cantidad pollos muertos'!X27="","",BETAINV(0.025,'cantidad pollos muertos'!X27+1,'cantidad inicial pollos'!X27-'cantidad pollos muertos'!X27+1))</f>
        <v>0.11969586925310205</v>
      </c>
      <c r="AT28" s="6">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6">
        <v>27</v>
      </c>
      <c r="B29" s="6" t="s">
        <v>28</v>
      </c>
      <c r="C29" s="6">
        <f>IF('cantidad pollos muertos'!C28="","",BETAINV(0.025,'cantidad pollos muertos'!C28+1,'cantidad inicial pollos'!C28-'cantidad pollos muertos'!C28+1))</f>
        <v>4.0589775502720811E-2</v>
      </c>
      <c r="D29" s="6">
        <f>IF('cantidad pollos muertos'!C28="","",BETAINV(0.975,'cantidad pollos muertos'!C28+1,'cantidad inicial pollos'!C28-'cantidad pollos muertos'!C28+1))</f>
        <v>5.7258737840868879E-2</v>
      </c>
      <c r="E29" s="6">
        <f>IF('cantidad pollos muertos'!D28="","",BETAINV(0.025,'cantidad pollos muertos'!D28+1,'cantidad inicial pollos'!D28-'cantidad pollos muertos'!D28+1))</f>
        <v>0.14872194889979801</v>
      </c>
      <c r="F29" s="6">
        <f>IF('cantidad pollos muertos'!D28="","",BETAINV(0.975,'cantidad pollos muertos'!D28+1,'cantidad inicial pollos'!D28-'cantidad pollos muertos'!D28+1))</f>
        <v>0.17572887791451197</v>
      </c>
      <c r="G29" s="6">
        <f>IF('cantidad pollos muertos'!E28="","",BETAINV(0.025,'cantidad pollos muertos'!E28+1,'cantidad inicial pollos'!E28-'cantidad pollos muertos'!E28+1))</f>
        <v>0.1738126800615275</v>
      </c>
      <c r="H29" s="6">
        <f>IF('cantidad pollos muertos'!E28="","",BETAINV(0.975,'cantidad pollos muertos'!E28+1,'cantidad inicial pollos'!E28-'cantidad pollos muertos'!E28+1))</f>
        <v>0.20247842397033755</v>
      </c>
      <c r="I29" s="6">
        <f>IF('cantidad pollos muertos'!F28="","",BETAINV(0.025,'cantidad pollos muertos'!F28+1,'cantidad inicial pollos'!F28-'cantidad pollos muertos'!F28+1))</f>
        <v>0.12723516690719502</v>
      </c>
      <c r="J29" s="6">
        <f>IF('cantidad pollos muertos'!F28="","",BETAINV(0.975,'cantidad pollos muertos'!F28+1,'cantidad inicial pollos'!F28-'cantidad pollos muertos'!F28+1))</f>
        <v>0.15265450176708528</v>
      </c>
      <c r="K29" s="6">
        <f>IF('cantidad pollos muertos'!G28="","",BETAINV(0.025,'cantidad pollos muertos'!G28+1,'cantidad inicial pollos'!G28-'cantidad pollos muertos'!G28+1))</f>
        <v>4.2062560237464124E-2</v>
      </c>
      <c r="L29" s="6">
        <f>IF('cantidad pollos muertos'!G28="","",BETAINV(0.975,'cantidad pollos muertos'!G28+1,'cantidad inicial pollos'!G28-'cantidad pollos muertos'!G28+1))</f>
        <v>5.8997578104969861E-2</v>
      </c>
      <c r="M29" s="6">
        <f>IF('cantidad pollos muertos'!H28="","",BETAINV(0.025,'cantidad pollos muertos'!H28+1,'cantidad inicial pollos'!L28-'cantidad pollos muertos'!H28+1))</f>
        <v>1.4534561511325142E-2</v>
      </c>
      <c r="N29" s="6">
        <f>IF('cantidad pollos muertos'!H28="","",BETAINV(0.975,'cantidad pollos muertos'!H28+1,'cantidad inicial pollos'!H28-'cantidad pollos muertos'!H28+1))</f>
        <v>2.4607587767043637E-2</v>
      </c>
      <c r="O29" s="6">
        <f>IF('cantidad pollos muertos'!I28="","",BETAINV(0.025,'cantidad pollos muertos'!I28+1,'cantidad inicial pollos'!I28-'cantidad pollos muertos'!I28+1))</f>
        <v>2.0703023169750721E-2</v>
      </c>
      <c r="P29" s="6">
        <f>IF('cantidad pollos muertos'!I28="","",BETAINV(0.975,'cantidad pollos muertos'!I28+1,'cantidad inicial pollos'!I28-'cantidad pollos muertos'!I28+1))</f>
        <v>3.2408707408363435E-2</v>
      </c>
      <c r="Q29" s="6">
        <f>IF('cantidad pollos muertos'!J28="","",BETAINV(0.025,'cantidad pollos muertos'!J28+1,'cantidad inicial pollos'!J28-'cantidad pollos muertos'!J28+1))</f>
        <v>1.3338021861304878E-2</v>
      </c>
      <c r="R29" s="6">
        <f>IF('cantidad pollos muertos'!J28="","",BETAINV(0.975,'cantidad pollos muertos'!J28+1,'cantidad inicial pollos'!J28-'cantidad pollos muertos'!J28+1))</f>
        <v>2.3040459203611086E-2</v>
      </c>
      <c r="S29" s="32">
        <f>IF('cantidad pollos muertos'!K28="","",BETAINV(0.025,'cantidad pollos muertos'!K28+1,'cantidad inicial pollos'!K28-'cantidad pollos muertos'!K28+1))</f>
        <v>1.5762306184209637E-2</v>
      </c>
      <c r="T29" s="32">
        <f>IF('cantidad pollos muertos'!K28="","",BETAINV(0.975,'cantidad pollos muertos'!K28+1,'cantidad inicial pollos'!K28-'cantidad pollos muertos'!K28+1))</f>
        <v>2.6174695190998909E-2</v>
      </c>
      <c r="U29" s="32">
        <f>IF('cantidad pollos muertos'!L28="","",BETAINV(0.025,'cantidad pollos muertos'!L28+1,'cantidad inicial pollos'!L28-'cantidad pollos muertos'!L28+1))</f>
        <v>3.3983971460256196E-2</v>
      </c>
      <c r="V29" s="32">
        <f>IF('cantidad pollos muertos'!L28="","",BETAINV(0.975,'cantidad pollos muertos'!L28+1,'cantidad inicial pollos'!L28-'cantidad pollos muertos'!L28+1))</f>
        <v>4.8499688881075032E-2</v>
      </c>
      <c r="W29" s="6">
        <f>IF('cantidad pollos muertos'!M28="","",BETAINV(0.025,'cantidad pollos muertos'!M28+1,'cantidad inicial pollos'!M28-'cantidad pollos muertos'!M28+1))</f>
        <v>1.2714542322988864E-2</v>
      </c>
      <c r="X29" s="6">
        <f>IF('cantidad pollos muertos'!M28="","",BETAINV(0.975,'cantidad pollos muertos'!M28+1,'cantidad inicial pollos'!M28-'cantidad pollos muertos'!M28+1))</f>
        <v>2.2214366099240546E-2</v>
      </c>
      <c r="Y29" s="6">
        <f>IF('cantidad pollos muertos'!N28="","",BETAINV(0.025,'cantidad pollos muertos'!N28+1,'cantidad inicial pollos'!N28-'cantidad pollos muertos'!N28+1))</f>
        <v>7.0955613625522732E-3</v>
      </c>
      <c r="Z29" s="6">
        <f>IF('cantidad pollos muertos'!N28="","",BETAINV(0.975,'cantidad pollos muertos'!N28+1,'cantidad inicial pollos'!N28-'cantidad pollos muertos'!N28+1))</f>
        <v>1.4545521517898785E-2</v>
      </c>
      <c r="AA29" s="6">
        <f>IF('cantidad pollos muertos'!O28="","",BETAINV(0.025,'cantidad pollos muertos'!O28+1,'cantidad inicial pollos'!O28-'cantidad pollos muertos'!O28+1))</f>
        <v>4.2023185118883921E-2</v>
      </c>
      <c r="AB29" s="6">
        <f>IF('cantidad pollos muertos'!O28="","",BETAINV(0.975,'cantidad pollos muertos'!O28+1,'cantidad inicial pollos'!O28-'cantidad pollos muertos'!O28+1))</f>
        <v>5.7943702012731024E-2</v>
      </c>
      <c r="AC29" s="6">
        <f>IF('cantidad pollos muertos'!P28="","",BETAINV(0.025,'cantidad pollos muertos'!P28+1,'cantidad inicial pollos'!P28-'cantidad pollos muertos'!P28+1))</f>
        <v>3.2386185563025083E-2</v>
      </c>
      <c r="AD29" s="6">
        <f>IF('cantidad pollos muertos'!P28="","",BETAINV(0.975,'cantidad pollos muertos'!P28+1,'cantidad inicial pollos'!P28-'cantidad pollos muertos'!P28+1))</f>
        <v>4.66008255444057E-2</v>
      </c>
      <c r="AE29" s="6">
        <f>IF('cantidad pollos muertos'!Q28="","",BETAINV(0.025,'cantidad pollos muertos'!Q28+1,'cantidad inicial pollos'!Q28-'cantidad pollos muertos'!Q28+1))</f>
        <v>6.8478384166529613E-2</v>
      </c>
      <c r="AF29" s="6">
        <f>IF('cantidad pollos muertos'!Q28="","",BETAINV(0.975,'cantidad pollos muertos'!Q28+1,'cantidad inicial pollos'!Q28-'cantidad pollos muertos'!Q28+1))</f>
        <v>8.8134046528889565E-2</v>
      </c>
      <c r="AG29" s="6">
        <f>IF('cantidad pollos muertos'!R28="","",BETAINV(0.025,'cantidad pollos muertos'!R28+1,'cantidad inicial pollos'!R28-'cantidad pollos muertos'!R28+1))</f>
        <v>2.6668002244314946E-2</v>
      </c>
      <c r="AH29" s="6">
        <f>IF('cantidad pollos muertos'!R28="","",BETAINV(0.975,'cantidad pollos muertos'!R28+1,'cantidad inicial pollos'!R28-'cantidad pollos muertos'!R28+1))</f>
        <v>3.9731055440035745E-2</v>
      </c>
      <c r="AI29" s="6">
        <f>IF('cantidad pollos muertos'!S28="","",BETAINV(0.025,'cantidad pollos muertos'!S28+1,'cantidad inicial pollos'!S28-'cantidad pollos muertos'!S28+1))</f>
        <v>1.4839491438012621E-2</v>
      </c>
      <c r="AJ29" s="6">
        <f>IF('cantidad pollos muertos'!S28="","",BETAINV(0.975,'cantidad pollos muertos'!S28+1,'cantidad inicial pollos'!S28-'cantidad pollos muertos'!S28+1))</f>
        <v>2.4984823555715407E-2</v>
      </c>
      <c r="AK29" s="6">
        <f>IF('cantidad pollos muertos'!T28="","",BETAINV(0.025,'cantidad pollos muertos'!T28+1,'cantidad inicial pollos'!T28-'cantidad pollos muertos'!T28+1))</f>
        <v>9.7244949094993094E-3</v>
      </c>
      <c r="AL29" s="6">
        <f>IF('cantidad pollos muertos'!T28="","",BETAINV(0.975,'cantidad pollos muertos'!T28+1,'cantidad inicial pollos'!T28-'cantidad pollos muertos'!T28+1))</f>
        <v>1.8210898092326233E-2</v>
      </c>
      <c r="AM29" s="6">
        <f>IF('cantidad pollos muertos'!U28="","",BETAINV(0.025,'cantidad pollos muertos'!U28+1,'cantidad inicial pollos'!U28-'cantidad pollos muertos'!U28+1))</f>
        <v>2.2890745673332429E-2</v>
      </c>
      <c r="AN29" s="6">
        <f>IF('cantidad pollos muertos'!U28="","",BETAINV(0.975,'cantidad pollos muertos'!U28+1,'cantidad inicial pollos'!U28-'cantidad pollos muertos'!U28+1))</f>
        <v>3.5116322959663271E-2</v>
      </c>
      <c r="AO29" s="6">
        <f>IF('cantidad pollos muertos'!V28="","",BETAINV(0.025,'cantidad pollos muertos'!V28+1,'cantidad inicial pollos'!V28-'cantidad pollos muertos'!V28+1))</f>
        <v>3.270544271250217E-2</v>
      </c>
      <c r="AP29" s="6">
        <f>IF('cantidad pollos muertos'!V28="","",BETAINV(0.975,'cantidad pollos muertos'!V28+1,'cantidad inicial pollos'!V28-'cantidad pollos muertos'!V28+1))</f>
        <v>4.6980898371675739E-2</v>
      </c>
      <c r="AQ29" s="6">
        <f>IF('cantidad pollos muertos'!W28="","",BETAINV(0.025,'cantidad pollos muertos'!W28+1,'cantidad inicial pollos'!W28-'cantidad pollos muertos'!W28+1))</f>
        <v>3.8798190776018426E-2</v>
      </c>
      <c r="AR29" s="6">
        <f>IF('cantidad pollos muertos'!W28="","",BETAINV(0.975,'cantidad pollos muertos'!W28+1,'cantidad inicial pollos'!W28-'cantidad pollos muertos'!W28+1))</f>
        <v>5.4175408926435353E-2</v>
      </c>
      <c r="AS29" s="6">
        <f>IF('cantidad pollos muertos'!X28="","",BETAINV(0.025,'cantidad pollos muertos'!X28+1,'cantidad inicial pollos'!X28-'cantidad pollos muertos'!X28+1))</f>
        <v>7.1445980706064643E-2</v>
      </c>
      <c r="AT29" s="6">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6">
        <v>28</v>
      </c>
      <c r="B30" s="6" t="s">
        <v>21</v>
      </c>
      <c r="C30" s="6">
        <f>IF('cantidad pollos muertos'!C29="","",BETAINV(0.025,'cantidad pollos muertos'!C29+1,'cantidad inicial pollos'!C29-'cantidad pollos muertos'!C29+1))</f>
        <v>3.168679215247009E-2</v>
      </c>
      <c r="D30" s="6">
        <f>IF('cantidad pollos muertos'!C29="","",BETAINV(0.975,'cantidad pollos muertos'!C29+1,'cantidad inicial pollos'!C29-'cantidad pollos muertos'!C29+1))</f>
        <v>4.6067737205982451E-2</v>
      </c>
      <c r="E30" s="6">
        <f>IF('cantidad pollos muertos'!D29="","",BETAINV(0.025,'cantidad pollos muertos'!D29+1,'cantidad inicial pollos'!D29-'cantidad pollos muertos'!D29+1))</f>
        <v>0.12770232499056333</v>
      </c>
      <c r="F30" s="6">
        <f>IF('cantidad pollos muertos'!D29="","",BETAINV(0.975,'cantidad pollos muertos'!D29+1,'cantidad inicial pollos'!D29-'cantidad pollos muertos'!D29+1))</f>
        <v>0.15363373521418544</v>
      </c>
      <c r="G30" s="6">
        <f>IF('cantidad pollos muertos'!E29="","",BETAINV(0.025,'cantidad pollos muertos'!E29+1,'cantidad inicial pollos'!E29-'cantidad pollos muertos'!E29+1))</f>
        <v>5.0439304061851729E-2</v>
      </c>
      <c r="H30" s="6">
        <f>IF('cantidad pollos muertos'!E29="","",BETAINV(0.975,'cantidad pollos muertos'!E29+1,'cantidad inicial pollos'!E29-'cantidad pollos muertos'!E29+1))</f>
        <v>6.7668817897549083E-2</v>
      </c>
      <c r="I30" s="6">
        <f>IF('cantidad pollos muertos'!F29="","",BETAINV(0.025,'cantidad pollos muertos'!F29+1,'cantidad inicial pollos'!F29-'cantidad pollos muertos'!F29+1))</f>
        <v>3.3675945560940695E-2</v>
      </c>
      <c r="J30" s="6">
        <f>IF('cantidad pollos muertos'!F29="","",BETAINV(0.975,'cantidad pollos muertos'!F29+1,'cantidad inicial pollos'!F29-'cantidad pollos muertos'!F29+1))</f>
        <v>4.813699219818679E-2</v>
      </c>
      <c r="K30" s="6">
        <f>IF('cantidad pollos muertos'!G29="","",BETAINV(0.025,'cantidad pollos muertos'!G29+1,'cantidad inicial pollos'!G29-'cantidad pollos muertos'!G29+1))</f>
        <v>1.9674852666778753E-2</v>
      </c>
      <c r="L30" s="6">
        <f>IF('cantidad pollos muertos'!G29="","",BETAINV(0.975,'cantidad pollos muertos'!G29+1,'cantidad inicial pollos'!G29-'cantidad pollos muertos'!G29+1))</f>
        <v>3.2771472236229116E-2</v>
      </c>
      <c r="M30" s="6">
        <f>IF('cantidad pollos muertos'!H29="","",BETAINV(0.025,'cantidad pollos muertos'!H29+1,'cantidad inicial pollos'!L29-'cantidad pollos muertos'!H29+1))</f>
        <v>1.8626534941111175E-2</v>
      </c>
      <c r="N30" s="6">
        <f>IF('cantidad pollos muertos'!H29="","",BETAINV(0.975,'cantidad pollos muertos'!H29+1,'cantidad inicial pollos'!H29-'cantidad pollos muertos'!H29+1))</f>
        <v>5.2343612642589021E-2</v>
      </c>
      <c r="O30" s="6">
        <f>IF('cantidad pollos muertos'!I29="","",BETAINV(0.025,'cantidad pollos muertos'!I29+1,'cantidad inicial pollos'!I29-'cantidad pollos muertos'!I29+1))</f>
        <v>1.4035753845365116E-2</v>
      </c>
      <c r="P30" s="6">
        <f>IF('cantidad pollos muertos'!I29="","",BETAINV(0.975,'cantidad pollos muertos'!I29+1,'cantidad inicial pollos'!I29-'cantidad pollos muertos'!I29+1))</f>
        <v>2.4372543362244148E-2</v>
      </c>
      <c r="Q30" s="6">
        <f>IF('cantidad pollos muertos'!J29="","",BETAINV(0.025,'cantidad pollos muertos'!J29+1,'cantidad inicial pollos'!J29-'cantidad pollos muertos'!J29+1))</f>
        <v>2.4083440452300712E-2</v>
      </c>
      <c r="R30" s="6">
        <f>IF('cantidad pollos muertos'!J29="","",BETAINV(0.975,'cantidad pollos muertos'!J29+1,'cantidad inicial pollos'!J29-'cantidad pollos muertos'!J29+1))</f>
        <v>3.6838400933121074E-2</v>
      </c>
      <c r="S30" s="32">
        <f>IF('cantidad pollos muertos'!K29="","",BETAINV(0.025,'cantidad pollos muertos'!K29+1,'cantidad inicial pollos'!K29-'cantidad pollos muertos'!K29+1))</f>
        <v>1.9706129322220489E-2</v>
      </c>
      <c r="T30" s="32">
        <f>IF('cantidad pollos muertos'!K29="","",BETAINV(0.975,'cantidad pollos muertos'!K29+1,'cantidad inicial pollos'!K29-'cantidad pollos muertos'!K29+1))</f>
        <v>3.7361342820394494E-2</v>
      </c>
      <c r="U30" s="32">
        <f>IF('cantidad pollos muertos'!L29="","",BETAINV(0.025,'cantidad pollos muertos'!L29+1,'cantidad inicial pollos'!L29-'cantidad pollos muertos'!L29+1))</f>
        <v>3.6606838398886767E-2</v>
      </c>
      <c r="V30" s="32">
        <f>IF('cantidad pollos muertos'!L29="","",BETAINV(0.975,'cantidad pollos muertos'!L29+1,'cantidad inicial pollos'!L29-'cantidad pollos muertos'!L29+1))</f>
        <v>5.2212452600833736E-2</v>
      </c>
      <c r="W30" s="6">
        <f>IF('cantidad pollos muertos'!M29="","",BETAINV(0.025,'cantidad pollos muertos'!M29+1,'cantidad inicial pollos'!M29-'cantidad pollos muertos'!M29+1))</f>
        <v>6.8977307187676487E-2</v>
      </c>
      <c r="X30" s="6">
        <f>IF('cantidad pollos muertos'!M29="","",BETAINV(0.975,'cantidad pollos muertos'!M29+1,'cantidad inicial pollos'!M29-'cantidad pollos muertos'!M29+1))</f>
        <v>8.9076258183104939E-2</v>
      </c>
      <c r="Y30" s="6">
        <f>IF('cantidad pollos muertos'!N29="","",BETAINV(0.025,'cantidad pollos muertos'!N29+1,'cantidad inicial pollos'!N29-'cantidad pollos muertos'!N29+1))</f>
        <v>2.1156292520238745E-2</v>
      </c>
      <c r="Z30" s="6">
        <f>IF('cantidad pollos muertos'!N29="","",BETAINV(0.975,'cantidad pollos muertos'!N29+1,'cantidad inicial pollos'!N29-'cantidad pollos muertos'!N29+1))</f>
        <v>3.3214295156630991E-2</v>
      </c>
      <c r="AA30" s="6">
        <f>IF('cantidad pollos muertos'!O29="","",BETAINV(0.025,'cantidad pollos muertos'!O29+1,'cantidad inicial pollos'!O29-'cantidad pollos muertos'!O29+1))</f>
        <v>3.7906012455782068E-2</v>
      </c>
      <c r="AB30" s="6">
        <f>IF('cantidad pollos muertos'!O29="","",BETAINV(0.975,'cantidad pollos muertos'!O29+1,'cantidad inicial pollos'!O29-'cantidad pollos muertos'!O29+1))</f>
        <v>5.3429853432392815E-2</v>
      </c>
      <c r="AC30" s="6">
        <f>IF('cantidad pollos muertos'!P29="","",BETAINV(0.025,'cantidad pollos muertos'!P29+1,'cantidad inicial pollos'!P29-'cantidad pollos muertos'!P29+1))</f>
        <v>2.446075798050024E-2</v>
      </c>
      <c r="AD30" s="6">
        <f>IF('cantidad pollos muertos'!P29="","",BETAINV(0.975,'cantidad pollos muertos'!P29+1,'cantidad inicial pollos'!P29-'cantidad pollos muertos'!P29+1))</f>
        <v>3.7042975275588641E-2</v>
      </c>
      <c r="AE30" s="6">
        <f>IF('cantidad pollos muertos'!Q29="","",BETAINV(0.025,'cantidad pollos muertos'!Q29+1,'cantidad inicial pollos'!Q29-'cantidad pollos muertos'!Q29+1))</f>
        <v>4.3639862698024029E-2</v>
      </c>
      <c r="AF30" s="6">
        <f>IF('cantidad pollos muertos'!Q29="","",BETAINV(0.975,'cantidad pollos muertos'!Q29+1,'cantidad inicial pollos'!Q29-'cantidad pollos muertos'!Q29+1))</f>
        <v>5.9823666840950529E-2</v>
      </c>
      <c r="AG30" s="6">
        <f>IF('cantidad pollos muertos'!R29="","",BETAINV(0.025,'cantidad pollos muertos'!R29+1,'cantidad inicial pollos'!R29-'cantidad pollos muertos'!R29+1))</f>
        <v>2.8884976167564056E-2</v>
      </c>
      <c r="AH30" s="6">
        <f>IF('cantidad pollos muertos'!R29="","",BETAINV(0.975,'cantidad pollos muertos'!R29+1,'cantidad inicial pollos'!R29-'cantidad pollos muertos'!R29+1))</f>
        <v>4.2409400224856952E-2</v>
      </c>
      <c r="AI30" s="6">
        <f>IF('cantidad pollos muertos'!S29="","",BETAINV(0.025,'cantidad pollos muertos'!S29+1,'cantidad inicial pollos'!S29-'cantidad pollos muertos'!S29+1))</f>
        <v>2.132678533276482E-2</v>
      </c>
      <c r="AJ30" s="6">
        <f>IF('cantidad pollos muertos'!S29="","",BETAINV(0.975,'cantidad pollos muertos'!S29+1,'cantidad inicial pollos'!S29-'cantidad pollos muertos'!S29+1))</f>
        <v>3.3183614281491081E-2</v>
      </c>
      <c r="AK30" s="6">
        <f>IF('cantidad pollos muertos'!T29="","",BETAINV(0.025,'cantidad pollos muertos'!T29+1,'cantidad inicial pollos'!T29-'cantidad pollos muertos'!T29+1))</f>
        <v>1.8219455975166967E-2</v>
      </c>
      <c r="AL30" s="6">
        <f>IF('cantidad pollos muertos'!T29="","",BETAINV(0.975,'cantidad pollos muertos'!T29+1,'cantidad inicial pollos'!T29-'cantidad pollos muertos'!T29+1))</f>
        <v>2.9297588457250057E-2</v>
      </c>
      <c r="AM30" s="6">
        <f>IF('cantidad pollos muertos'!U29="","",BETAINV(0.025,'cantidad pollos muertos'!U29+1,'cantidad inicial pollos'!U29-'cantidad pollos muertos'!U29+1))</f>
        <v>0.22215389966447183</v>
      </c>
      <c r="AN30" s="6">
        <f>IF('cantidad pollos muertos'!U29="","",BETAINV(0.975,'cantidad pollos muertos'!U29+1,'cantidad inicial pollos'!U29-'cantidad pollos muertos'!U29+1))</f>
        <v>0.25335141683614915</v>
      </c>
      <c r="AO30" s="6">
        <f>IF('cantidad pollos muertos'!V29="","",BETAINV(0.025,'cantidad pollos muertos'!V29+1,'cantidad inicial pollos'!V29-'cantidad pollos muertos'!V29+1))</f>
        <v>4.3639862698024029E-2</v>
      </c>
      <c r="AP30" s="6">
        <f>IF('cantidad pollos muertos'!V29="","",BETAINV(0.975,'cantidad pollos muertos'!V29+1,'cantidad inicial pollos'!V29-'cantidad pollos muertos'!V29+1))</f>
        <v>5.9823666840950529E-2</v>
      </c>
      <c r="AQ30" s="6">
        <f>IF('cantidad pollos muertos'!W29="","",BETAINV(0.025,'cantidad pollos muertos'!W29+1,'cantidad inicial pollos'!W29-'cantidad pollos muertos'!W29+1))</f>
        <v>6.1244681051130553E-2</v>
      </c>
      <c r="AR30" s="6">
        <f>IF('cantidad pollos muertos'!W29="","",BETAINV(0.975,'cantidad pollos muertos'!W29+1,'cantidad inicial pollos'!W29-'cantidad pollos muertos'!W29+1))</f>
        <v>7.998255005600885E-2</v>
      </c>
      <c r="AS30" s="6">
        <f>IF('cantidad pollos muertos'!X29="","",BETAINV(0.025,'cantidad pollos muertos'!X29+1,'cantidad inicial pollos'!X29-'cantidad pollos muertos'!X29+1))</f>
        <v>4.3639862698024029E-2</v>
      </c>
      <c r="AT30" s="6">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6">
        <v>29</v>
      </c>
      <c r="B31" s="6" t="s">
        <v>0</v>
      </c>
      <c r="C31" s="6">
        <f>IF('cantidad pollos muertos'!C30="","",BETAINV(0.025,'cantidad pollos muertos'!C30+1,'cantidad inicial pollos'!C30-'cantidad pollos muertos'!C30+1))</f>
        <v>8.6525355913866425E-2</v>
      </c>
      <c r="D31" s="6">
        <f>IF('cantidad pollos muertos'!C30="","",BETAINV(0.975,'cantidad pollos muertos'!C30+1,'cantidad inicial pollos'!C30-'cantidad pollos muertos'!C30+1))</f>
        <v>0.10194651920428111</v>
      </c>
      <c r="E31" s="6">
        <f>IF('cantidad pollos muertos'!D30="","",BETAINV(0.025,'cantidad pollos muertos'!D30+1,'cantidad inicial pollos'!D30-'cantidad pollos muertos'!D30+1))</f>
        <v>4.4518713527726406E-2</v>
      </c>
      <c r="F31" s="6">
        <f>IF('cantidad pollos muertos'!D30="","",BETAINV(0.975,'cantidad pollos muertos'!D30+1,'cantidad inicial pollos'!D30-'cantidad pollos muertos'!D30+1))</f>
        <v>5.5416786877034996E-2</v>
      </c>
      <c r="G31" s="6">
        <f>IF('cantidad pollos muertos'!E30="","",BETAINV(0.025,'cantidad pollos muertos'!E30+1,'cantidad inicial pollos'!E30-'cantidad pollos muertos'!E30+1))</f>
        <v>6.0104135491019499E-2</v>
      </c>
      <c r="H31" s="6">
        <f>IF('cantidad pollos muertos'!E30="","",BETAINV(0.975,'cantidad pollos muertos'!E30+1,'cantidad inicial pollos'!E30-'cantidad pollos muertos'!E30+1))</f>
        <v>7.2560671178981351E-2</v>
      </c>
      <c r="I31" s="6">
        <f>IF('cantidad pollos muertos'!F30="","",BETAINV(0.025,'cantidad pollos muertos'!F30+1,'cantidad inicial pollos'!F30-'cantidad pollos muertos'!F30+1))</f>
        <v>2.6695568283113837E-2</v>
      </c>
      <c r="J31" s="6">
        <f>IF('cantidad pollos muertos'!F30="","",BETAINV(0.975,'cantidad pollos muertos'!F30+1,'cantidad inicial pollos'!F30-'cantidad pollos muertos'!F30+1))</f>
        <v>3.5359449053207093E-2</v>
      </c>
      <c r="K31" s="6">
        <f>IF('cantidad pollos muertos'!G30="","",BETAINV(0.025,'cantidad pollos muertos'!G30+1,'cantidad inicial pollos'!G30-'cantidad pollos muertos'!G30+1))</f>
        <v>2.6865425799190865E-2</v>
      </c>
      <c r="L31" s="6">
        <f>IF('cantidad pollos muertos'!G30="","",BETAINV(0.975,'cantidad pollos muertos'!G30+1,'cantidad inicial pollos'!G30-'cantidad pollos muertos'!G30+1))</f>
        <v>3.5557074850086856E-2</v>
      </c>
      <c r="M31" s="6">
        <f>IF('cantidad pollos muertos'!H30="","",BETAINV(0.025,'cantidad pollos muertos'!H30+1,'cantidad inicial pollos'!L30-'cantidad pollos muertos'!H30+1))</f>
        <v>2.0370147659640597E-2</v>
      </c>
      <c r="N31" s="6">
        <f>IF('cantidad pollos muertos'!H30="","",BETAINV(0.975,'cantidad pollos muertos'!H30+1,'cantidad inicial pollos'!H30-'cantidad pollos muertos'!H30+1))</f>
        <v>3.1678524599931701E-2</v>
      </c>
      <c r="O31" s="6">
        <f>IF('cantidad pollos muertos'!I30="","",BETAINV(0.025,'cantidad pollos muertos'!I30+1,'cantidad inicial pollos'!I30-'cantidad pollos muertos'!I30+1))</f>
        <v>1.4561361604496814E-2</v>
      </c>
      <c r="P31" s="6">
        <f>IF('cantidad pollos muertos'!I30="","",BETAINV(0.975,'cantidad pollos muertos'!I30+1,'cantidad inicial pollos'!I30-'cantidad pollos muertos'!I30+1))</f>
        <v>2.1107745269561939E-2</v>
      </c>
      <c r="Q31" s="6">
        <f>IF('cantidad pollos muertos'!J30="","",BETAINV(0.025,'cantidad pollos muertos'!J30+1,'cantidad inicial pollos'!J30-'cantidad pollos muertos'!J30+1))</f>
        <v>1.2503203635974673E-2</v>
      </c>
      <c r="R31" s="6">
        <f>IF('cantidad pollos muertos'!J30="","",BETAINV(0.975,'cantidad pollos muertos'!J30+1,'cantidad inicial pollos'!J30-'cantidad pollos muertos'!J30+1))</f>
        <v>1.8734841895999388E-2</v>
      </c>
      <c r="S31" s="32">
        <f>IF('cantidad pollos muertos'!K30="","",BETAINV(0.025,'cantidad pollos muertos'!K30+1,'cantidad inicial pollos'!K30-'cantidad pollos muertos'!K30+1))</f>
        <v>2.6983895533415004E-2</v>
      </c>
      <c r="T31" s="32">
        <f>IF('cantidad pollos muertos'!K30="","",BETAINV(0.975,'cantidad pollos muertos'!K30+1,'cantidad inicial pollos'!K30-'cantidad pollos muertos'!K30+1))</f>
        <v>3.5847816772838548E-2</v>
      </c>
      <c r="U31" s="32">
        <f>IF('cantidad pollos muertos'!L30="","",BETAINV(0.025,'cantidad pollos muertos'!L30+1,'cantidad inicial pollos'!L30-'cantidad pollos muertos'!L30+1))</f>
        <v>1.4979976844291159E-3</v>
      </c>
      <c r="V31" s="32">
        <f>IF('cantidad pollos muertos'!L30="","",BETAINV(0.975,'cantidad pollos muertos'!L30+1,'cantidad inicial pollos'!L30-'cantidad pollos muertos'!L30+1))</f>
        <v>4.047231807107976E-3</v>
      </c>
      <c r="W31" s="6">
        <f>IF('cantidad pollos muertos'!M30="","",BETAINV(0.025,'cantidad pollos muertos'!M30+1,'cantidad inicial pollos'!M30-'cantidad pollos muertos'!M30+1))</f>
        <v>3.8589917569436562E-2</v>
      </c>
      <c r="X31" s="6">
        <f>IF('cantidad pollos muertos'!M30="","",BETAINV(0.975,'cantidad pollos muertos'!M30+1,'cantidad inicial pollos'!M30-'cantidad pollos muertos'!M30+1))</f>
        <v>4.8804682450191428E-2</v>
      </c>
      <c r="Y31" s="6">
        <f>IF('cantidad pollos muertos'!N30="","",BETAINV(0.025,'cantidad pollos muertos'!N30+1,'cantidad inicial pollos'!N30-'cantidad pollos muertos'!N30+1))</f>
        <v>3.931279542603084E-2</v>
      </c>
      <c r="Z31" s="6">
        <f>IF('cantidad pollos muertos'!N30="","",BETAINV(0.975,'cantidad pollos muertos'!N30+1,'cantidad inicial pollos'!N30-'cantidad pollos muertos'!N30+1))</f>
        <v>5.0105327772253405E-2</v>
      </c>
      <c r="AA31" s="6">
        <f>IF('cantidad pollos muertos'!O30="","",BETAINV(0.025,'cantidad pollos muertos'!O30+1,'cantidad inicial pollos'!O30-'cantidad pollos muertos'!O30+1))</f>
        <v>6.0845626424668862E-2</v>
      </c>
      <c r="AB31" s="6">
        <f>IF('cantidad pollos muertos'!O30="","",BETAINV(0.975,'cantidad pollos muertos'!O30+1,'cantidad inicial pollos'!O30-'cantidad pollos muertos'!O30+1))</f>
        <v>7.3365474637230421E-2</v>
      </c>
      <c r="AC31" s="6">
        <f>IF('cantidad pollos muertos'!P30="","",BETAINV(0.025,'cantidad pollos muertos'!P30+1,'cantidad inicial pollos'!P30-'cantidad pollos muertos'!P30+1))</f>
        <v>1.792458250970784E-2</v>
      </c>
      <c r="AD31" s="6">
        <f>IF('cantidad pollos muertos'!P30="","",BETAINV(0.975,'cantidad pollos muertos'!P30+1,'cantidad inicial pollos'!P30-'cantidad pollos muertos'!P30+1))</f>
        <v>2.5444646664555592E-2</v>
      </c>
      <c r="AE31" s="6">
        <f>IF('cantidad pollos muertos'!Q30="","",BETAINV(0.025,'cantidad pollos muertos'!Q30+1,'cantidad inicial pollos'!Q30-'cantidad pollos muertos'!Q30+1))</f>
        <v>4.4053347440369803E-2</v>
      </c>
      <c r="AF31" s="6">
        <f>IF('cantidad pollos muertos'!Q30="","",BETAINV(0.975,'cantidad pollos muertos'!Q30+1,'cantidad inicial pollos'!Q30-'cantidad pollos muertos'!Q30+1))</f>
        <v>5.5300224852386948E-2</v>
      </c>
      <c r="AG31" s="6">
        <f>IF('cantidad pollos muertos'!R30="","",BETAINV(0.025,'cantidad pollos muertos'!R30+1,'cantidad inicial pollos'!R30-'cantidad pollos muertos'!R30+1))</f>
        <v>2.973684035066651E-2</v>
      </c>
      <c r="AH31" s="6">
        <f>IF('cantidad pollos muertos'!R30="","",BETAINV(0.975,'cantidad pollos muertos'!R30+1,'cantidad inicial pollos'!R30-'cantidad pollos muertos'!R30+1))</f>
        <v>3.8829712383214643E-2</v>
      </c>
      <c r="AI31" s="6">
        <f>IF('cantidad pollos muertos'!S30="","",BETAINV(0.025,'cantidad pollos muertos'!S30+1,'cantidad inicial pollos'!S30-'cantidad pollos muertos'!S30+1))</f>
        <v>3.9565722676925881E-2</v>
      </c>
      <c r="AJ31" s="6">
        <f>IF('cantidad pollos muertos'!S30="","",BETAINV(0.975,'cantidad pollos muertos'!S30+1,'cantidad inicial pollos'!S30-'cantidad pollos muertos'!S30+1))</f>
        <v>4.9902585159137036E-2</v>
      </c>
      <c r="AK31" s="6">
        <f>IF('cantidad pollos muertos'!T30="","",BETAINV(0.025,'cantidad pollos muertos'!T30+1,'cantidad inicial pollos'!T30-'cantidad pollos muertos'!T30+1))</f>
        <v>1.5535526380463025E-2</v>
      </c>
      <c r="AL31" s="6">
        <f>IF('cantidad pollos muertos'!T30="","",BETAINV(0.975,'cantidad pollos muertos'!T30+1,'cantidad inicial pollos'!T30-'cantidad pollos muertos'!T30+1))</f>
        <v>2.2331522877215626E-2</v>
      </c>
      <c r="AM31" s="6">
        <f>IF('cantidad pollos muertos'!U30="","",BETAINV(0.025,'cantidad pollos muertos'!U30+1,'cantidad inicial pollos'!U30-'cantidad pollos muertos'!U30+1))</f>
        <v>2.13818847227021E-2</v>
      </c>
      <c r="AN31" s="6">
        <f>IF('cantidad pollos muertos'!U30="","",BETAINV(0.975,'cantidad pollos muertos'!U30+1,'cantidad inicial pollos'!U30-'cantidad pollos muertos'!U30+1))</f>
        <v>2.9222205559084391E-2</v>
      </c>
      <c r="AO31" s="6">
        <f>IF('cantidad pollos muertos'!V30="","",BETAINV(0.025,'cantidad pollos muertos'!V30+1,'cantidad inicial pollos'!V30-'cantidad pollos muertos'!V30+1))</f>
        <v>2.4862914067802163E-2</v>
      </c>
      <c r="AP31" s="6">
        <f>IF('cantidad pollos muertos'!V30="","",BETAINV(0.975,'cantidad pollos muertos'!V30+1,'cantidad inicial pollos'!V30-'cantidad pollos muertos'!V30+1))</f>
        <v>3.3252754313085942E-2</v>
      </c>
      <c r="AQ31" s="6">
        <f>IF('cantidad pollos muertos'!W30="","",BETAINV(0.025,'cantidad pollos muertos'!W30+1,'cantidad inicial pollos'!W30-'cantidad pollos muertos'!W30+1))</f>
        <v>2.13818847227021E-2</v>
      </c>
      <c r="AR31" s="6">
        <f>IF('cantidad pollos muertos'!W30="","",BETAINV(0.975,'cantidad pollos muertos'!W30+1,'cantidad inicial pollos'!W30-'cantidad pollos muertos'!W30+1))</f>
        <v>2.9222205559084391E-2</v>
      </c>
      <c r="AS31" s="6">
        <f>IF('cantidad pollos muertos'!X30="","",BETAINV(0.025,'cantidad pollos muertos'!X30+1,'cantidad inicial pollos'!X30-'cantidad pollos muertos'!X30+1))</f>
        <v>2.6078317044177832E-2</v>
      </c>
      <c r="AT31" s="6">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6">
        <v>30</v>
      </c>
      <c r="B32" s="6" t="s">
        <v>31</v>
      </c>
      <c r="C32" s="6">
        <f>IF('cantidad pollos muertos'!C31="","",BETAINV(0.025,'cantidad pollos muertos'!C31+1,'cantidad inicial pollos'!C31-'cantidad pollos muertos'!C31+1))</f>
        <v>2.2862809123575904E-2</v>
      </c>
      <c r="D32" s="6">
        <f>IF('cantidad pollos muertos'!C31="","",BETAINV(0.975,'cantidad pollos muertos'!C31+1,'cantidad inicial pollos'!C31-'cantidad pollos muertos'!C31+1))</f>
        <v>3.5875547452165923E-2</v>
      </c>
      <c r="E32" s="6">
        <f>IF('cantidad pollos muertos'!D31="","",BETAINV(0.025,'cantidad pollos muertos'!D31+1,'cantidad inicial pollos'!D31-'cantidad pollos muertos'!D31+1))</f>
        <v>7.1155165317512842E-3</v>
      </c>
      <c r="F32" s="6">
        <f>IF('cantidad pollos muertos'!D31="","",BETAINV(0.975,'cantidad pollos muertos'!D31+1,'cantidad inicial pollos'!D31-'cantidad pollos muertos'!D31+1))</f>
        <v>1.4586274342798577E-2</v>
      </c>
      <c r="G32" s="6">
        <f>IF('cantidad pollos muertos'!E31="","",BETAINV(0.025,'cantidad pollos muertos'!E31+1,'cantidad inicial pollos'!E31-'cantidad pollos muertos'!E31+1))</f>
        <v>6.4857754252320987E-2</v>
      </c>
      <c r="H32" s="6">
        <f>IF('cantidad pollos muertos'!E31="","",BETAINV(0.975,'cantidad pollos muertos'!E31+1,'cantidad inicial pollos'!E31-'cantidad pollos muertos'!E31+1))</f>
        <v>8.4062077258677426E-2</v>
      </c>
      <c r="I32" s="6">
        <f>IF('cantidad pollos muertos'!F31="","",BETAINV(0.025,'cantidad pollos muertos'!F31+1,'cantidad inicial pollos'!F31-'cantidad pollos muertos'!F31+1))</f>
        <v>8.4022531515992302E-2</v>
      </c>
      <c r="J32" s="6">
        <f>IF('cantidad pollos muertos'!F31="","",BETAINV(0.975,'cantidad pollos muertos'!F31+1,'cantidad inicial pollos'!F31-'cantidad pollos muertos'!F31+1))</f>
        <v>0.10545826729356222</v>
      </c>
      <c r="K32" s="6">
        <f>IF('cantidad pollos muertos'!G31="","",BETAINV(0.025,'cantidad pollos muertos'!G31+1,'cantidad inicial pollos'!G31-'cantidad pollos muertos'!G31+1))</f>
        <v>4.3316314532780856E-2</v>
      </c>
      <c r="L32" s="6">
        <f>IF('cantidad pollos muertos'!G31="","",BETAINV(0.975,'cantidad pollos muertos'!G31+1,'cantidad inicial pollos'!G31-'cantidad pollos muertos'!G31+1))</f>
        <v>5.9447886587737586E-2</v>
      </c>
      <c r="M32" s="6">
        <f>IF('cantidad pollos muertos'!H31="","",BETAINV(0.025,'cantidad pollos muertos'!H31+1,'cantidad inicial pollos'!L31-'cantidad pollos muertos'!H31+1))</f>
        <v>1.8158893719677195E-2</v>
      </c>
      <c r="N32" s="6">
        <f>IF('cantidad pollos muertos'!H31="","",BETAINV(0.975,'cantidad pollos muertos'!H31+1,'cantidad inicial pollos'!H31-'cantidad pollos muertos'!H31+1))</f>
        <v>3.0855540136255133E-2</v>
      </c>
      <c r="O32" s="6">
        <f>IF('cantidad pollos muertos'!I31="","",BETAINV(0.025,'cantidad pollos muertos'!I31+1,'cantidad inicial pollos'!I31-'cantidad pollos muertos'!I31+1))</f>
        <v>2.5771162859455771E-2</v>
      </c>
      <c r="P32" s="6">
        <f>IF('cantidad pollos muertos'!I31="","",BETAINV(0.975,'cantidad pollos muertos'!I31+1,'cantidad inicial pollos'!I31-'cantidad pollos muertos'!I31+1))</f>
        <v>3.8165194033874528E-2</v>
      </c>
      <c r="Q32" s="6">
        <f>IF('cantidad pollos muertos'!J31="","",BETAINV(0.025,'cantidad pollos muertos'!J31+1,'cantidad inicial pollos'!J31-'cantidad pollos muertos'!J31+1))</f>
        <v>2.2766651021189695E-2</v>
      </c>
      <c r="R32" s="6">
        <f>IF('cantidad pollos muertos'!J31="","",BETAINV(0.975,'cantidad pollos muertos'!J31+1,'cantidad inicial pollos'!J31-'cantidad pollos muertos'!J31+1))</f>
        <v>3.5210217385896914E-2</v>
      </c>
      <c r="S32" s="32">
        <f>IF('cantidad pollos muertos'!K31="","",BETAINV(0.025,'cantidad pollos muertos'!K31+1,'cantidad inicial pollos'!K31-'cantidad pollos muertos'!K31+1))</f>
        <v>2.0193265879392023E-2</v>
      </c>
      <c r="T32" s="32">
        <f>IF('cantidad pollos muertos'!K31="","",BETAINV(0.975,'cantidad pollos muertos'!K31+1,'cantidad inicial pollos'!K31-'cantidad pollos muertos'!K31+1))</f>
        <v>3.1340467279927009E-2</v>
      </c>
      <c r="U32" s="32">
        <f>IF('cantidad pollos muertos'!L31="","",BETAINV(0.025,'cantidad pollos muertos'!L31+1,'cantidad inicial pollos'!L31-'cantidad pollos muertos'!L31+1))</f>
        <v>2.7843333219580112E-2</v>
      </c>
      <c r="V32" s="32">
        <f>IF('cantidad pollos muertos'!L31="","",BETAINV(0.975,'cantidad pollos muertos'!L31+1,'cantidad inicial pollos'!L31-'cantidad pollos muertos'!L31+1))</f>
        <v>4.0662400954290412E-2</v>
      </c>
      <c r="W32" s="6">
        <f>IF('cantidad pollos muertos'!M31="","",BETAINV(0.025,'cantidad pollos muertos'!M31+1,'cantidad inicial pollos'!M31-'cantidad pollos muertos'!M31+1))</f>
        <v>2.4717031834518777E-2</v>
      </c>
      <c r="X32" s="6">
        <f>IF('cantidad pollos muertos'!M31="","",BETAINV(0.975,'cantidad pollos muertos'!M31+1,'cantidad inicial pollos'!M31-'cantidad pollos muertos'!M31+1))</f>
        <v>3.7611024454305642E-2</v>
      </c>
      <c r="Y32" s="6">
        <f>IF('cantidad pollos muertos'!N31="","",BETAINV(0.025,'cantidad pollos muertos'!N31+1,'cantidad inicial pollos'!N31-'cantidad pollos muertos'!N31+1))</f>
        <v>3.1276034151478477E-2</v>
      </c>
      <c r="Z32" s="6">
        <f>IF('cantidad pollos muertos'!N31="","",BETAINV(0.975,'cantidad pollos muertos'!N31+1,'cantidad inicial pollos'!N31-'cantidad pollos muertos'!N31+1))</f>
        <v>4.5555944845034224E-2</v>
      </c>
      <c r="AA32" s="6">
        <f>IF('cantidad pollos muertos'!O31="","",BETAINV(0.025,'cantidad pollos muertos'!O31+1,'cantidad inicial pollos'!O31-'cantidad pollos muertos'!O31+1))</f>
        <v>2.446075798050024E-2</v>
      </c>
      <c r="AB32" s="6">
        <f>IF('cantidad pollos muertos'!O31="","",BETAINV(0.975,'cantidad pollos muertos'!O31+1,'cantidad inicial pollos'!O31-'cantidad pollos muertos'!O31+1))</f>
        <v>3.7042975275588641E-2</v>
      </c>
      <c r="AC32" s="6">
        <f>IF('cantidad pollos muertos'!P31="","",BETAINV(0.025,'cantidad pollos muertos'!P31+1,'cantidad inicial pollos'!P31-'cantidad pollos muertos'!P31+1))</f>
        <v>1.4230066002833384E-2</v>
      </c>
      <c r="AD32" s="6">
        <f>IF('cantidad pollos muertos'!P31="","",BETAINV(0.975,'cantidad pollos muertos'!P31+1,'cantidad inicial pollos'!P31-'cantidad pollos muertos'!P31+1))</f>
        <v>2.4195564681568138E-2</v>
      </c>
      <c r="AE32" s="6">
        <f>IF('cantidad pollos muertos'!Q31="","",BETAINV(0.025,'cantidad pollos muertos'!Q31+1,'cantidad inicial pollos'!Q31-'cantidad pollos muertos'!Q31+1))</f>
        <v>4.2992871649937689E-2</v>
      </c>
      <c r="AF32" s="6">
        <f>IF('cantidad pollos muertos'!Q31="","",BETAINV(0.975,'cantidad pollos muertos'!Q31+1,'cantidad inicial pollos'!Q31-'cantidad pollos muertos'!Q31+1))</f>
        <v>5.9072001021270415E-2</v>
      </c>
      <c r="AG32" s="6">
        <f>IF('cantidad pollos muertos'!R31="","",BETAINV(0.025,'cantidad pollos muertos'!R31+1,'cantidad inicial pollos'!R31-'cantidad pollos muertos'!R31+1))</f>
        <v>4.5262147987114976E-2</v>
      </c>
      <c r="AH32" s="6">
        <f>IF('cantidad pollos muertos'!R31="","",BETAINV(0.975,'cantidad pollos muertos'!R31+1,'cantidad inicial pollos'!R31-'cantidad pollos muertos'!R31+1))</f>
        <v>6.2027969605274014E-2</v>
      </c>
      <c r="AI32" s="6">
        <f>IF('cantidad pollos muertos'!S31="","",BETAINV(0.025,'cantidad pollos muertos'!S31+1,'cantidad inicial pollos'!S31-'cantidad pollos muertos'!S31+1))</f>
        <v>2.2118596095391522E-2</v>
      </c>
      <c r="AJ32" s="6">
        <f>IF('cantidad pollos muertos'!S31="","",BETAINV(0.975,'cantidad pollos muertos'!S31+1,'cantidad inicial pollos'!S31-'cantidad pollos muertos'!S31+1))</f>
        <v>3.440787480101859E-2</v>
      </c>
      <c r="AK32" s="6">
        <f>IF('cantidad pollos muertos'!T31="","",BETAINV(0.025,'cantidad pollos muertos'!T31+1,'cantidad inicial pollos'!T31-'cantidad pollos muertos'!T31+1))</f>
        <v>3.1276034151478477E-2</v>
      </c>
      <c r="AL32" s="6">
        <f>IF('cantidad pollos muertos'!T31="","",BETAINV(0.975,'cantidad pollos muertos'!T31+1,'cantidad inicial pollos'!T31-'cantidad pollos muertos'!T31+1))</f>
        <v>4.5555944845034224E-2</v>
      </c>
      <c r="AM32" s="6">
        <f>IF('cantidad pollos muertos'!U31="","",BETAINV(0.025,'cantidad pollos muertos'!U31+1,'cantidad inicial pollos'!U31-'cantidad pollos muertos'!U31+1))</f>
        <v>3.7190174834541317E-2</v>
      </c>
      <c r="AN32" s="6">
        <f>IF('cantidad pollos muertos'!U31="","",BETAINV(0.975,'cantidad pollos muertos'!U31+1,'cantidad inicial pollos'!U31-'cantidad pollos muertos'!U31+1))</f>
        <v>5.2286779639641345E-2</v>
      </c>
      <c r="AO32" s="6">
        <f>IF('cantidad pollos muertos'!V31="","",BETAINV(0.025,'cantidad pollos muertos'!V31+1,'cantidad inicial pollos'!V31-'cantidad pollos muertos'!V31+1))</f>
        <v>0.10133593744295129</v>
      </c>
      <c r="AP32" s="6">
        <f>IF('cantidad pollos muertos'!V31="","",BETAINV(0.975,'cantidad pollos muertos'!V31+1,'cantidad inicial pollos'!V31-'cantidad pollos muertos'!V31+1))</f>
        <v>0.12450985169291362</v>
      </c>
      <c r="AQ32" s="6">
        <f>IF('cantidad pollos muertos'!W31="","",BETAINV(0.025,'cantidad pollos muertos'!W31+1,'cantidad inicial pollos'!W31-'cantidad pollos muertos'!W31+1))</f>
        <v>4.9806024605806735E-2</v>
      </c>
      <c r="AR32" s="6">
        <f>IF('cantidad pollos muertos'!W31="","",BETAINV(0.975,'cantidad pollos muertos'!W31+1,'cantidad inicial pollos'!W31-'cantidad pollos muertos'!W31+1))</f>
        <v>6.6944739764849825E-2</v>
      </c>
      <c r="AS32" s="6">
        <f>IF('cantidad pollos muertos'!X31="","",BETAINV(0.025,'cantidad pollos muertos'!X31+1,'cantidad inicial pollos'!X31-'cantidad pollos muertos'!X31+1))</f>
        <v>3.6868951339453608E-2</v>
      </c>
      <c r="AT32" s="6">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6">
        <v>31</v>
      </c>
      <c r="B33" s="6" t="s">
        <v>32</v>
      </c>
      <c r="C33" s="6">
        <f>IF('cantidad pollos muertos'!C32="","",BETAINV(0.025,'cantidad pollos muertos'!C32+1,'cantidad inicial pollos'!C32-'cantidad pollos muertos'!C32+1))</f>
        <v>5.3986217274952807E-2</v>
      </c>
      <c r="D33" s="6">
        <f>IF('cantidad pollos muertos'!C32="","",BETAINV(0.975,'cantidad pollos muertos'!C32+1,'cantidad inicial pollos'!C32-'cantidad pollos muertos'!C32+1))</f>
        <v>7.2837734257360953E-2</v>
      </c>
      <c r="E33" s="6">
        <f>IF('cantidad pollos muertos'!D32="","",BETAINV(0.025,'cantidad pollos muertos'!D32+1,'cantidad inicial pollos'!D32-'cantidad pollos muertos'!D32+1))</f>
        <v>8.8465166721894056E-2</v>
      </c>
      <c r="F33" s="6">
        <f>IF('cantidad pollos muertos'!D32="","",BETAINV(0.975,'cantidad pollos muertos'!D32+1,'cantidad inicial pollos'!D32-'cantidad pollos muertos'!D32+1))</f>
        <v>0.11038500352618252</v>
      </c>
      <c r="G33" s="6">
        <f>IF('cantidad pollos muertos'!E32="","",BETAINV(0.025,'cantidad pollos muertos'!E32+1,'cantidad inicial pollos'!E32-'cantidad pollos muertos'!E32+1))</f>
        <v>6.7160950641252867E-2</v>
      </c>
      <c r="H33" s="6">
        <f>IF('cantidad pollos muertos'!E32="","",BETAINV(0.975,'cantidad pollos muertos'!E32+1,'cantidad inicial pollos'!E32-'cantidad pollos muertos'!E32+1))</f>
        <v>8.6654171389301538E-2</v>
      </c>
      <c r="I33" s="6">
        <f>IF('cantidad pollos muertos'!F32="","",BETAINV(0.025,'cantidad pollos muertos'!F32+1,'cantidad inicial pollos'!F32-'cantidad pollos muertos'!F32+1))</f>
        <v>0.16259384132091201</v>
      </c>
      <c r="J33" s="6">
        <f>IF('cantidad pollos muertos'!F32="","",BETAINV(0.975,'cantidad pollos muertos'!F32+1,'cantidad inicial pollos'!F32-'cantidad pollos muertos'!F32+1))</f>
        <v>0.19052936761508965</v>
      </c>
      <c r="K33" s="6">
        <f>IF('cantidad pollos muertos'!G32="","",BETAINV(0.025,'cantidad pollos muertos'!G32+1,'cantidad inicial pollos'!G32-'cantidad pollos muertos'!G32+1))</f>
        <v>3.4303969413592726E-2</v>
      </c>
      <c r="L33" s="6">
        <f>IF('cantidad pollos muertos'!G32="","",BETAINV(0.975,'cantidad pollos muertos'!G32+1,'cantidad inicial pollos'!G32-'cantidad pollos muertos'!G32+1))</f>
        <v>4.8879020587854205E-2</v>
      </c>
      <c r="M33" s="6">
        <f>IF('cantidad pollos muertos'!H32="","",BETAINV(0.025,'cantidad pollos muertos'!H32+1,'cantidad inicial pollos'!L32-'cantidad pollos muertos'!H32+1))</f>
        <v>1.615404613598475E-2</v>
      </c>
      <c r="N33" s="6">
        <f>IF('cantidad pollos muertos'!H32="","",BETAINV(0.975,'cantidad pollos muertos'!H32+1,'cantidad inicial pollos'!H32-'cantidad pollos muertos'!H32+1))</f>
        <v>3.148773681492123E-2</v>
      </c>
      <c r="O33" s="6">
        <f>IF('cantidad pollos muertos'!I32="","",BETAINV(0.025,'cantidad pollos muertos'!I32+1,'cantidad inicial pollos'!I32-'cantidad pollos muertos'!I32+1))</f>
        <v>1.9041679811080816E-2</v>
      </c>
      <c r="P33" s="6">
        <f>IF('cantidad pollos muertos'!I32="","",BETAINV(0.975,'cantidad pollos muertos'!I32+1,'cantidad inicial pollos'!I32-'cantidad pollos muertos'!I32+1))</f>
        <v>2.9912923341796627E-2</v>
      </c>
      <c r="Q33" s="6">
        <f>IF('cantidad pollos muertos'!J32="","",BETAINV(0.025,'cantidad pollos muertos'!J32+1,'cantidad inicial pollos'!J32-'cantidad pollos muertos'!J32+1))</f>
        <v>1.4790400871015713E-2</v>
      </c>
      <c r="R33" s="6">
        <f>IF('cantidad pollos muertos'!J32="","",BETAINV(0.975,'cantidad pollos muertos'!J32+1,'cantidad inicial pollos'!J32-'cantidad pollos muertos'!J32+1))</f>
        <v>2.514329057165321E-2</v>
      </c>
      <c r="S33" s="32">
        <f>IF('cantidad pollos muertos'!K32="","",BETAINV(0.025,'cantidad pollos muertos'!K32+1,'cantidad inicial pollos'!K32-'cantidad pollos muertos'!K32+1))</f>
        <v>1.0466787871979192E-2</v>
      </c>
      <c r="T33" s="32">
        <f>IF('cantidad pollos muertos'!K32="","",BETAINV(0.975,'cantidad pollos muertos'!K32+1,'cantidad inicial pollos'!K32-'cantidad pollos muertos'!K32+1))</f>
        <v>1.8882110810163E-2</v>
      </c>
      <c r="U33" s="32">
        <f>IF('cantidad pollos muertos'!L32="","",BETAINV(0.025,'cantidad pollos muertos'!L32+1,'cantidad inicial pollos'!L32-'cantidad pollos muertos'!L32+1))</f>
        <v>1.5866328507658393E-2</v>
      </c>
      <c r="V33" s="32">
        <f>IF('cantidad pollos muertos'!L32="","",BETAINV(0.975,'cantidad pollos muertos'!L32+1,'cantidad inicial pollos'!L32-'cantidad pollos muertos'!L32+1))</f>
        <v>2.5916723462791502E-2</v>
      </c>
      <c r="W33" s="6">
        <f>IF('cantidad pollos muertos'!M32="","",BETAINV(0.025,'cantidad pollos muertos'!M32+1,'cantidad inicial pollos'!M32-'cantidad pollos muertos'!M32+1))</f>
        <v>1.7941703581315235E-2</v>
      </c>
      <c r="X33" s="6">
        <f>IF('cantidad pollos muertos'!M32="","",BETAINV(0.975,'cantidad pollos muertos'!M32+1,'cantidad inicial pollos'!M32-'cantidad pollos muertos'!M32+1))</f>
        <v>2.9174242589782073E-2</v>
      </c>
      <c r="Y33" s="6">
        <f>IF('cantidad pollos muertos'!N32="","",BETAINV(0.025,'cantidad pollos muertos'!N32+1,'cantidad inicial pollos'!N32-'cantidad pollos muertos'!N32+1))</f>
        <v>2.4717031834518777E-2</v>
      </c>
      <c r="Z33" s="6">
        <f>IF('cantidad pollos muertos'!N32="","",BETAINV(0.975,'cantidad pollos muertos'!N32+1,'cantidad inicial pollos'!N32-'cantidad pollos muertos'!N32+1))</f>
        <v>3.7611024454305642E-2</v>
      </c>
      <c r="AA33" s="6">
        <f>IF('cantidad pollos muertos'!O32="","",BETAINV(0.025,'cantidad pollos muertos'!O32+1,'cantidad inicial pollos'!O32-'cantidad pollos muertos'!O32+1))</f>
        <v>2.0703023169750721E-2</v>
      </c>
      <c r="AB33" s="6">
        <f>IF('cantidad pollos muertos'!O32="","",BETAINV(0.975,'cantidad pollos muertos'!O32+1,'cantidad inicial pollos'!O32-'cantidad pollos muertos'!O32+1))</f>
        <v>3.2408707408363435E-2</v>
      </c>
      <c r="AC33" s="6">
        <f>IF('cantidad pollos muertos'!P32="","",BETAINV(0.025,'cantidad pollos muertos'!P32+1,'cantidad inicial pollos'!P32-'cantidad pollos muertos'!P32+1))</f>
        <v>2.3415766895981328E-2</v>
      </c>
      <c r="AD33" s="6">
        <f>IF('cantidad pollos muertos'!P32="","",BETAINV(0.975,'cantidad pollos muertos'!P32+1,'cantidad inicial pollos'!P32-'cantidad pollos muertos'!P32+1))</f>
        <v>3.6011498208289972E-2</v>
      </c>
      <c r="AE33" s="6">
        <f>IF('cantidad pollos muertos'!Q32="","",BETAINV(0.025,'cantidad pollos muertos'!Q32+1,'cantidad inicial pollos'!Q32-'cantidad pollos muertos'!Q32+1))</f>
        <v>1.7601681937956588E-2</v>
      </c>
      <c r="AF33" s="6">
        <f>IF('cantidad pollos muertos'!Q32="","",BETAINV(0.975,'cantidad pollos muertos'!Q32+1,'cantidad inicial pollos'!Q32-'cantidad pollos muertos'!Q32+1))</f>
        <v>2.8516687993629275E-2</v>
      </c>
      <c r="AG33" s="6">
        <f>IF('cantidad pollos muertos'!R32="","",BETAINV(0.025,'cantidad pollos muertos'!R32+1,'cantidad inicial pollos'!R32-'cantidad pollos muertos'!R32+1))</f>
        <v>2.1628789470383252E-2</v>
      </c>
      <c r="AH33" s="6">
        <f>IF('cantidad pollos muertos'!R32="","",BETAINV(0.975,'cantidad pollos muertos'!R32+1,'cantidad inicial pollos'!R32-'cantidad pollos muertos'!R32+1))</f>
        <v>3.4056405943944212E-2</v>
      </c>
      <c r="AI33" s="6">
        <f>IF('cantidad pollos muertos'!S32="","",BETAINV(0.025,'cantidad pollos muertos'!S32+1,'cantidad inicial pollos'!S32-'cantidad pollos muertos'!S32+1))</f>
        <v>4.3876626882274242E-2</v>
      </c>
      <c r="AJ33" s="6">
        <f>IF('cantidad pollos muertos'!S32="","",BETAINV(0.975,'cantidad pollos muertos'!S32+1,'cantidad inicial pollos'!S32-'cantidad pollos muertos'!S32+1))</f>
        <v>6.0756604213019205E-2</v>
      </c>
      <c r="AK33" s="6">
        <f>IF('cantidad pollos muertos'!T32="","",BETAINV(0.025,'cantidad pollos muertos'!T32+1,'cantidad inicial pollos'!T32-'cantidad pollos muertos'!T32+1))</f>
        <v>2.2442488471789312E-2</v>
      </c>
      <c r="AL33" s="6">
        <f>IF('cantidad pollos muertos'!T32="","",BETAINV(0.975,'cantidad pollos muertos'!T32+1,'cantidad inicial pollos'!T32-'cantidad pollos muertos'!T32+1))</f>
        <v>3.4809181285574531E-2</v>
      </c>
      <c r="AM33" s="6">
        <f>IF('cantidad pollos muertos'!U32="","",BETAINV(0.025,'cantidad pollos muertos'!U32+1,'cantidad inicial pollos'!U32-'cantidad pollos muertos'!U32+1))</f>
        <v>1.392601682751992E-2</v>
      </c>
      <c r="AN33" s="6">
        <f>IF('cantidad pollos muertos'!U32="","",BETAINV(0.975,'cantidad pollos muertos'!U32+1,'cantidad inicial pollos'!U32-'cantidad pollos muertos'!U32+1))</f>
        <v>2.3800270792278422E-2</v>
      </c>
      <c r="AO33" s="6">
        <f>IF('cantidad pollos muertos'!V32="","",BETAINV(0.025,'cantidad pollos muertos'!V32+1,'cantidad inicial pollos'!V32-'cantidad pollos muertos'!V32+1))</f>
        <v>3.0792248544946031E-2</v>
      </c>
      <c r="AP33" s="6">
        <f>IF('cantidad pollos muertos'!V32="","",BETAINV(0.975,'cantidad pollos muertos'!V32+1,'cantidad inicial pollos'!V32-'cantidad pollos muertos'!V32+1))</f>
        <v>4.4698111612588076E-2</v>
      </c>
      <c r="AQ33" s="6">
        <f>IF('cantidad pollos muertos'!W32="","",BETAINV(0.025,'cantidad pollos muertos'!W32+1,'cantidad inicial pollos'!W32-'cantidad pollos muertos'!W32+1))</f>
        <v>2.7617002704458073E-2</v>
      </c>
      <c r="AR33" s="6">
        <f>IF('cantidad pollos muertos'!W32="","",BETAINV(0.975,'cantidad pollos muertos'!W32+1,'cantidad inicial pollos'!W32-'cantidad pollos muertos'!W32+1))</f>
        <v>4.0880049339876878E-2</v>
      </c>
      <c r="AS33" s="6">
        <f>IF('cantidad pollos muertos'!X32="","",BETAINV(0.025,'cantidad pollos muertos'!X32+1,'cantidad inicial pollos'!X32-'cantidad pollos muertos'!X32+1))</f>
        <v>2.6036321566313778E-2</v>
      </c>
      <c r="AT33" s="6">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6">
        <v>32</v>
      </c>
      <c r="B34" s="6" t="s">
        <v>13</v>
      </c>
      <c r="C34" s="6">
        <f>IF('cantidad pollos muertos'!C33="","",BETAINV(0.025,'cantidad pollos muertos'!C33+1,'cantidad inicial pollos'!C33-'cantidad pollos muertos'!C33+1))</f>
        <v>3.1227740624876134E-2</v>
      </c>
      <c r="D34" s="6">
        <f>IF('cantidad pollos muertos'!C33="","",BETAINV(0.975,'cantidad pollos muertos'!C33+1,'cantidad inicial pollos'!C33-'cantidad pollos muertos'!C33+1))</f>
        <v>5.0954649430398957E-2</v>
      </c>
      <c r="E34" s="6">
        <f>IF('cantidad pollos muertos'!D33="","",BETAINV(0.025,'cantidad pollos muertos'!D33+1,'cantidad inicial pollos'!D33-'cantidad pollos muertos'!D33+1))</f>
        <v>9.3410457904370359E-2</v>
      </c>
      <c r="F34" s="6">
        <f>IF('cantidad pollos muertos'!D33="","",BETAINV(0.975,'cantidad pollos muertos'!D33+1,'cantidad inicial pollos'!D33-'cantidad pollos muertos'!D33+1))</f>
        <v>0.12455220014135659</v>
      </c>
      <c r="G34" s="6">
        <f>IF('cantidad pollos muertos'!E33="","",BETAINV(0.025,'cantidad pollos muertos'!E33+1,'cantidad inicial pollos'!E33-'cantidad pollos muertos'!E33+1))</f>
        <v>8.3152497770477299E-2</v>
      </c>
      <c r="H34" s="6">
        <f>IF('cantidad pollos muertos'!E33="","",BETAINV(0.975,'cantidad pollos muertos'!E33+1,'cantidad inicial pollos'!E33-'cantidad pollos muertos'!E33+1))</f>
        <v>0.11188814601334596</v>
      </c>
      <c r="I34" s="6">
        <f>IF('cantidad pollos muertos'!F33="","",BETAINV(0.025,'cantidad pollos muertos'!F33+1,'cantidad inicial pollos'!F33-'cantidad pollos muertos'!F33+1))</f>
        <v>2.3322480798425166E-2</v>
      </c>
      <c r="J34" s="6">
        <f>IF('cantidad pollos muertos'!F33="","",BETAINV(0.975,'cantidad pollos muertos'!F33+1,'cantidad inicial pollos'!F33-'cantidad pollos muertos'!F33+1))</f>
        <v>3.7060706507963559E-2</v>
      </c>
      <c r="K34" s="6">
        <f>IF('cantidad pollos muertos'!G33="","",BETAINV(0.025,'cantidad pollos muertos'!G33+1,'cantidad inicial pollos'!G33-'cantidad pollos muertos'!G33+1))</f>
        <v>4.5358889203911186E-2</v>
      </c>
      <c r="L34" s="6">
        <f>IF('cantidad pollos muertos'!G33="","",BETAINV(0.975,'cantidad pollos muertos'!G33+1,'cantidad inicial pollos'!G33-'cantidad pollos muertos'!G33+1))</f>
        <v>6.4569622773026247E-2</v>
      </c>
      <c r="M34" s="6">
        <f>IF('cantidad pollos muertos'!H33="","",BETAINV(0.025,'cantidad pollos muertos'!H33+1,'cantidad inicial pollos'!L33-'cantidad pollos muertos'!H33+1))</f>
        <v>1.1482446991497159E-2</v>
      </c>
      <c r="N34" s="6">
        <f>IF('cantidad pollos muertos'!H33="","",BETAINV(0.975,'cantidad pollos muertos'!H33+1,'cantidad inicial pollos'!H33-'cantidad pollos muertos'!H33+1))</f>
        <v>3.3158597097274201E-2</v>
      </c>
      <c r="O34" s="6">
        <f>IF('cantidad pollos muertos'!I33="","",BETAINV(0.025,'cantidad pollos muertos'!I33+1,'cantidad inicial pollos'!I33-'cantidad pollos muertos'!I33+1))</f>
        <v>3.0867700627293417E-3</v>
      </c>
      <c r="P34" s="6">
        <f>IF('cantidad pollos muertos'!I33="","",BETAINV(0.975,'cantidad pollos muertos'!I33+1,'cantidad inicial pollos'!I33-'cantidad pollos muertos'!I33+1))</f>
        <v>9.3183749251233294E-3</v>
      </c>
      <c r="Q34" s="6">
        <f>IF('cantidad pollos muertos'!J33="","",BETAINV(0.025,'cantidad pollos muertos'!J33+1,'cantidad inicial pollos'!J33-'cantidad pollos muertos'!J33+1))</f>
        <v>2.5596208239963225E-2</v>
      </c>
      <c r="R34" s="6">
        <f>IF('cantidad pollos muertos'!J33="","",BETAINV(0.975,'cantidad pollos muertos'!J33+1,'cantidad inicial pollos'!J33-'cantidad pollos muertos'!J33+1))</f>
        <v>3.9893653938882556E-2</v>
      </c>
      <c r="S34" s="32">
        <f>IF('cantidad pollos muertos'!K33="","",BETAINV(0.025,'cantidad pollos muertos'!K33+1,'cantidad inicial pollos'!K33-'cantidad pollos muertos'!K33+1))</f>
        <v>1.9563833585560349E-2</v>
      </c>
      <c r="T34" s="32">
        <f>IF('cantidad pollos muertos'!K33="","",BETAINV(0.975,'cantidad pollos muertos'!K33+1,'cantidad inicial pollos'!K33-'cantidad pollos muertos'!K33+1))</f>
        <v>3.2308199389712189E-2</v>
      </c>
      <c r="U34" s="32">
        <f>IF('cantidad pollos muertos'!L33="","",BETAINV(0.025,'cantidad pollos muertos'!L33+1,'cantidad inicial pollos'!L33-'cantidad pollos muertos'!L33+1))</f>
        <v>3.09459782047872E-2</v>
      </c>
      <c r="V34" s="32">
        <f>IF('cantidad pollos muertos'!L33="","",BETAINV(0.975,'cantidad pollos muertos'!L33+1,'cantidad inicial pollos'!L33-'cantidad pollos muertos'!L33+1))</f>
        <v>4.6459424277319195E-2</v>
      </c>
      <c r="W34" s="6">
        <f>IF('cantidad pollos muertos'!M33="","",BETAINV(0.025,'cantidad pollos muertos'!M33+1,'cantidad inicial pollos'!M33-'cantidad pollos muertos'!M33+1))</f>
        <v>3.2540058912425618E-2</v>
      </c>
      <c r="X34" s="6">
        <f>IF('cantidad pollos muertos'!M33="","",BETAINV(0.975,'cantidad pollos muertos'!M33+1,'cantidad inicial pollos'!M33-'cantidad pollos muertos'!M33+1))</f>
        <v>4.8407567616449487E-2</v>
      </c>
      <c r="Y34" s="6">
        <f>IF('cantidad pollos muertos'!N33="","",BETAINV(0.025,'cantidad pollos muertos'!N33+1,'cantidad inicial pollos'!N33-'cantidad pollos muertos'!N33+1))</f>
        <v>2.3700543539117241E-2</v>
      </c>
      <c r="Z34" s="6">
        <f>IF('cantidad pollos muertos'!N33="","",BETAINV(0.975,'cantidad pollos muertos'!N33+1,'cantidad inicial pollos'!N33-'cantidad pollos muertos'!N33+1))</f>
        <v>3.753375702549766E-2</v>
      </c>
      <c r="AA34" s="6">
        <f>IF('cantidad pollos muertos'!O33="","",BETAINV(0.025,'cantidad pollos muertos'!O33+1,'cantidad inicial pollos'!O33-'cantidad pollos muertos'!O33+1))</f>
        <v>3.4412881129532856E-2</v>
      </c>
      <c r="AB34" s="6">
        <f>IF('cantidad pollos muertos'!O33="","",BETAINV(0.975,'cantidad pollos muertos'!O33+1,'cantidad inicial pollos'!O33-'cantidad pollos muertos'!O33+1))</f>
        <v>5.0652493593232872E-2</v>
      </c>
      <c r="AC34" s="6">
        <f>IF('cantidad pollos muertos'!P33="","",BETAINV(0.025,'cantidad pollos muertos'!P33+1,'cantidad inicial pollos'!P33-'cantidad pollos muertos'!P33+1))</f>
        <v>1.8817394766579516E-2</v>
      </c>
      <c r="AD34" s="6">
        <f>IF('cantidad pollos muertos'!P33="","",BETAINV(0.975,'cantidad pollos muertos'!P33+1,'cantidad inicial pollos'!P33-'cantidad pollos muertos'!P33+1))</f>
        <v>3.1352401527139806E-2</v>
      </c>
      <c r="AE34" s="6">
        <f>IF('cantidad pollos muertos'!Q33="","",BETAINV(0.025,'cantidad pollos muertos'!Q33+1,'cantidad inicial pollos'!Q33-'cantidad pollos muertos'!Q33+1))</f>
        <v>1.2202991412740729E-2</v>
      </c>
      <c r="AF34" s="6">
        <f>IF('cantidad pollos muertos'!Q33="","",BETAINV(0.975,'cantidad pollos muertos'!Q33+1,'cantidad inicial pollos'!Q33-'cantidad pollos muertos'!Q33+1))</f>
        <v>2.2646521511810236E-2</v>
      </c>
      <c r="AG34" s="6">
        <f>IF('cantidad pollos muertos'!R33="","",BETAINV(0.025,'cantidad pollos muertos'!R33+1,'cantidad inicial pollos'!R33-'cantidad pollos muertos'!R33+1))</f>
        <v>2.3322480798425166E-2</v>
      </c>
      <c r="AH34" s="6">
        <f>IF('cantidad pollos muertos'!R33="","",BETAINV(0.975,'cantidad pollos muertos'!R33+1,'cantidad inicial pollos'!R33-'cantidad pollos muertos'!R33+1))</f>
        <v>3.7060706507963559E-2</v>
      </c>
      <c r="AI34" s="6">
        <f>IF('cantidad pollos muertos'!S33="","",BETAINV(0.025,'cantidad pollos muertos'!S33+1,'cantidad inicial pollos'!S33-'cantidad pollos muertos'!S33+1))</f>
        <v>3.1714683204116655E-2</v>
      </c>
      <c r="AJ34" s="6">
        <f>IF('cantidad pollos muertos'!S33="","",BETAINV(0.975,'cantidad pollos muertos'!S33+1,'cantidad inicial pollos'!S33-'cantidad pollos muertos'!S33+1))</f>
        <v>4.7392936333757074E-2</v>
      </c>
      <c r="AK34" s="6">
        <f>IF('cantidad pollos muertos'!T33="","",BETAINV(0.025,'cantidad pollos muertos'!T33+1,'cantidad inicial pollos'!T33-'cantidad pollos muertos'!T33+1))</f>
        <v>1.7701461690974245E-2</v>
      </c>
      <c r="AL34" s="6">
        <f>IF('cantidad pollos muertos'!T33="","",BETAINV(0.975,'cantidad pollos muertos'!T33+1,'cantidad inicial pollos'!T33-'cantidad pollos muertos'!T33+1))</f>
        <v>2.9914974948162643E-2</v>
      </c>
      <c r="AM34" s="6">
        <f>IF('cantidad pollos muertos'!U33="","",BETAINV(0.025,'cantidad pollos muertos'!U33+1,'cantidad inicial pollos'!U33-'cantidad pollos muertos'!U33+1))</f>
        <v>1.2111838182034413E-2</v>
      </c>
      <c r="AN34" s="6">
        <f>IF('cantidad pollos muertos'!U33="","",BETAINV(0.975,'cantidad pollos muertos'!U33+1,'cantidad inicial pollos'!U33-'cantidad pollos muertos'!U33+1))</f>
        <v>2.1418375853140548E-2</v>
      </c>
      <c r="AO34" s="6">
        <f>IF('cantidad pollos muertos'!V33="","",BETAINV(0.025,'cantidad pollos muertos'!V33+1,'cantidad inicial pollos'!V33-'cantidad pollos muertos'!V33+1))</f>
        <v>2.4457760632460572E-2</v>
      </c>
      <c r="AP34" s="6">
        <f>IF('cantidad pollos muertos'!V33="","",BETAINV(0.975,'cantidad pollos muertos'!V33+1,'cantidad inicial pollos'!V33-'cantidad pollos muertos'!V33+1))</f>
        <v>3.847876547459772E-2</v>
      </c>
      <c r="AQ34" s="6">
        <f>IF('cantidad pollos muertos'!W33="","",BETAINV(0.025,'cantidad pollos muertos'!W33+1,'cantidad inicial pollos'!W33-'cantidad pollos muertos'!W33+1))</f>
        <v>3.1330202876325507E-2</v>
      </c>
      <c r="AR34" s="6">
        <f>IF('cantidad pollos muertos'!W33="","",BETAINV(0.975,'cantidad pollos muertos'!W33+1,'cantidad inicial pollos'!W33-'cantidad pollos muertos'!W33+1))</f>
        <v>4.6926308211575396E-2</v>
      </c>
      <c r="AS34" s="6">
        <f>IF('cantidad pollos muertos'!X33="","",BETAINV(0.025,'cantidad pollos muertos'!X33+1,'cantidad inicial pollos'!X33-'cantidad pollos muertos'!X33+1))</f>
        <v>3.3983971460256196E-2</v>
      </c>
      <c r="AT34" s="6">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6">
        <v>33</v>
      </c>
      <c r="B35" s="6" t="s">
        <v>18</v>
      </c>
      <c r="C35" s="6">
        <f>IF('cantidad pollos muertos'!C34="","",BETAINV(0.025,'cantidad pollos muertos'!C34+1,'cantidad inicial pollos'!C34-'cantidad pollos muertos'!C34+1))</f>
        <v>3.8168018652790681E-2</v>
      </c>
      <c r="D35" s="6">
        <f>IF('cantidad pollos muertos'!C34="","",BETAINV(0.975,'cantidad pollos muertos'!C34+1,'cantidad inicial pollos'!C34-'cantidad pollos muertos'!C34+1))</f>
        <v>5.3438954839736375E-2</v>
      </c>
      <c r="E35" s="6">
        <f>IF('cantidad pollos muertos'!D34="","",BETAINV(0.025,'cantidad pollos muertos'!D34+1,'cantidad inicial pollos'!D34-'cantidad pollos muertos'!D34+1))</f>
        <v>4.3007983822767673E-2</v>
      </c>
      <c r="F35" s="6">
        <f>IF('cantidad pollos muertos'!D34="","",BETAINV(0.975,'cantidad pollos muertos'!D34+1,'cantidad inicial pollos'!D34-'cantidad pollos muertos'!D34+1))</f>
        <v>5.9092589820344266E-2</v>
      </c>
      <c r="G35" s="6">
        <f>IF('cantidad pollos muertos'!E34="","",BETAINV(0.025,'cantidad pollos muertos'!E34+1,'cantidad inicial pollos'!E34-'cantidad pollos muertos'!E34+1))</f>
        <v>4.9806024605806735E-2</v>
      </c>
      <c r="H35" s="6">
        <f>IF('cantidad pollos muertos'!E34="","",BETAINV(0.975,'cantidad pollos muertos'!E34+1,'cantidad inicial pollos'!E34-'cantidad pollos muertos'!E34+1))</f>
        <v>6.6944739764849825E-2</v>
      </c>
      <c r="I35" s="6">
        <f>IF('cantidad pollos muertos'!F34="","",BETAINV(0.025,'cantidad pollos muertos'!F34+1,'cantidad inicial pollos'!F34-'cantidad pollos muertos'!F34+1))</f>
        <v>7.0605157597818782E-2</v>
      </c>
      <c r="J35" s="6">
        <f>IF('cantidad pollos muertos'!F34="","",BETAINV(0.975,'cantidad pollos muertos'!F34+1,'cantidad inicial pollos'!F34-'cantidad pollos muertos'!F34+1))</f>
        <v>8.7593276252178831E-2</v>
      </c>
      <c r="K35" s="6">
        <f>IF('cantidad pollos muertos'!G34="","",BETAINV(0.025,'cantidad pollos muertos'!G34+1,'cantidad inicial pollos'!G34-'cantidad pollos muertos'!G34+1))</f>
        <v>4.8429205523086431E-2</v>
      </c>
      <c r="L35" s="6">
        <f>IF('cantidad pollos muertos'!G34="","",BETAINV(0.975,'cantidad pollos muertos'!G34+1,'cantidad inicial pollos'!G34-'cantidad pollos muertos'!G34+1))</f>
        <v>6.3464063231933321E-2</v>
      </c>
      <c r="M35" s="6">
        <f>IF('cantidad pollos muertos'!H34="","",BETAINV(0.025,'cantidad pollos muertos'!H34+1,'cantidad inicial pollos'!L34-'cantidad pollos muertos'!H34+1))</f>
        <v>3.4596756946418825E-2</v>
      </c>
      <c r="N35" s="6">
        <f>IF('cantidad pollos muertos'!H34="","",BETAINV(0.975,'cantidad pollos muertos'!H34+1,'cantidad inicial pollos'!H34-'cantidad pollos muertos'!H34+1))</f>
        <v>5.3327030838977385E-2</v>
      </c>
      <c r="O35" s="6">
        <f>IF('cantidad pollos muertos'!I34="","",BETAINV(0.025,'cantidad pollos muertos'!I34+1,'cantidad inicial pollos'!I34-'cantidad pollos muertos'!I34+1))</f>
        <v>1.3417301280347993E-2</v>
      </c>
      <c r="P35" s="6">
        <f>IF('cantidad pollos muertos'!I34="","",BETAINV(0.975,'cantidad pollos muertos'!I34+1,'cantidad inicial pollos'!I34-'cantidad pollos muertos'!I34+1))</f>
        <v>2.1607712967754766E-2</v>
      </c>
      <c r="Q35" s="6">
        <f>IF('cantidad pollos muertos'!J34="","",BETAINV(0.025,'cantidad pollos muertos'!J34+1,'cantidad inicial pollos'!J34-'cantidad pollos muertos'!J34+1))</f>
        <v>3.436946735245288E-2</v>
      </c>
      <c r="R35" s="6">
        <f>IF('cantidad pollos muertos'!J34="","",BETAINV(0.975,'cantidad pollos muertos'!J34+1,'cantidad inicial pollos'!J34-'cantidad pollos muertos'!J34+1))</f>
        <v>4.6409916107913007E-2</v>
      </c>
      <c r="S35" s="32">
        <f>IF('cantidad pollos muertos'!K34="","",BETAINV(0.025,'cantidad pollos muertos'!K34+1,'cantidad inicial pollos'!K34-'cantidad pollos muertos'!K34+1))</f>
        <v>3.5424924095554387E-2</v>
      </c>
      <c r="T35" s="32">
        <f>IF('cantidad pollos muertos'!K34="","",BETAINV(0.975,'cantidad pollos muertos'!K34+1,'cantidad inicial pollos'!K34-'cantidad pollos muertos'!K34+1))</f>
        <v>4.833551219167731E-2</v>
      </c>
      <c r="U35" s="32">
        <f>IF('cantidad pollos muertos'!L34="","",BETAINV(0.025,'cantidad pollos muertos'!L34+1,'cantidad inicial pollos'!L34-'cantidad pollos muertos'!L34+1))</f>
        <v>9.093857077439485E-2</v>
      </c>
      <c r="V35" s="32">
        <f>IF('cantidad pollos muertos'!L34="","",BETAINV(0.975,'cantidad pollos muertos'!L34+1,'cantidad inicial pollos'!L34-'cantidad pollos muertos'!L34+1))</f>
        <v>0.10933469277531627</v>
      </c>
      <c r="W35" s="6">
        <f>IF('cantidad pollos muertos'!M34="","",BETAINV(0.025,'cantidad pollos muertos'!M34+1,'cantidad inicial pollos'!M34-'cantidad pollos muertos'!M34+1))</f>
        <v>9.9525991761323707E-2</v>
      </c>
      <c r="X35" s="6">
        <f>IF('cantidad pollos muertos'!M34="","",BETAINV(0.975,'cantidad pollos muertos'!M34+1,'cantidad inicial pollos'!M34-'cantidad pollos muertos'!M34+1))</f>
        <v>0.11864461620810685</v>
      </c>
      <c r="Y35" s="6">
        <f>IF('cantidad pollos muertos'!N34="","",BETAINV(0.025,'cantidad pollos muertos'!N34+1,'cantidad inicial pollos'!N34-'cantidad pollos muertos'!N34+1))</f>
        <v>3.8241257753498188E-2</v>
      </c>
      <c r="Z35" s="6">
        <f>IF('cantidad pollos muertos'!N34="","",BETAINV(0.975,'cantidad pollos muertos'!N34+1,'cantidad inicial pollos'!N34-'cantidad pollos muertos'!N34+1))</f>
        <v>5.0863529676149377E-2</v>
      </c>
      <c r="AA35" s="6">
        <f>IF('cantidad pollos muertos'!O34="","",BETAINV(0.025,'cantidad pollos muertos'!O34+1,'cantidad inicial pollos'!O34-'cantidad pollos muertos'!O34+1))</f>
        <v>3.7328793785509642E-2</v>
      </c>
      <c r="AB35" s="6">
        <f>IF('cantidad pollos muertos'!O34="","",BETAINV(0.975,'cantidad pollos muertos'!O34+1,'cantidad inicial pollos'!O34-'cantidad pollos muertos'!O34+1))</f>
        <v>4.9817075395419241E-2</v>
      </c>
      <c r="AC35" s="6">
        <f>IF('cantidad pollos muertos'!P34="","",BETAINV(0.025,'cantidad pollos muertos'!P34+1,'cantidad inicial pollos'!P34-'cantidad pollos muertos'!P34+1))</f>
        <v>0.17009327257630064</v>
      </c>
      <c r="AD35" s="6">
        <f>IF('cantidad pollos muertos'!P34="","",BETAINV(0.975,'cantidad pollos muertos'!P34+1,'cantidad inicial pollos'!P34-'cantidad pollos muertos'!P34+1))</f>
        <v>0.19374935248810454</v>
      </c>
      <c r="AE35" s="6">
        <f>IF('cantidad pollos muertos'!Q34="","",BETAINV(0.025,'cantidad pollos muertos'!Q34+1,'cantidad inicial pollos'!Q34-'cantidad pollos muertos'!Q34+1))</f>
        <v>6.4062125356876901E-2</v>
      </c>
      <c r="AF35" s="6">
        <f>IF('cantidad pollos muertos'!Q34="","",BETAINV(0.975,'cantidad pollos muertos'!Q34+1,'cantidad inicial pollos'!Q34-'cantidad pollos muertos'!Q34+1))</f>
        <v>7.9892326615743192E-2</v>
      </c>
      <c r="AG35" s="6">
        <f>IF('cantidad pollos muertos'!R34="","",BETAINV(0.025,'cantidad pollos muertos'!R34+1,'cantidad inicial pollos'!R34-'cantidad pollos muertos'!R34+1))</f>
        <v>2.7356682466147687E-2</v>
      </c>
      <c r="AH35" s="6">
        <f>IF('cantidad pollos muertos'!R34="","",BETAINV(0.975,'cantidad pollos muertos'!R34+1,'cantidad inicial pollos'!R34-'cantidad pollos muertos'!R34+1))</f>
        <v>3.8241069328411426E-2</v>
      </c>
      <c r="AI35" s="6">
        <f>IF('cantidad pollos muertos'!S34="","",BETAINV(0.025,'cantidad pollos muertos'!S34+1,'cantidad inicial pollos'!S34-'cantidad pollos muertos'!S34+1))</f>
        <v>1.0595299369769424E-2</v>
      </c>
      <c r="AJ35" s="6">
        <f>IF('cantidad pollos muertos'!S34="","",BETAINV(0.975,'cantidad pollos muertos'!S34+1,'cantidad inicial pollos'!S34-'cantidad pollos muertos'!S34+1))</f>
        <v>1.7782747633616647E-2</v>
      </c>
      <c r="AK35" s="6">
        <f>IF('cantidad pollos muertos'!T34="","",BETAINV(0.025,'cantidad pollos muertos'!T34+1,'cantidad inicial pollos'!T34-'cantidad pollos muertos'!T34+1))</f>
        <v>1.8873628540309325E-2</v>
      </c>
      <c r="AL35" s="6">
        <f>IF('cantidad pollos muertos'!T34="","",BETAINV(0.975,'cantidad pollos muertos'!T34+1,'cantidad inicial pollos'!T34-'cantidad pollos muertos'!T34+1))</f>
        <v>2.8114338622037605E-2</v>
      </c>
      <c r="AM35" s="6">
        <f>IF('cantidad pollos muertos'!U34="","",BETAINV(0.025,'cantidad pollos muertos'!U34+1,'cantidad inicial pollos'!U34-'cantidad pollos muertos'!U34+1))</f>
        <v>3.4824106869051914E-2</v>
      </c>
      <c r="AN35" s="6">
        <f>IF('cantidad pollos muertos'!U34="","",BETAINV(0.975,'cantidad pollos muertos'!U34+1,'cantidad inicial pollos'!U34-'cantidad pollos muertos'!U34+1))</f>
        <v>4.6934736086254647E-2</v>
      </c>
      <c r="AO35" s="6">
        <f>IF('cantidad pollos muertos'!V34="","",BETAINV(0.025,'cantidad pollos muertos'!V34+1,'cantidad inicial pollos'!V34-'cantidad pollos muertos'!V34+1))</f>
        <v>5.6408523896827323E-2</v>
      </c>
      <c r="AP35" s="6">
        <f>IF('cantidad pollos muertos'!V34="","",BETAINV(0.975,'cantidad pollos muertos'!V34+1,'cantidad inicial pollos'!V34-'cantidad pollos muertos'!V34+1))</f>
        <v>7.1384872538260424E-2</v>
      </c>
      <c r="AQ35" s="6">
        <f>IF('cantidad pollos muertos'!W34="","",BETAINV(0.025,'cantidad pollos muertos'!W34+1,'cantidad inicial pollos'!W34-'cantidad pollos muertos'!W34+1))</f>
        <v>5.9187962886574776E-2</v>
      </c>
      <c r="AR35" s="6">
        <f>IF('cantidad pollos muertos'!W34="","",BETAINV(0.975,'cantidad pollos muertos'!W34+1,'cantidad inicial pollos'!W34-'cantidad pollos muertos'!W34+1))</f>
        <v>7.4482181423984439E-2</v>
      </c>
      <c r="AS35" s="6">
        <f>IF('cantidad pollos muertos'!X34="","",BETAINV(0.025,'cantidad pollos muertos'!X34+1,'cantidad inicial pollos'!X34-'cantidad pollos muertos'!X34+1))</f>
        <v>4.878952577126984E-2</v>
      </c>
      <c r="AT35" s="6">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6">
        <v>34</v>
      </c>
      <c r="B36" s="6" t="s">
        <v>1</v>
      </c>
      <c r="C36" s="6">
        <f>IF('cantidad pollos muertos'!C35="","",BETAINV(0.025,'cantidad pollos muertos'!C35+1,'cantidad inicial pollos'!C35-'cantidad pollos muertos'!C35+1))</f>
        <v>6.8834490918411498E-2</v>
      </c>
      <c r="D36" s="6">
        <f>IF('cantidad pollos muertos'!C35="","",BETAINV(0.975,'cantidad pollos muertos'!C35+1,'cantidad inicial pollos'!C35-'cantidad pollos muertos'!C35+1))</f>
        <v>8.9324368822034095E-2</v>
      </c>
      <c r="E36" s="6">
        <f>IF('cantidad pollos muertos'!D35="","",BETAINV(0.025,'cantidad pollos muertos'!D35+1,'cantidad inicial pollos'!D35-'cantidad pollos muertos'!D35+1))</f>
        <v>3.5926857003474172E-2</v>
      </c>
      <c r="F36" s="6">
        <f>IF('cantidad pollos muertos'!D35="","",BETAINV(0.975,'cantidad pollos muertos'!D35+1,'cantidad inicial pollos'!D35-'cantidad pollos muertos'!D35+1))</f>
        <v>5.0259846736664615E-2</v>
      </c>
      <c r="G36" s="6">
        <f>IF('cantidad pollos muertos'!E35="","",BETAINV(0.025,'cantidad pollos muertos'!E35+1,'cantidad inicial pollos'!E35-'cantidad pollos muertos'!E35+1))</f>
        <v>4.2589900693957065E-2</v>
      </c>
      <c r="H36" s="6">
        <f>IF('cantidad pollos muertos'!E35="","",BETAINV(0.975,'cantidad pollos muertos'!E35+1,'cantidad inicial pollos'!E35-'cantidad pollos muertos'!E35+1))</f>
        <v>5.8032760806448258E-2</v>
      </c>
      <c r="I36" s="6">
        <f>IF('cantidad pollos muertos'!F35="","",BETAINV(0.025,'cantidad pollos muertos'!F35+1,'cantidad inicial pollos'!F35-'cantidad pollos muertos'!F35+1))</f>
        <v>5.1629176657961781E-2</v>
      </c>
      <c r="J36" s="6">
        <f>IF('cantidad pollos muertos'!F35="","",BETAINV(0.975,'cantidad pollos muertos'!F35+1,'cantidad inicial pollos'!F35-'cantidad pollos muertos'!F35+1))</f>
        <v>6.8405901351462295E-2</v>
      </c>
      <c r="K36" s="6">
        <f>IF('cantidad pollos muertos'!G35="","",BETAINV(0.025,'cantidad pollos muertos'!G35+1,'cantidad inicial pollos'!G35-'cantidad pollos muertos'!G35+1))</f>
        <v>8.402788624208507E-2</v>
      </c>
      <c r="L36" s="6">
        <f>IF('cantidad pollos muertos'!G35="","",BETAINV(0.975,'cantidad pollos muertos'!G35+1,'cantidad inicial pollos'!G35-'cantidad pollos muertos'!G35+1))</f>
        <v>0.10470985238662389</v>
      </c>
      <c r="M36" s="6">
        <f>IF('cantidad pollos muertos'!H35="","",BETAINV(0.025,'cantidad pollos muertos'!H35+1,'cantidad inicial pollos'!L35-'cantidad pollos muertos'!H35+1))</f>
        <v>2.2826157757557832E-2</v>
      </c>
      <c r="N36" s="6">
        <f>IF('cantidad pollos muertos'!H35="","",BETAINV(0.975,'cantidad pollos muertos'!H35+1,'cantidad inicial pollos'!H35-'cantidad pollos muertos'!H35+1))</f>
        <v>3.8409339327474257E-2</v>
      </c>
      <c r="O36" s="6">
        <f>IF('cantidad pollos muertos'!I35="","",BETAINV(0.025,'cantidad pollos muertos'!I35+1,'cantidad inicial pollos'!I35-'cantidad pollos muertos'!I35+1))</f>
        <v>1.8133116698665144E-2</v>
      </c>
      <c r="P36" s="6">
        <f>IF('cantidad pollos muertos'!I35="","",BETAINV(0.975,'cantidad pollos muertos'!I35+1,'cantidad inicial pollos'!I35-'cantidad pollos muertos'!I35+1))</f>
        <v>2.8581567670944774E-2</v>
      </c>
      <c r="Q36" s="6">
        <f>IF('cantidad pollos muertos'!J35="","",BETAINV(0.025,'cantidad pollos muertos'!J35+1,'cantidad inicial pollos'!J35-'cantidad pollos muertos'!J35+1))</f>
        <v>1.374315296355535E-2</v>
      </c>
      <c r="R36" s="6">
        <f>IF('cantidad pollos muertos'!J35="","",BETAINV(0.975,'cantidad pollos muertos'!J35+1,'cantidad inicial pollos'!J35-'cantidad pollos muertos'!J35+1))</f>
        <v>2.3371712510603104E-2</v>
      </c>
      <c r="S36" s="32">
        <f>IF('cantidad pollos muertos'!K35="","",BETAINV(0.025,'cantidad pollos muertos'!K35+1,'cantidad inicial pollos'!K35-'cantidad pollos muertos'!K35+1))</f>
        <v>1.825501702391194E-2</v>
      </c>
      <c r="T36" s="32">
        <f>IF('cantidad pollos muertos'!K35="","",BETAINV(0.975,'cantidad pollos muertos'!K35+1,'cantidad inicial pollos'!K35-'cantidad pollos muertos'!K35+1))</f>
        <v>2.9569047496849521E-2</v>
      </c>
      <c r="U36" s="32">
        <f>IF('cantidad pollos muertos'!L35="","",BETAINV(0.025,'cantidad pollos muertos'!L35+1,'cantidad inicial pollos'!L35-'cantidad pollos muertos'!L35+1))</f>
        <v>2.3707638331843549E-2</v>
      </c>
      <c r="V36" s="32">
        <f>IF('cantidad pollos muertos'!L35="","",BETAINV(0.975,'cantidad pollos muertos'!L35+1,'cantidad inicial pollos'!L35-'cantidad pollos muertos'!L35+1))</f>
        <v>3.5659336425489796E-2</v>
      </c>
      <c r="W36" s="6">
        <f>IF('cantidad pollos muertos'!M35="","",BETAINV(0.025,'cantidad pollos muertos'!M35+1,'cantidad inicial pollos'!M35-'cantidad pollos muertos'!M35+1))</f>
        <v>1.7580064823933157E-2</v>
      </c>
      <c r="X36" s="6">
        <f>IF('cantidad pollos muertos'!M35="","",BETAINV(0.975,'cantidad pollos muertos'!M35+1,'cantidad inicial pollos'!M35-'cantidad pollos muertos'!M35+1))</f>
        <v>2.8078719538331631E-2</v>
      </c>
      <c r="Y36" s="6">
        <f>IF('cantidad pollos muertos'!N35="","",BETAINV(0.025,'cantidad pollos muertos'!N35+1,'cantidad inicial pollos'!N35-'cantidad pollos muertos'!N35+1))</f>
        <v>6.573168907624995E-3</v>
      </c>
      <c r="Z36" s="6">
        <f>IF('cantidad pollos muertos'!N35="","",BETAINV(0.975,'cantidad pollos muertos'!N35+1,'cantidad inicial pollos'!N35-'cantidad pollos muertos'!N35+1))</f>
        <v>1.3647336399046694E-2</v>
      </c>
      <c r="AA36" s="6">
        <f>IF('cantidad pollos muertos'!O35="","",BETAINV(0.025,'cantidad pollos muertos'!O35+1,'cantidad inicial pollos'!O35-'cantidad pollos muertos'!O35+1))</f>
        <v>1.1022668353328277E-2</v>
      </c>
      <c r="AB36" s="6">
        <f>IF('cantidad pollos muertos'!O35="","",BETAINV(0.975,'cantidad pollos muertos'!O35+1,'cantidad inicial pollos'!O35-'cantidad pollos muertos'!O35+1))</f>
        <v>1.9622223379131887E-2</v>
      </c>
      <c r="AC36" s="6">
        <f>IF('cantidad pollos muertos'!P35="","",BETAINV(0.025,'cantidad pollos muertos'!P35+1,'cantidad inicial pollos'!P35-'cantidad pollos muertos'!P35+1))</f>
        <v>1.5144844396790945E-2</v>
      </c>
      <c r="AD36" s="6">
        <f>IF('cantidad pollos muertos'!P35="","",BETAINV(0.975,'cantidad pollos muertos'!P35+1,'cantidad inicial pollos'!P35-'cantidad pollos muertos'!P35+1))</f>
        <v>2.5378811905913401E-2</v>
      </c>
      <c r="AE36" s="6">
        <f>IF('cantidad pollos muertos'!Q35="","",BETAINV(0.025,'cantidad pollos muertos'!Q35+1,'cantidad inicial pollos'!Q35-'cantidad pollos muertos'!Q35+1))</f>
        <v>3.0792248544946031E-2</v>
      </c>
      <c r="AF36" s="6">
        <f>IF('cantidad pollos muertos'!Q35="","",BETAINV(0.975,'cantidad pollos muertos'!Q35+1,'cantidad inicial pollos'!Q35-'cantidad pollos muertos'!Q35+1))</f>
        <v>4.4698111612588076E-2</v>
      </c>
      <c r="AG36" s="6">
        <f>IF('cantidad pollos muertos'!R35="","",BETAINV(0.025,'cantidad pollos muertos'!R35+1,'cantidad inicial pollos'!R35-'cantidad pollos muertos'!R35+1))</f>
        <v>1.2147479642216021E-2</v>
      </c>
      <c r="AH36" s="6">
        <f>IF('cantidad pollos muertos'!R35="","",BETAINV(0.975,'cantidad pollos muertos'!R35+1,'cantidad inicial pollos'!R35-'cantidad pollos muertos'!R35+1))</f>
        <v>2.1108545588471306E-2</v>
      </c>
      <c r="AI36" s="6">
        <f>IF('cantidad pollos muertos'!S35="","",BETAINV(0.025,'cantidad pollos muertos'!S35+1,'cantidad inicial pollos'!S35-'cantidad pollos muertos'!S35+1))</f>
        <v>1.9901876407201226E-2</v>
      </c>
      <c r="AJ36" s="6">
        <f>IF('cantidad pollos muertos'!S35="","",BETAINV(0.975,'cantidad pollos muertos'!S35+1,'cantidad inicial pollos'!S35-'cantidad pollos muertos'!S35+1))</f>
        <v>3.0979085534815876E-2</v>
      </c>
      <c r="AK36" s="6">
        <f>IF('cantidad pollos muertos'!T35="","",BETAINV(0.025,'cantidad pollos muertos'!T35+1,'cantidad inicial pollos'!T35-'cantidad pollos muertos'!T35+1))</f>
        <v>1.8158893719677195E-2</v>
      </c>
      <c r="AL36" s="6">
        <f>IF('cantidad pollos muertos'!T35="","",BETAINV(0.975,'cantidad pollos muertos'!T35+1,'cantidad inicial pollos'!T35-'cantidad pollos muertos'!T35+1))</f>
        <v>2.8805436473910873E-2</v>
      </c>
      <c r="AM36" s="6">
        <f>IF('cantidad pollos muertos'!U35="","",BETAINV(0.025,'cantidad pollos muertos'!U35+1,'cantidad inicial pollos'!U35-'cantidad pollos muertos'!U35+1))</f>
        <v>2.2239530589324815E-2</v>
      </c>
      <c r="AN36" s="6">
        <f>IF('cantidad pollos muertos'!U35="","",BETAINV(0.975,'cantidad pollos muertos'!U35+1,'cantidad inicial pollos'!U35-'cantidad pollos muertos'!U35+1))</f>
        <v>3.3863596145123465E-2</v>
      </c>
      <c r="AO36" s="6">
        <f>IF('cantidad pollos muertos'!V35="","",BETAINV(0.025,'cantidad pollos muertos'!V35+1,'cantidad inicial pollos'!V35-'cantidad pollos muertos'!V35+1))</f>
        <v>2.3225773056829255E-2</v>
      </c>
      <c r="AP36" s="6">
        <f>IF('cantidad pollos muertos'!V35="","",BETAINV(0.975,'cantidad pollos muertos'!V35+1,'cantidad inicial pollos'!V35-'cantidad pollos muertos'!V35+1))</f>
        <v>3.4860218793996367E-2</v>
      </c>
      <c r="AQ36" s="6">
        <f>IF('cantidad pollos muertos'!W35="","",BETAINV(0.025,'cantidad pollos muertos'!W35+1,'cantidad inicial pollos'!W35-'cantidad pollos muertos'!W35+1))</f>
        <v>1.8448727932355413E-2</v>
      </c>
      <c r="AR36" s="6">
        <f>IF('cantidad pollos muertos'!W35="","",BETAINV(0.975,'cantidad pollos muertos'!W35+1,'cantidad inicial pollos'!W35-'cantidad pollos muertos'!W35+1))</f>
        <v>2.9168374792737262E-2</v>
      </c>
      <c r="AS36" s="6">
        <f>IF('cantidad pollos muertos'!X35="","",BETAINV(0.025,'cantidad pollos muertos'!X35+1,'cantidad inicial pollos'!X35-'cantidad pollos muertos'!X35+1))</f>
        <v>1.9901876407201226E-2</v>
      </c>
      <c r="AT36" s="6">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6">
        <v>35</v>
      </c>
      <c r="B37" s="6" t="s">
        <v>37</v>
      </c>
      <c r="C37" s="6">
        <f>IF('cantidad pollos muertos'!C36="","",BETAINV(0.025,'cantidad pollos muertos'!C36+1,'cantidad inicial pollos'!C36-'cantidad pollos muertos'!C36+1))</f>
        <v>2.4736102071100538E-2</v>
      </c>
      <c r="D37" s="6">
        <f>IF('cantidad pollos muertos'!C36="","",BETAINV(0.975,'cantidad pollos muertos'!C36+1,'cantidad inicial pollos'!C36-'cantidad pollos muertos'!C36+1))</f>
        <v>3.9984731065346502E-2</v>
      </c>
      <c r="E37" s="6">
        <f>IF('cantidad pollos muertos'!D36="","",BETAINV(0.025,'cantidad pollos muertos'!D36+1,'cantidad inicial pollos'!D36-'cantidad pollos muertos'!D36+1))</f>
        <v>4.4000579815456284E-2</v>
      </c>
      <c r="F37" s="6">
        <f>IF('cantidad pollos muertos'!D36="","",BETAINV(0.975,'cantidad pollos muertos'!D36+1,'cantidad inicial pollos'!D36-'cantidad pollos muertos'!D36+1))</f>
        <v>6.0578366208412504E-2</v>
      </c>
      <c r="G37" s="6">
        <f>IF('cantidad pollos muertos'!E36="","",BETAINV(0.025,'cantidad pollos muertos'!E36+1,'cantidad inicial pollos'!E36-'cantidad pollos muertos'!E36+1))</f>
        <v>4.1287537447270158E-2</v>
      </c>
      <c r="H37" s="6">
        <f>IF('cantidad pollos muertos'!E36="","",BETAINV(0.975,'cantidad pollos muertos'!E36+1,'cantidad inicial pollos'!E36-'cantidad pollos muertos'!E36+1))</f>
        <v>5.7407623210603442E-2</v>
      </c>
      <c r="I37" s="6">
        <f>IF('cantidad pollos muertos'!F36="","",BETAINV(0.025,'cantidad pollos muertos'!F36+1,'cantidad inicial pollos'!F36-'cantidad pollos muertos'!F36+1))</f>
        <v>9.615270119906022E-2</v>
      </c>
      <c r="J37" s="6">
        <f>IF('cantidad pollos muertos'!F36="","",BETAINV(0.975,'cantidad pollos muertos'!F36+1,'cantidad inicial pollos'!F36-'cantidad pollos muertos'!F36+1))</f>
        <v>0.11926909012847042</v>
      </c>
      <c r="K37" s="6">
        <f>IF('cantidad pollos muertos'!G36="","",BETAINV(0.025,'cantidad pollos muertos'!G36+1,'cantidad inicial pollos'!G36-'cantidad pollos muertos'!G36+1))</f>
        <v>3.4202021383852088E-2</v>
      </c>
      <c r="L37" s="6">
        <f>IF('cantidad pollos muertos'!G36="","",BETAINV(0.975,'cantidad pollos muertos'!G36+1,'cantidad inicial pollos'!G36-'cantidad pollos muertos'!G36+1))</f>
        <v>4.9035982417106272E-2</v>
      </c>
      <c r="M37" s="6">
        <f>IF('cantidad pollos muertos'!H36="","",BETAINV(0.025,'cantidad pollos muertos'!H36+1,'cantidad inicial pollos'!L36-'cantidad pollos muertos'!H36+1))</f>
        <v>3.2397563360701181E-2</v>
      </c>
      <c r="N37" s="6">
        <f>IF('cantidad pollos muertos'!H36="","",BETAINV(0.975,'cantidad pollos muertos'!H36+1,'cantidad inicial pollos'!H36-'cantidad pollos muertos'!H36+1))</f>
        <v>4.66008255444057E-2</v>
      </c>
      <c r="O37" s="6">
        <f>IF('cantidad pollos muertos'!I36="","",BETAINV(0.025,'cantidad pollos muertos'!I36+1,'cantidad inicial pollos'!I36-'cantidad pollos muertos'!I36+1))</f>
        <v>2.3832060512975258E-2</v>
      </c>
      <c r="P37" s="6">
        <f>IF('cantidad pollos muertos'!I36="","",BETAINV(0.975,'cantidad pollos muertos'!I36+1,'cantidad inicial pollos'!I36-'cantidad pollos muertos'!I36+1))</f>
        <v>3.6273007371499966E-2</v>
      </c>
      <c r="Q37" s="6">
        <f>IF('cantidad pollos muertos'!J36="","",BETAINV(0.025,'cantidad pollos muertos'!J36+1,'cantidad inicial pollos'!J36-'cantidad pollos muertos'!J36+1))</f>
        <v>6.2894482434461677E-2</v>
      </c>
      <c r="R37" s="6">
        <f>IF('cantidad pollos muertos'!J36="","",BETAINV(0.975,'cantidad pollos muertos'!J36+1,'cantidad inicial pollos'!J36-'cantidad pollos muertos'!J36+1))</f>
        <v>8.2622259618890914E-2</v>
      </c>
      <c r="S37" s="32">
        <f>IF('cantidad pollos muertos'!K36="","",BETAINV(0.025,'cantidad pollos muertos'!K36+1,'cantidad inicial pollos'!K36-'cantidad pollos muertos'!K36+1))</f>
        <v>3.4699745082761991E-3</v>
      </c>
      <c r="T37" s="32">
        <f>IF('cantidad pollos muertos'!K36="","",BETAINV(0.975,'cantidad pollos muertos'!K36+1,'cantidad inicial pollos'!K36-'cantidad pollos muertos'!K36+1))</f>
        <v>9.0786124867182627E-3</v>
      </c>
      <c r="U37" s="32">
        <f>IF('cantidad pollos muertos'!L36="","",BETAINV(0.025,'cantidad pollos muertos'!L36+1,'cantidad inicial pollos'!L36-'cantidad pollos muertos'!L36+1))</f>
        <v>3.6881907037782442E-2</v>
      </c>
      <c r="V37" s="32">
        <f>IF('cantidad pollos muertos'!L36="","",BETAINV(0.975,'cantidad pollos muertos'!L36+1,'cantidad inicial pollos'!L36-'cantidad pollos muertos'!L36+1))</f>
        <v>5.1926771543345795E-2</v>
      </c>
      <c r="W37" s="6">
        <f>IF('cantidad pollos muertos'!M36="","",BETAINV(0.025,'cantidad pollos muertos'!M36+1,'cantidad inicial pollos'!M36-'cantidad pollos muertos'!M36+1))</f>
        <v>2.5702474202957216E-2</v>
      </c>
      <c r="X37" s="6">
        <f>IF('cantidad pollos muertos'!M36="","",BETAINV(0.975,'cantidad pollos muertos'!M36+1,'cantidad inicial pollos'!M36-'cantidad pollos muertos'!M36+1))</f>
        <v>3.8301908474328017E-2</v>
      </c>
      <c r="Y37" s="6">
        <f>IF('cantidad pollos muertos'!N36="","",BETAINV(0.025,'cantidad pollos muertos'!N36+1,'cantidad inicial pollos'!N36-'cantidad pollos muertos'!N36+1))</f>
        <v>1.58046871711525E-2</v>
      </c>
      <c r="Z37" s="6">
        <f>IF('cantidad pollos muertos'!N36="","",BETAINV(0.975,'cantidad pollos muertos'!N36+1,'cantidad inicial pollos'!N36-'cantidad pollos muertos'!N36+1))</f>
        <v>2.6024448924991783E-2</v>
      </c>
      <c r="AA37" s="6">
        <f>IF('cantidad pollos muertos'!O36="","",BETAINV(0.025,'cantidad pollos muertos'!O36+1,'cantidad inicial pollos'!O36-'cantidad pollos muertos'!O36+1))</f>
        <v>2.6662173064063405E-2</v>
      </c>
      <c r="AB37" s="6">
        <f>IF('cantidad pollos muertos'!O36="","",BETAINV(0.975,'cantidad pollos muertos'!O36+1,'cantidad inicial pollos'!O36-'cantidad pollos muertos'!O36+1))</f>
        <v>3.9476001633798052E-2</v>
      </c>
      <c r="AC37" s="6">
        <f>IF('cantidad pollos muertos'!P36="","",BETAINV(0.025,'cantidad pollos muertos'!P36+1,'cantidad inicial pollos'!P36-'cantidad pollos muertos'!P36+1))</f>
        <v>3.3426573431108574E-2</v>
      </c>
      <c r="AD37" s="6">
        <f>IF('cantidad pollos muertos'!P36="","",BETAINV(0.975,'cantidad pollos muertos'!P36+1,'cantidad inicial pollos'!P36-'cantidad pollos muertos'!P36+1))</f>
        <v>4.7567040406225836E-2</v>
      </c>
      <c r="AE37" s="6">
        <f>IF('cantidad pollos muertos'!Q36="","",BETAINV(0.025,'cantidad pollos muertos'!Q36+1,'cantidad inicial pollos'!Q36-'cantidad pollos muertos'!Q36+1))</f>
        <v>3.1574377151992412E-2</v>
      </c>
      <c r="AF37" s="6">
        <f>IF('cantidad pollos muertos'!Q36="","",BETAINV(0.975,'cantidad pollos muertos'!Q36+1,'cantidad inicial pollos'!Q36-'cantidad pollos muertos'!Q36+1))</f>
        <v>4.5367756704211559E-2</v>
      </c>
      <c r="AG37" s="6">
        <f>IF('cantidad pollos muertos'!R36="","",BETAINV(0.025,'cantidad pollos muertos'!R36+1,'cantidad inicial pollos'!R36-'cantidad pollos muertos'!R36+1))</f>
        <v>1.8187553707880961E-2</v>
      </c>
      <c r="AH37" s="6">
        <f>IF('cantidad pollos muertos'!R36="","",BETAINV(0.975,'cantidad pollos muertos'!R36+1,'cantidad inicial pollos'!R36-'cantidad pollos muertos'!R36+1))</f>
        <v>2.9043616590220589E-2</v>
      </c>
      <c r="AI37" s="6">
        <f>IF('cantidad pollos muertos'!S36="","",BETAINV(0.025,'cantidad pollos muertos'!S36+1,'cantidad inicial pollos'!S36-'cantidad pollos muertos'!S36+1))</f>
        <v>1.9086272971341328E-2</v>
      </c>
      <c r="AJ37" s="6">
        <f>IF('cantidad pollos muertos'!S36="","",BETAINV(0.975,'cantidad pollos muertos'!S36+1,'cantidad inicial pollos'!S36-'cantidad pollos muertos'!S36+1))</f>
        <v>3.0170655060322793E-2</v>
      </c>
      <c r="AK37" s="6">
        <f>IF('cantidad pollos muertos'!T36="","",BETAINV(0.025,'cantidad pollos muertos'!T36+1,'cantidad inicial pollos'!T36-'cantidad pollos muertos'!T36+1))</f>
        <v>3.3426573431108574E-2</v>
      </c>
      <c r="AL37" s="6">
        <f>IF('cantidad pollos muertos'!T36="","",BETAINV(0.975,'cantidad pollos muertos'!T36+1,'cantidad inicial pollos'!T36-'cantidad pollos muertos'!T36+1))</f>
        <v>4.7567040406225836E-2</v>
      </c>
      <c r="AM37" s="6">
        <f>IF('cantidad pollos muertos'!U36="","",BETAINV(0.025,'cantidad pollos muertos'!U36+1,'cantidad inicial pollos'!U36-'cantidad pollos muertos'!U36+1))</f>
        <v>2.4222994758662571E-2</v>
      </c>
      <c r="AN37" s="6">
        <f>IF('cantidad pollos muertos'!U36="","",BETAINV(0.975,'cantidad pollos muertos'!U36+1,'cantidad inicial pollos'!U36-'cantidad pollos muertos'!U36+1))</f>
        <v>3.6513191203583317E-2</v>
      </c>
      <c r="AO37" s="6">
        <f>IF('cantidad pollos muertos'!V36="","",BETAINV(0.025,'cantidad pollos muertos'!V36+1,'cantidad inicial pollos'!V36-'cantidad pollos muertos'!V36+1))</f>
        <v>4.2754812255365648E-2</v>
      </c>
      <c r="AP37" s="6">
        <f>IF('cantidad pollos muertos'!V36="","",BETAINV(0.975,'cantidad pollos muertos'!V36+1,'cantidad inicial pollos'!V36-'cantidad pollos muertos'!V36+1))</f>
        <v>5.8496176469062577E-2</v>
      </c>
      <c r="AQ37" s="6">
        <f>IF('cantidad pollos muertos'!W36="","",BETAINV(0.025,'cantidad pollos muertos'!W36+1,'cantidad inicial pollos'!W36-'cantidad pollos muertos'!W36+1))</f>
        <v>4.2245769890744259E-2</v>
      </c>
      <c r="AR37" s="6">
        <f>IF('cantidad pollos muertos'!W36="","",BETAINV(0.975,'cantidad pollos muertos'!W36+1,'cantidad inicial pollos'!W36-'cantidad pollos muertos'!W36+1))</f>
        <v>5.8517610666519504E-2</v>
      </c>
      <c r="AS37" s="6">
        <f>IF('cantidad pollos muertos'!X36="","",BETAINV(0.025,'cantidad pollos muertos'!X36+1,'cantidad inicial pollos'!X36-'cantidad pollos muertos'!X36+1))</f>
        <v>4.4318924085060538E-2</v>
      </c>
      <c r="AT37" s="6">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6">
        <v>36</v>
      </c>
      <c r="B38" s="6" t="s">
        <v>20</v>
      </c>
      <c r="C38" s="6">
        <f>IF('cantidad pollos muertos'!C37="","",BETAINV(0.025,'cantidad pollos muertos'!C37+1,'cantidad inicial pollos'!C37-'cantidad pollos muertos'!C37+1))</f>
        <v>4.6574956178320581E-2</v>
      </c>
      <c r="D38" s="6">
        <f>IF('cantidad pollos muertos'!C37="","",BETAINV(0.975,'cantidad pollos muertos'!C37+1,'cantidad inicial pollos'!C37-'cantidad pollos muertos'!C37+1))</f>
        <v>7.3021956893641549E-2</v>
      </c>
      <c r="E38" s="6">
        <f>IF('cantidad pollos muertos'!D37="","",BETAINV(0.025,'cantidad pollos muertos'!D37+1,'cantidad inicial pollos'!D37-'cantidad pollos muertos'!D37+1))</f>
        <v>3.1680362916404921E-2</v>
      </c>
      <c r="F38" s="6">
        <f>IF('cantidad pollos muertos'!D37="","",BETAINV(0.975,'cantidad pollos muertos'!D37+1,'cantidad inicial pollos'!D37-'cantidad pollos muertos'!D37+1))</f>
        <v>5.5268315523235412E-2</v>
      </c>
      <c r="G38" s="6">
        <f>IF('cantidad pollos muertos'!E37="","",BETAINV(0.025,'cantidad pollos muertos'!E37+1,'cantidad inicial pollos'!E37-'cantidad pollos muertos'!E37+1))</f>
        <v>2.555964502854666E-2</v>
      </c>
      <c r="H38" s="6">
        <f>IF('cantidad pollos muertos'!E37="","",BETAINV(0.975,'cantidad pollos muertos'!E37+1,'cantidad inicial pollos'!E37-'cantidad pollos muertos'!E37+1))</f>
        <v>4.6138579837550653E-2</v>
      </c>
      <c r="I38" s="6">
        <f>IF('cantidad pollos muertos'!F37="","",BETAINV(0.025,'cantidad pollos muertos'!F37+1,'cantidad inicial pollos'!F37-'cantidad pollos muertos'!F37+1))</f>
        <v>4.150432801919892E-2</v>
      </c>
      <c r="J38" s="6">
        <f>IF('cantidad pollos muertos'!F37="","",BETAINV(0.975,'cantidad pollos muertos'!F37+1,'cantidad inicial pollos'!F37-'cantidad pollos muertos'!F37+1))</f>
        <v>5.8619007929637812E-2</v>
      </c>
      <c r="K38" s="6">
        <f>IF('cantidad pollos muertos'!G37="","",BETAINV(0.025,'cantidad pollos muertos'!G37+1,'cantidad inicial pollos'!G37-'cantidad pollos muertos'!G37+1))</f>
        <v>3.035257197776315E-2</v>
      </c>
      <c r="L38" s="6">
        <f>IF('cantidad pollos muertos'!G37="","",BETAINV(0.975,'cantidad pollos muertos'!G37+1,'cantidad inicial pollos'!G37-'cantidad pollos muertos'!G37+1))</f>
        <v>4.6116550492398267E-2</v>
      </c>
      <c r="M38" s="6">
        <f>IF('cantidad pollos muertos'!H37="","",BETAINV(0.025,'cantidad pollos muertos'!H37+1,'cantidad inicial pollos'!L37-'cantidad pollos muertos'!H37+1))</f>
        <v>2.5645198562452624E-2</v>
      </c>
      <c r="N38" s="6">
        <f>IF('cantidad pollos muertos'!H37="","",BETAINV(0.975,'cantidad pollos muertos'!H37+1,'cantidad inicial pollos'!H37-'cantidad pollos muertos'!H37+1))</f>
        <v>3.9327523829368105E-2</v>
      </c>
      <c r="O38" s="6">
        <f>IF('cantidad pollos muertos'!I37="","",BETAINV(0.025,'cantidad pollos muertos'!I37+1,'cantidad inicial pollos'!I37-'cantidad pollos muertos'!I37+1))</f>
        <v>1.3236475204520384E-2</v>
      </c>
      <c r="P38" s="6">
        <f>IF('cantidad pollos muertos'!I37="","",BETAINV(0.975,'cantidad pollos muertos'!I37+1,'cantidad inicial pollos'!I37-'cantidad pollos muertos'!I37+1))</f>
        <v>2.3542555230794737E-2</v>
      </c>
      <c r="Q38" s="6">
        <f>IF('cantidad pollos muertos'!J37="","",BETAINV(0.025,'cantidad pollos muertos'!J37+1,'cantidad inicial pollos'!J37-'cantidad pollos muertos'!J37+1))</f>
        <v>2.1104699413270554E-2</v>
      </c>
      <c r="R38" s="6">
        <f>IF('cantidad pollos muertos'!J37="","",BETAINV(0.975,'cantidad pollos muertos'!J37+1,'cantidad inicial pollos'!J37-'cantidad pollos muertos'!J37+1))</f>
        <v>3.3672018529427361E-2</v>
      </c>
      <c r="S38" s="32">
        <f>IF('cantidad pollos muertos'!K37="","",BETAINV(0.025,'cantidad pollos muertos'!K37+1,'cantidad inicial pollos'!K37-'cantidad pollos muertos'!K37+1))</f>
        <v>2.0846351503210625E-2</v>
      </c>
      <c r="T38" s="32">
        <f>IF('cantidad pollos muertos'!K37="","",BETAINV(0.975,'cantidad pollos muertos'!K37+1,'cantidad inicial pollos'!K37-'cantidad pollos muertos'!K37+1))</f>
        <v>3.4269187888405717E-2</v>
      </c>
      <c r="U38" s="32">
        <f>IF('cantidad pollos muertos'!L37="","",BETAINV(0.025,'cantidad pollos muertos'!L37+1,'cantidad inicial pollos'!L37-'cantidad pollos muertos'!L37+1))</f>
        <v>2.0411048207390772E-2</v>
      </c>
      <c r="V38" s="32">
        <f>IF('cantidad pollos muertos'!L37="","",BETAINV(0.975,'cantidad pollos muertos'!L37+1,'cantidad inicial pollos'!L37-'cantidad pollos muertos'!L37+1))</f>
        <v>3.2799411871423767E-2</v>
      </c>
      <c r="W38" s="6">
        <f>IF('cantidad pollos muertos'!M37="","",BETAINV(0.025,'cantidad pollos muertos'!M37+1,'cantidad inicial pollos'!M37-'cantidad pollos muertos'!M37+1))</f>
        <v>5.8410173865069574E-2</v>
      </c>
      <c r="X38" s="6">
        <f>IF('cantidad pollos muertos'!M37="","",BETAINV(0.975,'cantidad pollos muertos'!M37+1,'cantidad inicial pollos'!M37-'cantidad pollos muertos'!M37+1))</f>
        <v>7.7917969310181689E-2</v>
      </c>
      <c r="Y38" s="6">
        <f>IF('cantidad pollos muertos'!N37="","",BETAINV(0.025,'cantidad pollos muertos'!N37+1,'cantidad inicial pollos'!N37-'cantidad pollos muertos'!N37+1))</f>
        <v>1.9718859290275309E-2</v>
      </c>
      <c r="Z38" s="6">
        <f>IF('cantidad pollos muertos'!N37="","",BETAINV(0.975,'cantidad pollos muertos'!N37+1,'cantidad inicial pollos'!N37-'cantidad pollos muertos'!N37+1))</f>
        <v>3.192534148061632E-2</v>
      </c>
      <c r="AA38" s="6">
        <f>IF('cantidad pollos muertos'!O37="","",BETAINV(0.025,'cantidad pollos muertos'!O37+1,'cantidad inicial pollos'!O37-'cantidad pollos muertos'!O37+1))</f>
        <v>2.1799751338679063E-2</v>
      </c>
      <c r="AB38" s="6">
        <f>IF('cantidad pollos muertos'!O37="","",BETAINV(0.975,'cantidad pollos muertos'!O37+1,'cantidad inicial pollos'!O37-'cantidad pollos muertos'!O37+1))</f>
        <v>3.4543223146506818E-2</v>
      </c>
      <c r="AC38" s="6">
        <f>IF('cantidad pollos muertos'!P37="","",BETAINV(0.025,'cantidad pollos muertos'!P37+1,'cantidad inicial pollos'!P37-'cantidad pollos muertos'!P37+1))</f>
        <v>2.3543142904855419E-2</v>
      </c>
      <c r="AD38" s="6">
        <f>IF('cantidad pollos muertos'!P37="","",BETAINV(0.975,'cantidad pollos muertos'!P37+1,'cantidad inicial pollos'!P37-'cantidad pollos muertos'!P37+1))</f>
        <v>3.6715467843267624E-2</v>
      </c>
      <c r="AE38" s="6">
        <f>IF('cantidad pollos muertos'!Q37="","",BETAINV(0.025,'cantidad pollos muertos'!Q37+1,'cantidad inicial pollos'!Q37-'cantidad pollos muertos'!Q37+1))</f>
        <v>4.1669311094240824E-2</v>
      </c>
      <c r="AF38" s="6">
        <f>IF('cantidad pollos muertos'!Q37="","",BETAINV(0.975,'cantidad pollos muertos'!Q37+1,'cantidad inicial pollos'!Q37-'cantidad pollos muertos'!Q37+1))</f>
        <v>5.8528564266716265E-2</v>
      </c>
      <c r="AG38" s="6">
        <f>IF('cantidad pollos muertos'!R37="","",BETAINV(0.025,'cantidad pollos muertos'!R37+1,'cantidad inicial pollos'!R37-'cantidad pollos muertos'!R37+1))</f>
        <v>1.3905314130861891E-2</v>
      </c>
      <c r="AH38" s="6">
        <f>IF('cantidad pollos muertos'!R37="","",BETAINV(0.975,'cantidad pollos muertos'!R37+1,'cantidad inicial pollos'!R37-'cantidad pollos muertos'!R37+1))</f>
        <v>2.4425598522504477E-2</v>
      </c>
      <c r="AI38" s="6">
        <f>IF('cantidad pollos muertos'!S37="","",BETAINV(0.025,'cantidad pollos muertos'!S37+1,'cantidad inicial pollos'!S37-'cantidad pollos muertos'!S37+1))</f>
        <v>2.5645198562452624E-2</v>
      </c>
      <c r="AJ38" s="6">
        <f>IF('cantidad pollos muertos'!S37="","",BETAINV(0.975,'cantidad pollos muertos'!S37+1,'cantidad inicial pollos'!S37-'cantidad pollos muertos'!S37+1))</f>
        <v>3.9312167626017525E-2</v>
      </c>
      <c r="AK38" s="6">
        <f>IF('cantidad pollos muertos'!T37="","",BETAINV(0.025,'cantidad pollos muertos'!T37+1,'cantidad inicial pollos'!T37-'cantidad pollos muertos'!T37+1))</f>
        <v>2.1799751338679063E-2</v>
      </c>
      <c r="AL38" s="6">
        <f>IF('cantidad pollos muertos'!T37="","",BETAINV(0.975,'cantidad pollos muertos'!T37+1,'cantidad inicial pollos'!T37-'cantidad pollos muertos'!T37+1))</f>
        <v>3.4543223146506818E-2</v>
      </c>
      <c r="AM38" s="6">
        <f>IF('cantidad pollos muertos'!U37="","",BETAINV(0.025,'cantidad pollos muertos'!U37+1,'cantidad inicial pollos'!U37-'cantidad pollos muertos'!U37+1))</f>
        <v>3.9511590860083018E-2</v>
      </c>
      <c r="AN38" s="6">
        <f>IF('cantidad pollos muertos'!U37="","",BETAINV(0.975,'cantidad pollos muertos'!U37+1,'cantidad inicial pollos'!U37-'cantidad pollos muertos'!U37+1))</f>
        <v>5.5987559957565214E-2</v>
      </c>
      <c r="AO38" s="6">
        <f>IF('cantidad pollos muertos'!V37="","",BETAINV(0.025,'cantidad pollos muertos'!V37+1,'cantidad inicial pollos'!V37-'cantidad pollos muertos'!V37+1))</f>
        <v>2.846303914993582E-2</v>
      </c>
      <c r="AP38" s="6">
        <f>IF('cantidad pollos muertos'!V37="","",BETAINV(0.975,'cantidad pollos muertos'!V37+1,'cantidad inicial pollos'!V37-'cantidad pollos muertos'!V37+1))</f>
        <v>4.2759323493441581E-2</v>
      </c>
      <c r="AQ38" s="6">
        <f>IF('cantidad pollos muertos'!W37="","",BETAINV(0.025,'cantidad pollos muertos'!W37+1,'cantidad inicial pollos'!W37-'cantidad pollos muertos'!W37+1))</f>
        <v>3.165125708476553E-2</v>
      </c>
      <c r="AR38" s="6">
        <f>IF('cantidad pollos muertos'!W37="","",BETAINV(0.975,'cantidad pollos muertos'!W37+1,'cantidad inicial pollos'!W37-'cantidad pollos muertos'!W37+1))</f>
        <v>4.6619215258021596E-2</v>
      </c>
      <c r="AS38" s="6">
        <f>IF('cantidad pollos muertos'!X37="","",BETAINV(0.025,'cantidad pollos muertos'!X37+1,'cantidad inicial pollos'!X37-'cantidad pollos muertos'!X37+1))</f>
        <v>3.3073773069260577E-2</v>
      </c>
      <c r="AT38" s="6">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6">
        <v>37</v>
      </c>
      <c r="B39" s="6" t="s">
        <v>66</v>
      </c>
      <c r="C39" s="6" t="str">
        <f>IF('cantidad pollos muertos'!C38="","",BETAINV(0.025,'cantidad pollos muertos'!C38+1,'cantidad inicial pollos'!C38-'cantidad pollos muertos'!C38+1))</f>
        <v/>
      </c>
      <c r="D39" s="6" t="str">
        <f>IF('cantidad pollos muertos'!C38="","",BETAINV(0.975,'cantidad pollos muertos'!C38+1,'cantidad inicial pollos'!C38-'cantidad pollos muertos'!C38+1))</f>
        <v/>
      </c>
      <c r="E39" s="6" t="str">
        <f>IF('cantidad pollos muertos'!D38="","",BETAINV(0.025,'cantidad pollos muertos'!D38+1,'cantidad inicial pollos'!D38-'cantidad pollos muertos'!D38+1))</f>
        <v/>
      </c>
      <c r="F39" s="6" t="str">
        <f>IF('cantidad pollos muertos'!D38="","",BETAINV(0.975,'cantidad pollos muertos'!D38+1,'cantidad inicial pollos'!D38-'cantidad pollos muertos'!D38+1))</f>
        <v/>
      </c>
      <c r="G39" s="6" t="str">
        <f>IF('cantidad pollos muertos'!E38="","",BETAINV(0.025,'cantidad pollos muertos'!E38+1,'cantidad inicial pollos'!E38-'cantidad pollos muertos'!E38+1))</f>
        <v/>
      </c>
      <c r="H39" s="6" t="str">
        <f>IF('cantidad pollos muertos'!E38="","",BETAINV(0.975,'cantidad pollos muertos'!E38+1,'cantidad inicial pollos'!E38-'cantidad pollos muertos'!E38+1))</f>
        <v/>
      </c>
      <c r="I39" s="6">
        <f>IF('cantidad pollos muertos'!F38="","",BETAINV(0.025,'cantidad pollos muertos'!F38+1,'cantidad inicial pollos'!F38-'cantidad pollos muertos'!F38+1))</f>
        <v>2.4715191560568027E-2</v>
      </c>
      <c r="J39" s="6">
        <f>IF('cantidad pollos muertos'!F38="","",BETAINV(0.975,'cantidad pollos muertos'!F38+1,'cantidad inicial pollos'!F38-'cantidad pollos muertos'!F38+1))</f>
        <v>3.3083324784120682E-2</v>
      </c>
      <c r="K39" s="6">
        <f>IF('cantidad pollos muertos'!G38="","",BETAINV(0.025,'cantidad pollos muertos'!G38+1,'cantidad inicial pollos'!G38-'cantidad pollos muertos'!G38+1))</f>
        <v>0.1256851852759161</v>
      </c>
      <c r="L39" s="6">
        <f>IF('cantidad pollos muertos'!G38="","",BETAINV(0.975,'cantidad pollos muertos'!G38+1,'cantidad inicial pollos'!G38-'cantidad pollos muertos'!G38+1))</f>
        <v>0.14275424081626897</v>
      </c>
      <c r="M39" s="6">
        <f>IF('cantidad pollos muertos'!H38="","",BETAINV(0.025,'cantidad pollos muertos'!H38+1,'cantidad inicial pollos'!L38-'cantidad pollos muertos'!H38+1))</f>
        <v>4.0548460258797984E-2</v>
      </c>
      <c r="N39" s="6">
        <f>IF('cantidad pollos muertos'!H38="","",BETAINV(0.975,'cantidad pollos muertos'!H38+1,'cantidad inicial pollos'!H38-'cantidad pollos muertos'!H38+1))</f>
        <v>4.9768443417350761E-2</v>
      </c>
      <c r="O39" s="6">
        <f>IF('cantidad pollos muertos'!I38="","",BETAINV(0.025,'cantidad pollos muertos'!I38+1,'cantidad inicial pollos'!I38-'cantidad pollos muertos'!I38+1))</f>
        <v>3.9110488420579993E-2</v>
      </c>
      <c r="P39" s="6">
        <f>IF('cantidad pollos muertos'!I38="","",BETAINV(0.975,'cantidad pollos muertos'!I38+1,'cantidad inicial pollos'!I38-'cantidad pollos muertos'!I38+1))</f>
        <v>4.9777132103717925E-2</v>
      </c>
      <c r="Q39" s="6">
        <f>IF('cantidad pollos muertos'!J38="","",BETAINV(0.025,'cantidad pollos muertos'!J38+1,'cantidad inicial pollos'!J38-'cantidad pollos muertos'!J38+1))</f>
        <v>3.8279290508462287E-2</v>
      </c>
      <c r="R39" s="6">
        <f>IF('cantidad pollos muertos'!J38="","",BETAINV(0.975,'cantidad pollos muertos'!J38+1,'cantidad inicial pollos'!J38-'cantidad pollos muertos'!J38+1))</f>
        <v>4.8842960998703555E-2</v>
      </c>
      <c r="S39" s="32">
        <f>IF('cantidad pollos muertos'!K38="","",BETAINV(0.025,'cantidad pollos muertos'!K38+1,'cantidad inicial pollos'!K38-'cantidad pollos muertos'!K38+1))</f>
        <v>1.5691602482640316E-2</v>
      </c>
      <c r="T39" s="32">
        <f>IF('cantidad pollos muertos'!K38="","",BETAINV(0.975,'cantidad pollos muertos'!K38+1,'cantidad inicial pollos'!K38-'cantidad pollos muertos'!K38+1))</f>
        <v>2.2778981249483965E-2</v>
      </c>
      <c r="U39" s="32">
        <f>IF('cantidad pollos muertos'!L38="","",BETAINV(0.025,'cantidad pollos muertos'!L38+1,'cantidad inicial pollos'!L38-'cantidad pollos muertos'!L38+1))</f>
        <v>1.5944038913413887E-2</v>
      </c>
      <c r="V39" s="32">
        <f>IF('cantidad pollos muertos'!L38="","",BETAINV(0.975,'cantidad pollos muertos'!L38+1,'cantidad inicial pollos'!L38-'cantidad pollos muertos'!L38+1))</f>
        <v>2.3224671843760092E-2</v>
      </c>
      <c r="W39" s="6">
        <f>IF('cantidad pollos muertos'!M38="","",BETAINV(0.025,'cantidad pollos muertos'!M38+1,'cantidad inicial pollos'!M38-'cantidad pollos muertos'!M38+1))</f>
        <v>5.6797412621892994E-2</v>
      </c>
      <c r="X39" s="6">
        <f>IF('cantidad pollos muertos'!M38="","",BETAINV(0.975,'cantidad pollos muertos'!M38+1,'cantidad inicial pollos'!M38-'cantidad pollos muertos'!M38+1))</f>
        <v>6.9639356455248547E-2</v>
      </c>
      <c r="Y39" s="6">
        <f>IF('cantidad pollos muertos'!N38="","",BETAINV(0.025,'cantidad pollos muertos'!N38+1,'cantidad inicial pollos'!N38-'cantidad pollos muertos'!N38+1))</f>
        <v>2.0863309320995449E-2</v>
      </c>
      <c r="Z39" s="6">
        <f>IF('cantidad pollos muertos'!N38="","",BETAINV(0.975,'cantidad pollos muertos'!N38+1,'cantidad inicial pollos'!N38-'cantidad pollos muertos'!N38+1))</f>
        <v>2.9240205482684023E-2</v>
      </c>
      <c r="AA39" s="6">
        <f>IF('cantidad pollos muertos'!O38="","",BETAINV(0.025,'cantidad pollos muertos'!O38+1,'cantidad inicial pollos'!O38-'cantidad pollos muertos'!O38+1))</f>
        <v>1.4051201789269628E-2</v>
      </c>
      <c r="AB39" s="6">
        <f>IF('cantidad pollos muertos'!O38="","",BETAINV(0.975,'cantidad pollos muertos'!O38+1,'cantidad inicial pollos'!O38-'cantidad pollos muertos'!O38+1))</f>
        <v>2.0549933598670078E-2</v>
      </c>
      <c r="AC39" s="6">
        <f>IF('cantidad pollos muertos'!P38="","",BETAINV(0.025,'cantidad pollos muertos'!P38+1,'cantidad inicial pollos'!P38-'cantidad pollos muertos'!P38+1))</f>
        <v>1.7325496298776086E-2</v>
      </c>
      <c r="AD39" s="6">
        <f>IF('cantidad pollos muertos'!P38="","",BETAINV(0.975,'cantidad pollos muertos'!P38+1,'cantidad inicial pollos'!P38-'cantidad pollos muertos'!P38+1))</f>
        <v>2.4460645736407716E-2</v>
      </c>
      <c r="AE39" s="6">
        <f>IF('cantidad pollos muertos'!Q38="","",BETAINV(0.025,'cantidad pollos muertos'!Q38+1,'cantidad inicial pollos'!Q38-'cantidad pollos muertos'!Q38+1))</f>
        <v>1.2869211474438303E-2</v>
      </c>
      <c r="AF39" s="6">
        <f>IF('cantidad pollos muertos'!Q38="","",BETAINV(0.975,'cantidad pollos muertos'!Q38+1,'cantidad inicial pollos'!Q38-'cantidad pollos muertos'!Q38+1))</f>
        <v>1.9119190054266877E-2</v>
      </c>
      <c r="AG39" s="6">
        <f>IF('cantidad pollos muertos'!R38="","",BETAINV(0.025,'cantidad pollos muertos'!R38+1,'cantidad inicial pollos'!R38-'cantidad pollos muertos'!R38+1))</f>
        <v>1.1606161910269809E-2</v>
      </c>
      <c r="AH39" s="6">
        <f>IF('cantidad pollos muertos'!R38="","",BETAINV(0.975,'cantidad pollos muertos'!R38+1,'cantidad inicial pollos'!R38-'cantidad pollos muertos'!R38+1))</f>
        <v>1.7320061500017303E-2</v>
      </c>
      <c r="AI39" s="6">
        <f>IF('cantidad pollos muertos'!S38="","",BETAINV(0.025,'cantidad pollos muertos'!S38+1,'cantidad inicial pollos'!S38-'cantidad pollos muertos'!S38+1))</f>
        <v>1.3242463126766243E-2</v>
      </c>
      <c r="AJ39" s="6">
        <f>IF('cantidad pollos muertos'!S38="","",BETAINV(0.975,'cantidad pollos muertos'!S38+1,'cantidad inicial pollos'!S38-'cantidad pollos muertos'!S38+1))</f>
        <v>1.9301568860041196E-2</v>
      </c>
      <c r="AK39" s="6">
        <f>IF('cantidad pollos muertos'!T38="","",BETAINV(0.025,'cantidad pollos muertos'!T38+1,'cantidad inicial pollos'!T38-'cantidad pollos muertos'!T38+1))</f>
        <v>1.1334534236819788E-2</v>
      </c>
      <c r="AL39" s="6">
        <f>IF('cantidad pollos muertos'!T38="","",BETAINV(0.975,'cantidad pollos muertos'!T38+1,'cantidad inicial pollos'!T38-'cantidad pollos muertos'!T38+1))</f>
        <v>1.6988720462365881E-2</v>
      </c>
      <c r="AM39" s="6">
        <f>IF('cantidad pollos muertos'!U38="","",BETAINV(0.025,'cantidad pollos muertos'!U38+1,'cantidad inicial pollos'!U38-'cantidad pollos muertos'!U38+1))</f>
        <v>2.3952847974257705E-2</v>
      </c>
      <c r="AN39" s="6">
        <f>IF('cantidad pollos muertos'!U38="","",BETAINV(0.975,'cantidad pollos muertos'!U38+1,'cantidad inicial pollos'!U38-'cantidad pollos muertos'!U38+1))</f>
        <v>3.2203278783845102E-2</v>
      </c>
      <c r="AO39" s="6">
        <f>IF('cantidad pollos muertos'!V38="","",BETAINV(0.025,'cantidad pollos muertos'!V38+1,'cantidad inicial pollos'!V38-'cantidad pollos muertos'!V38+1))</f>
        <v>1.9617498582919682E-2</v>
      </c>
      <c r="AP39" s="6">
        <f>IF('cantidad pollos muertos'!V38="","",BETAINV(0.975,'cantidad pollos muertos'!V38+1,'cantidad inicial pollos'!V38-'cantidad pollos muertos'!V38+1))</f>
        <v>2.6560964550361055E-2</v>
      </c>
      <c r="AQ39" s="6">
        <f>IF('cantidad pollos muertos'!W38="","",BETAINV(0.025,'cantidad pollos muertos'!W38+1,'cantidad inicial pollos'!W38-'cantidad pollos muertos'!W38+1))</f>
        <v>3.2117413870218166E-2</v>
      </c>
      <c r="AR39" s="6">
        <f>IF('cantidad pollos muertos'!W38="","",BETAINV(0.975,'cantidad pollos muertos'!W38+1,'cantidad inicial pollos'!W38-'cantidad pollos muertos'!W38+1))</f>
        <v>4.0859306561967568E-2</v>
      </c>
      <c r="AS39" s="6">
        <f>IF('cantidad pollos muertos'!X38="","",BETAINV(0.025,'cantidad pollos muertos'!X38+1,'cantidad inicial pollos'!X38-'cantidad pollos muertos'!X38+1))</f>
        <v>2.6515626773483118E-2</v>
      </c>
      <c r="AT39" s="6">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6">
        <v>38</v>
      </c>
      <c r="B40" s="6" t="s">
        <v>19</v>
      </c>
      <c r="C40" s="6">
        <f>IF('cantidad pollos muertos'!C39="","",BETAINV(0.025,'cantidad pollos muertos'!C39+1,'cantidad inicial pollos'!C39-'cantidad pollos muertos'!C39+1))</f>
        <v>3.7140413888374586E-2</v>
      </c>
      <c r="D40" s="6">
        <f>IF('cantidad pollos muertos'!C39="","",BETAINV(0.975,'cantidad pollos muertos'!C39+1,'cantidad inicial pollos'!C39-'cantidad pollos muertos'!C39+1))</f>
        <v>4.7869464055258604E-2</v>
      </c>
      <c r="E40" s="6">
        <f>IF('cantidad pollos muertos'!D39="","",BETAINV(0.025,'cantidad pollos muertos'!D39+1,'cantidad inicial pollos'!D39-'cantidad pollos muertos'!D39+1))</f>
        <v>2.5496202645369857E-2</v>
      </c>
      <c r="F40" s="6">
        <f>IF('cantidad pollos muertos'!D39="","",BETAINV(0.975,'cantidad pollos muertos'!D39+1,'cantidad inicial pollos'!D39-'cantidad pollos muertos'!D39+1))</f>
        <v>3.4389793926052015E-2</v>
      </c>
      <c r="G40" s="6">
        <f>IF('cantidad pollos muertos'!E39="","",BETAINV(0.025,'cantidad pollos muertos'!E39+1,'cantidad inicial pollos'!E39-'cantidad pollos muertos'!E39+1))</f>
        <v>3.0417388747163879E-2</v>
      </c>
      <c r="H40" s="6">
        <f>IF('cantidad pollos muertos'!E39="","",BETAINV(0.975,'cantidad pollos muertos'!E39+1,'cantidad inicial pollos'!E39-'cantidad pollos muertos'!E39+1))</f>
        <v>3.9765155067273183E-2</v>
      </c>
      <c r="I40" s="6">
        <f>IF('cantidad pollos muertos'!F39="","",BETAINV(0.025,'cantidad pollos muertos'!F39+1,'cantidad inicial pollos'!F39-'cantidad pollos muertos'!F39+1))</f>
        <v>3.7952235396018906E-2</v>
      </c>
      <c r="J40" s="6">
        <f>IF('cantidad pollos muertos'!F39="","",BETAINV(0.975,'cantidad pollos muertos'!F39+1,'cantidad inicial pollos'!F39-'cantidad pollos muertos'!F39+1))</f>
        <v>4.8856080981948047E-2</v>
      </c>
      <c r="K40" s="6">
        <f>IF('cantidad pollos muertos'!G39="","",BETAINV(0.025,'cantidad pollos muertos'!G39+1,'cantidad inicial pollos'!G39-'cantidad pollos muertos'!G39+1))</f>
        <v>3.2042851853317678E-2</v>
      </c>
      <c r="L40" s="6">
        <f>IF('cantidad pollos muertos'!G39="","",BETAINV(0.975,'cantidad pollos muertos'!G39+1,'cantidad inicial pollos'!G39-'cantidad pollos muertos'!G39+1))</f>
        <v>4.2631082711138357E-2</v>
      </c>
      <c r="M40" s="6">
        <f>IF('cantidad pollos muertos'!H39="","",BETAINV(0.025,'cantidad pollos muertos'!H39+1,'cantidad inicial pollos'!L39-'cantidad pollos muertos'!H39+1))</f>
        <v>1.6965894357983499E-2</v>
      </c>
      <c r="N40" s="6">
        <f>IF('cantidad pollos muertos'!H39="","",BETAINV(0.975,'cantidad pollos muertos'!H39+1,'cantidad inicial pollos'!H39-'cantidad pollos muertos'!H39+1))</f>
        <v>2.6701329772288451E-2</v>
      </c>
      <c r="O40" s="6">
        <f>IF('cantidad pollos muertos'!I39="","",BETAINV(0.025,'cantidad pollos muertos'!I39+1,'cantidad inicial pollos'!I39-'cantidad pollos muertos'!I39+1))</f>
        <v>1.134472959163948E-2</v>
      </c>
      <c r="P40" s="6">
        <f>IF('cantidad pollos muertos'!I39="","",BETAINV(0.975,'cantidad pollos muertos'!I39+1,'cantidad inicial pollos'!I39-'cantidad pollos muertos'!I39+1))</f>
        <v>1.7368542718371405E-2</v>
      </c>
      <c r="Q40" s="6">
        <f>IF('cantidad pollos muertos'!J39="","",BETAINV(0.025,'cantidad pollos muertos'!J39+1,'cantidad inicial pollos'!J39-'cantidad pollos muertos'!J39+1))</f>
        <v>3.3844443875320311E-2</v>
      </c>
      <c r="R40" s="6">
        <f>IF('cantidad pollos muertos'!J39="","",BETAINV(0.975,'cantidad pollos muertos'!J39+1,'cantidad inicial pollos'!J39-'cantidad pollos muertos'!J39+1))</f>
        <v>4.3842397178207815E-2</v>
      </c>
      <c r="S40" s="32">
        <f>IF('cantidad pollos muertos'!K39="","",BETAINV(0.025,'cantidad pollos muertos'!K39+1,'cantidad inicial pollos'!K39-'cantidad pollos muertos'!K39+1))</f>
        <v>2.0821397568777125E-2</v>
      </c>
      <c r="T40" s="32">
        <f>IF('cantidad pollos muertos'!K39="","",BETAINV(0.975,'cantidad pollos muertos'!K39+1,'cantidad inicial pollos'!K39-'cantidad pollos muertos'!K39+1))</f>
        <v>2.8863467555418576E-2</v>
      </c>
      <c r="U40" s="32">
        <f>IF('cantidad pollos muertos'!L39="","",BETAINV(0.025,'cantidad pollos muertos'!L39+1,'cantidad inicial pollos'!L39-'cantidad pollos muertos'!L39+1))</f>
        <v>4.3556854257635044E-2</v>
      </c>
      <c r="V40" s="32">
        <f>IF('cantidad pollos muertos'!L39="","",BETAINV(0.975,'cantidad pollos muertos'!L39+1,'cantidad inicial pollos'!L39-'cantidad pollos muertos'!L39+1))</f>
        <v>5.474701275987004E-2</v>
      </c>
      <c r="W40" s="6">
        <f>IF('cantidad pollos muertos'!M39="","",BETAINV(0.025,'cantidad pollos muertos'!M39+1,'cantidad inicial pollos'!M39-'cantidad pollos muertos'!M39+1))</f>
        <v>3.0458549386661257E-2</v>
      </c>
      <c r="X40" s="6">
        <f>IF('cantidad pollos muertos'!M39="","",BETAINV(0.975,'cantidad pollos muertos'!M39+1,'cantidad inicial pollos'!M39-'cantidad pollos muertos'!M39+1))</f>
        <v>4.0087031127636785E-2</v>
      </c>
      <c r="Y40" s="6">
        <f>IF('cantidad pollos muertos'!N39="","",BETAINV(0.025,'cantidad pollos muertos'!N39+1,'cantidad inicial pollos'!N39-'cantidad pollos muertos'!N39+1))</f>
        <v>2.9450184756358046E-2</v>
      </c>
      <c r="Z40" s="6">
        <f>IF('cantidad pollos muertos'!N39="","",BETAINV(0.975,'cantidad pollos muertos'!N39+1,'cantidad inicial pollos'!N39-'cantidad pollos muertos'!N39+1))</f>
        <v>3.8932706017217322E-2</v>
      </c>
      <c r="AA40" s="6">
        <f>IF('cantidad pollos muertos'!O39="","",BETAINV(0.025,'cantidad pollos muertos'!O39+1,'cantidad inicial pollos'!O39-'cantidad pollos muertos'!O39+1))</f>
        <v>3.1113326394538777E-2</v>
      </c>
      <c r="AB40" s="6">
        <f>IF('cantidad pollos muertos'!O39="","",BETAINV(0.975,'cantidad pollos muertos'!O39+1,'cantidad inicial pollos'!O39-'cantidad pollos muertos'!O39+1))</f>
        <v>4.0832159590799E-2</v>
      </c>
      <c r="AC40" s="6">
        <f>IF('cantidad pollos muertos'!P39="","",BETAINV(0.025,'cantidad pollos muertos'!P39+1,'cantidad inicial pollos'!P39-'cantidad pollos muertos'!P39+1))</f>
        <v>6.0850251608887726E-2</v>
      </c>
      <c r="AD40" s="6">
        <f>IF('cantidad pollos muertos'!P39="","",BETAINV(0.975,'cantidad pollos muertos'!P39+1,'cantidad inicial pollos'!P39-'cantidad pollos muertos'!P39+1))</f>
        <v>7.3593805482852104E-2</v>
      </c>
      <c r="AE40" s="6">
        <f>IF('cantidad pollos muertos'!Q39="","",BETAINV(0.025,'cantidad pollos muertos'!Q39+1,'cantidad inicial pollos'!Q39-'cantidad pollos muertos'!Q39+1))</f>
        <v>3.6790688232643559E-2</v>
      </c>
      <c r="AF40" s="6">
        <f>IF('cantidad pollos muertos'!Q39="","",BETAINV(0.975,'cantidad pollos muertos'!Q39+1,'cantidad inicial pollos'!Q39-'cantidad pollos muertos'!Q39+1))</f>
        <v>4.6976759157295267E-2</v>
      </c>
      <c r="AG40" s="6">
        <f>IF('cantidad pollos muertos'!R39="","",BETAINV(0.025,'cantidad pollos muertos'!R39+1,'cantidad inicial pollos'!R39-'cantidad pollos muertos'!R39+1))</f>
        <v>1.6646882801204289E-2</v>
      </c>
      <c r="AH40" s="6">
        <f>IF('cantidad pollos muertos'!R39="","",BETAINV(0.975,'cantidad pollos muertos'!R39+1,'cantidad inicial pollos'!R39-'cantidad pollos muertos'!R39+1))</f>
        <v>2.3923121155191351E-2</v>
      </c>
      <c r="AI40" s="6">
        <f>IF('cantidad pollos muertos'!S39="","",BETAINV(0.025,'cantidad pollos muertos'!S39+1,'cantidad inicial pollos'!S39-'cantidad pollos muertos'!S39+1))</f>
        <v>1.792458250970784E-2</v>
      </c>
      <c r="AJ40" s="6">
        <f>IF('cantidad pollos muertos'!S39="","",BETAINV(0.975,'cantidad pollos muertos'!S39+1,'cantidad inicial pollos'!S39-'cantidad pollos muertos'!S39+1))</f>
        <v>2.5444646664555592E-2</v>
      </c>
      <c r="AK40" s="6">
        <f>IF('cantidad pollos muertos'!T39="","",BETAINV(0.025,'cantidad pollos muertos'!T39+1,'cantidad inicial pollos'!T39-'cantidad pollos muertos'!T39+1))</f>
        <v>2.0814094659972197E-2</v>
      </c>
      <c r="AL40" s="6">
        <f>IF('cantidad pollos muertos'!T39="","",BETAINV(0.975,'cantidad pollos muertos'!T39+1,'cantidad inicial pollos'!T39-'cantidad pollos muertos'!T39+1))</f>
        <v>2.8853385612791271E-2</v>
      </c>
      <c r="AM40" s="6">
        <f>IF('cantidad pollos muertos'!U39="","",BETAINV(0.025,'cantidad pollos muertos'!U39+1,'cantidad inicial pollos'!U39-'cantidad pollos muertos'!U39+1))</f>
        <v>2.2432765567635651E-2</v>
      </c>
      <c r="AN40" s="6">
        <f>IF('cantidad pollos muertos'!U39="","",BETAINV(0.975,'cantidad pollos muertos'!U39+1,'cantidad inicial pollos'!U39-'cantidad pollos muertos'!U39+1))</f>
        <v>3.0590838787699748E-2</v>
      </c>
      <c r="AO40" s="6">
        <f>IF('cantidad pollos muertos'!V39="","",BETAINV(0.025,'cantidad pollos muertos'!V39+1,'cantidad inicial pollos'!V39-'cantidad pollos muertos'!V39+1))</f>
        <v>5.0356594105307885E-2</v>
      </c>
      <c r="AP40" s="6">
        <f>IF('cantidad pollos muertos'!V39="","",BETAINV(0.975,'cantidad pollos muertos'!V39+1,'cantidad inicial pollos'!V39-'cantidad pollos muertos'!V39+1))</f>
        <v>6.2293243542040022E-2</v>
      </c>
      <c r="AQ40" s="6">
        <f>IF('cantidad pollos muertos'!W39="","",BETAINV(0.025,'cantidad pollos muertos'!W39+1,'cantidad inicial pollos'!W39-'cantidad pollos muertos'!W39+1))</f>
        <v>2.4693244767005917E-2</v>
      </c>
      <c r="AR40" s="6">
        <f>IF('cantidad pollos muertos'!W39="","",BETAINV(0.975,'cantidad pollos muertos'!W39+1,'cantidad inicial pollos'!W39-'cantidad pollos muertos'!W39+1))</f>
        <v>3.3371895175963506E-2</v>
      </c>
      <c r="AS40" s="6">
        <f>IF('cantidad pollos muertos'!X39="","",BETAINV(0.025,'cantidad pollos muertos'!X39+1,'cantidad inicial pollos'!X39-'cantidad pollos muertos'!X39+1))</f>
        <v>3.1319058401910446E-2</v>
      </c>
      <c r="AT40" s="6">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6">
        <v>39</v>
      </c>
      <c r="B41" s="6" t="s">
        <v>26</v>
      </c>
      <c r="C41" s="6">
        <f>IF('cantidad pollos muertos'!C40="","",BETAINV(0.025,'cantidad pollos muertos'!C40+1,'cantidad inicial pollos'!C40-'cantidad pollos muertos'!C40+1))</f>
        <v>0.11043169002348147</v>
      </c>
      <c r="D41" s="6">
        <f>IF('cantidad pollos muertos'!C40="","",BETAINV(0.975,'cantidad pollos muertos'!C40+1,'cantidad inicial pollos'!C40-'cantidad pollos muertos'!C40+1))</f>
        <v>0.12840007592700819</v>
      </c>
      <c r="E41" s="6">
        <f>IF('cantidad pollos muertos'!D40="","",BETAINV(0.025,'cantidad pollos muertos'!D40+1,'cantidad inicial pollos'!D40-'cantidad pollos muertos'!D40+1))</f>
        <v>0.17240200364994615</v>
      </c>
      <c r="F41" s="6">
        <f>IF('cantidad pollos muertos'!D40="","",BETAINV(0.975,'cantidad pollos muertos'!D40+1,'cantidad inicial pollos'!D40-'cantidad pollos muertos'!D40+1))</f>
        <v>0.19172816260726544</v>
      </c>
      <c r="G41" s="6">
        <f>IF('cantidad pollos muertos'!E40="","",BETAINV(0.025,'cantidad pollos muertos'!E40+1,'cantidad inicial pollos'!E40-'cantidad pollos muertos'!E40+1))</f>
        <v>0.15198196299076863</v>
      </c>
      <c r="H41" s="6">
        <f>IF('cantidad pollos muertos'!E40="","",BETAINV(0.975,'cantidad pollos muertos'!E40+1,'cantidad inicial pollos'!E40-'cantidad pollos muertos'!E40+1))</f>
        <v>0.17039738337764654</v>
      </c>
      <c r="I41" s="6">
        <f>IF('cantidad pollos muertos'!F40="","",BETAINV(0.025,'cantidad pollos muertos'!F40+1,'cantidad inicial pollos'!F40-'cantidad pollos muertos'!F40+1))</f>
        <v>5.2772924700858946E-2</v>
      </c>
      <c r="J41" s="6">
        <f>IF('cantidad pollos muertos'!F40="","",BETAINV(0.975,'cantidad pollos muertos'!F40+1,'cantidad inicial pollos'!F40-'cantidad pollos muertos'!F40+1))</f>
        <v>6.4532134057117663E-2</v>
      </c>
      <c r="K41" s="6">
        <f>IF('cantidad pollos muertos'!G40="","",BETAINV(0.025,'cantidad pollos muertos'!G40+1,'cantidad inicial pollos'!G40-'cantidad pollos muertos'!G40+1))</f>
        <v>0.19489630507408673</v>
      </c>
      <c r="L41" s="6">
        <f>IF('cantidad pollos muertos'!G40="","",BETAINV(0.975,'cantidad pollos muertos'!G40+1,'cantidad inicial pollos'!G40-'cantidad pollos muertos'!G40+1))</f>
        <v>0.21708688651338015</v>
      </c>
      <c r="M41" s="6">
        <f>IF('cantidad pollos muertos'!H40="","",BETAINV(0.025,'cantidad pollos muertos'!H40+1,'cantidad inicial pollos'!L40-'cantidad pollos muertos'!H40+1))</f>
        <v>1.110679641462046E-2</v>
      </c>
      <c r="N41" s="6">
        <f>IF('cantidad pollos muertos'!H40="","",BETAINV(0.975,'cantidad pollos muertos'!H40+1,'cantidad inicial pollos'!H40-'cantidad pollos muertos'!H40+1))</f>
        <v>2.4802367932229452E-2</v>
      </c>
      <c r="O41" s="6">
        <f>IF('cantidad pollos muertos'!I40="","",BETAINV(0.025,'cantidad pollos muertos'!I40+1,'cantidad inicial pollos'!I40-'cantidad pollos muertos'!I40+1))</f>
        <v>1.9574570419511782E-2</v>
      </c>
      <c r="P41" s="6">
        <f>IF('cantidad pollos muertos'!I40="","",BETAINV(0.975,'cantidad pollos muertos'!I40+1,'cantidad inicial pollos'!I40-'cantidad pollos muertos'!I40+1))</f>
        <v>2.7110433205791096E-2</v>
      </c>
      <c r="Q41" s="6">
        <f>IF('cantidad pollos muertos'!J40="","",BETAINV(0.025,'cantidad pollos muertos'!J40+1,'cantidad inicial pollos'!J40-'cantidad pollos muertos'!J40+1))</f>
        <v>1.7334006097944058E-2</v>
      </c>
      <c r="R41" s="6">
        <f>IF('cantidad pollos muertos'!J40="","",BETAINV(0.975,'cantidad pollos muertos'!J40+1,'cantidad inicial pollos'!J40-'cantidad pollos muertos'!J40+1))</f>
        <v>2.4472616400180391E-2</v>
      </c>
      <c r="S41" s="32">
        <f>IF('cantidad pollos muertos'!K40="","",BETAINV(0.025,'cantidad pollos muertos'!K40+1,'cantidad inicial pollos'!K40-'cantidad pollos muertos'!K40+1))</f>
        <v>1.3459558154151251E-2</v>
      </c>
      <c r="T41" s="32">
        <f>IF('cantidad pollos muertos'!K40="","",BETAINV(0.975,'cantidad pollos muertos'!K40+1,'cantidad inicial pollos'!K40-'cantidad pollos muertos'!K40+1))</f>
        <v>1.9835210653932123E-2</v>
      </c>
      <c r="U41" s="32">
        <f>IF('cantidad pollos muertos'!L40="","",BETAINV(0.025,'cantidad pollos muertos'!L40+1,'cantidad inicial pollos'!L40-'cantidad pollos muertos'!L40+1))</f>
        <v>3.2491474182683347E-2</v>
      </c>
      <c r="V41" s="32">
        <f>IF('cantidad pollos muertos'!L40="","",BETAINV(0.975,'cantidad pollos muertos'!L40+1,'cantidad inicial pollos'!L40-'cantidad pollos muertos'!L40+1))</f>
        <v>4.1953698602539391E-2</v>
      </c>
      <c r="W41" s="6">
        <f>IF('cantidad pollos muertos'!M40="","",BETAINV(0.025,'cantidad pollos muertos'!M40+1,'cantidad inicial pollos'!M40-'cantidad pollos muertos'!M40+1))</f>
        <v>2.0932864557654973E-2</v>
      </c>
      <c r="X41" s="6">
        <f>IF('cantidad pollos muertos'!M40="","",BETAINV(0.975,'cantidad pollos muertos'!M40+1,'cantidad inicial pollos'!M40-'cantidad pollos muertos'!M40+1))</f>
        <v>2.8699558976436057E-2</v>
      </c>
      <c r="Y41" s="6">
        <f>IF('cantidad pollos muertos'!N40="","",BETAINV(0.025,'cantidad pollos muertos'!N40+1,'cantidad inicial pollos'!N40-'cantidad pollos muertos'!N40+1))</f>
        <v>1.0085502919607348E-2</v>
      </c>
      <c r="Z41" s="6">
        <f>IF('cantidad pollos muertos'!N40="","",BETAINV(0.975,'cantidad pollos muertos'!N40+1,'cantidad inicial pollos'!N40-'cantidad pollos muertos'!N40+1))</f>
        <v>1.5697641157323194E-2</v>
      </c>
      <c r="AA41" s="6">
        <f>IF('cantidad pollos muertos'!O40="","",BETAINV(0.025,'cantidad pollos muertos'!O40+1,'cantidad inicial pollos'!O40-'cantidad pollos muertos'!O40+1))</f>
        <v>3.2184989412463963E-2</v>
      </c>
      <c r="AB41" s="6">
        <f>IF('cantidad pollos muertos'!O40="","",BETAINV(0.975,'cantidad pollos muertos'!O40+1,'cantidad inicial pollos'!O40-'cantidad pollos muertos'!O40+1))</f>
        <v>4.160700343407564E-2</v>
      </c>
      <c r="AC41" s="6">
        <f>IF('cantidad pollos muertos'!P40="","",BETAINV(0.025,'cantidad pollos muertos'!P40+1,'cantidad inicial pollos'!P40-'cantidad pollos muertos'!P40+1))</f>
        <v>2.2741533678303272E-2</v>
      </c>
      <c r="AD41" s="6">
        <f>IF('cantidad pollos muertos'!P40="","",BETAINV(0.975,'cantidad pollos muertos'!P40+1,'cantidad inicial pollos'!P40-'cantidad pollos muertos'!P40+1))</f>
        <v>3.0801870407795362E-2</v>
      </c>
      <c r="AE41" s="6">
        <f>IF('cantidad pollos muertos'!Q40="","",BETAINV(0.025,'cantidad pollos muertos'!Q40+1,'cantidad inicial pollos'!Q40-'cantidad pollos muertos'!Q40+1))</f>
        <v>1.4644070054296989E-2</v>
      </c>
      <c r="AF41" s="6">
        <f>IF('cantidad pollos muertos'!Q40="","",BETAINV(0.975,'cantidad pollos muertos'!Q40+1,'cantidad inicial pollos'!Q40-'cantidad pollos muertos'!Q40+1))</f>
        <v>2.1263431291240642E-2</v>
      </c>
      <c r="AG41" s="6">
        <f>IF('cantidad pollos muertos'!R40="","",BETAINV(0.025,'cantidad pollos muertos'!R40+1,'cantidad inicial pollos'!R40-'cantidad pollos muertos'!R40+1))</f>
        <v>3.8332222367370494E-2</v>
      </c>
      <c r="AH41" s="6">
        <f>IF('cantidad pollos muertos'!R40="","",BETAINV(0.975,'cantidad pollos muertos'!R40+1,'cantidad inicial pollos'!R40-'cantidad pollos muertos'!R40+1))</f>
        <v>4.8523366743002505E-2</v>
      </c>
      <c r="AI41" s="6">
        <f>IF('cantidad pollos muertos'!S40="","",BETAINV(0.025,'cantidad pollos muertos'!S40+1,'cantidad inicial pollos'!S40-'cantidad pollos muertos'!S40+1))</f>
        <v>2.2590296196015831E-2</v>
      </c>
      <c r="AJ41" s="6">
        <f>IF('cantidad pollos muertos'!S40="","",BETAINV(0.975,'cantidad pollos muertos'!S40+1,'cantidad inicial pollos'!S40-'cantidad pollos muertos'!S40+1))</f>
        <v>3.0626517511447182E-2</v>
      </c>
      <c r="AK41" s="6">
        <f>IF('cantidad pollos muertos'!T40="","",BETAINV(0.025,'cantidad pollos muertos'!T40+1,'cantidad inicial pollos'!T40-'cantidad pollos muertos'!T40+1))</f>
        <v>3.1266142976033674E-2</v>
      </c>
      <c r="AL41" s="6">
        <f>IF('cantidad pollos muertos'!T40="","",BETAINV(0.975,'cantidad pollos muertos'!T40+1,'cantidad inicial pollos'!T40-'cantidad pollos muertos'!T40+1))</f>
        <v>4.0566309958522395E-2</v>
      </c>
      <c r="AM41" s="6">
        <f>IF('cantidad pollos muertos'!U40="","",BETAINV(0.025,'cantidad pollos muertos'!U40+1,'cantidad inicial pollos'!U40-'cantidad pollos muertos'!U40+1))</f>
        <v>3.9257231475221914E-2</v>
      </c>
      <c r="AN41" s="6">
        <f>IF('cantidad pollos muertos'!U40="","",BETAINV(0.975,'cantidad pollos muertos'!U40+1,'cantidad inicial pollos'!U40-'cantidad pollos muertos'!U40+1))</f>
        <v>4.9557896693089964E-2</v>
      </c>
      <c r="AO41" s="6">
        <f>IF('cantidad pollos muertos'!V40="","",BETAINV(0.025,'cantidad pollos muertos'!V40+1,'cantidad inicial pollos'!V40-'cantidad pollos muertos'!V40+1))</f>
        <v>2.3346881103764362E-2</v>
      </c>
      <c r="AP41" s="6">
        <f>IF('cantidad pollos muertos'!V40="","",BETAINV(0.975,'cantidad pollos muertos'!V40+1,'cantidad inicial pollos'!V40-'cantidad pollos muertos'!V40+1))</f>
        <v>3.1502884395306796E-2</v>
      </c>
      <c r="AQ41" s="6">
        <f>IF('cantidad pollos muertos'!W40="","",BETAINV(0.025,'cantidad pollos muertos'!W40+1,'cantidad inicial pollos'!W40-'cantidad pollos muertos'!W40+1))</f>
        <v>2.4862914067802163E-2</v>
      </c>
      <c r="AR41" s="6">
        <f>IF('cantidad pollos muertos'!W40="","",BETAINV(0.975,'cantidad pollos muertos'!W40+1,'cantidad inicial pollos'!W40-'cantidad pollos muertos'!W40+1))</f>
        <v>3.3252754313085942E-2</v>
      </c>
      <c r="AS41" s="6">
        <f>IF('cantidad pollos muertos'!X40="","",BETAINV(0.025,'cantidad pollos muertos'!X40+1,'cantidad inicial pollos'!X40-'cantidad pollos muertos'!X40+1))</f>
        <v>4.9784445814446805E-2</v>
      </c>
      <c r="AT41" s="6">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6">
        <v>40</v>
      </c>
      <c r="B42" s="6" t="s">
        <v>33</v>
      </c>
      <c r="C42" s="6">
        <f>IF('cantidad pollos muertos'!C41="","",BETAINV(0.025,'cantidad pollos muertos'!C41+1,'cantidad inicial pollos'!C41-'cantidad pollos muertos'!C41+1))</f>
        <v>6.9106676074943807E-2</v>
      </c>
      <c r="D42" s="6">
        <f>IF('cantidad pollos muertos'!C41="","",BETAINV(0.975,'cantidad pollos muertos'!C41+1,'cantidad inicial pollos'!C41-'cantidad pollos muertos'!C41+1))</f>
        <v>9.0074466736767222E-2</v>
      </c>
      <c r="E42" s="6">
        <f>IF('cantidad pollos muertos'!D41="","",BETAINV(0.025,'cantidad pollos muertos'!D41+1,'cantidad inicial pollos'!D41-'cantidad pollos muertos'!D41+1))</f>
        <v>0.11290864016808551</v>
      </c>
      <c r="F42" s="6">
        <f>IF('cantidad pollos muertos'!D41="","",BETAINV(0.975,'cantidad pollos muertos'!D41+1,'cantidad inicial pollos'!D41-'cantidad pollos muertos'!D41+1))</f>
        <v>0.13715143813710717</v>
      </c>
      <c r="G42" s="6">
        <f>IF('cantidad pollos muertos'!E41="","",BETAINV(0.025,'cantidad pollos muertos'!E41+1,'cantidad inicial pollos'!E41-'cantidad pollos muertos'!E41+1))</f>
        <v>7.8056305572156578E-2</v>
      </c>
      <c r="H42" s="6">
        <f>IF('cantidad pollos muertos'!E41="","",BETAINV(0.975,'cantidad pollos muertos'!E41+1,'cantidad inicial pollos'!E41-'cantidad pollos muertos'!E41+1))</f>
        <v>9.8836609222254235E-2</v>
      </c>
      <c r="I42" s="6">
        <f>IF('cantidad pollos muertos'!F41="","",BETAINV(0.025,'cantidad pollos muertos'!F41+1,'cantidad inicial pollos'!F41-'cantidad pollos muertos'!F41+1))</f>
        <v>5.9975000102205765E-2</v>
      </c>
      <c r="J42" s="6">
        <f>IF('cantidad pollos muertos'!F41="","",BETAINV(0.975,'cantidad pollos muertos'!F41+1,'cantidad inicial pollos'!F41-'cantidad pollos muertos'!F41+1))</f>
        <v>7.8551797167883741E-2</v>
      </c>
      <c r="K42" s="6">
        <f>IF('cantidad pollos muertos'!G41="","",BETAINV(0.025,'cantidad pollos muertos'!G41+1,'cantidad inicial pollos'!G41-'cantidad pollos muertos'!G41+1))</f>
        <v>3.9271928911828596E-2</v>
      </c>
      <c r="L42" s="6">
        <f>IF('cantidad pollos muertos'!G41="","",BETAINV(0.975,'cantidad pollos muertos'!G41+1,'cantidad inicial pollos'!G41-'cantidad pollos muertos'!G41+1))</f>
        <v>5.476268637279913E-2</v>
      </c>
      <c r="M42" s="6">
        <f>IF('cantidad pollos muertos'!H41="","",BETAINV(0.025,'cantidad pollos muertos'!H41+1,'cantidad inicial pollos'!L41-'cantidad pollos muertos'!H41+1))</f>
        <v>2.1946535507376203E-2</v>
      </c>
      <c r="N42" s="6">
        <f>IF('cantidad pollos muertos'!H41="","",BETAINV(0.975,'cantidad pollos muertos'!H41+1,'cantidad inicial pollos'!H41-'cantidad pollos muertos'!H41+1))</f>
        <v>3.5900202286338279E-2</v>
      </c>
      <c r="O42" s="6">
        <f>IF('cantidad pollos muertos'!I41="","",BETAINV(0.025,'cantidad pollos muertos'!I41+1,'cantidad inicial pollos'!I41-'cantidad pollos muertos'!I41+1))</f>
        <v>2.1989752948826369E-2</v>
      </c>
      <c r="P42" s="6">
        <f>IF('cantidad pollos muertos'!I41="","",BETAINV(0.975,'cantidad pollos muertos'!I41+1,'cantidad inicial pollos'!I41-'cantidad pollos muertos'!I41+1))</f>
        <v>3.3569405641685646E-2</v>
      </c>
      <c r="Q42" s="6">
        <f>IF('cantidad pollos muertos'!J41="","",BETAINV(0.025,'cantidad pollos muertos'!J41+1,'cantidad inicial pollos'!J41-'cantidad pollos muertos'!J41+1))</f>
        <v>9.1452882234430183E-2</v>
      </c>
      <c r="R42" s="6">
        <f>IF('cantidad pollos muertos'!J41="","",BETAINV(0.975,'cantidad pollos muertos'!J41+1,'cantidad inicial pollos'!J41-'cantidad pollos muertos'!J41+1))</f>
        <v>0.11411080486394343</v>
      </c>
      <c r="S42" s="32">
        <f>IF('cantidad pollos muertos'!K41="","",BETAINV(0.025,'cantidad pollos muertos'!K41+1,'cantidad inicial pollos'!K41-'cantidad pollos muertos'!K41+1))</f>
        <v>1.0746260195166682E-2</v>
      </c>
      <c r="T42" s="32">
        <f>IF('cantidad pollos muertos'!K41="","",BETAINV(0.975,'cantidad pollos muertos'!K41+1,'cantidad inicial pollos'!K41-'cantidad pollos muertos'!K41+1))</f>
        <v>1.9255638187833712E-2</v>
      </c>
      <c r="U42" s="32">
        <f>IF('cantidad pollos muertos'!L41="","",BETAINV(0.025,'cantidad pollos muertos'!L41+1,'cantidad inicial pollos'!L41-'cantidad pollos muertos'!L41+1))</f>
        <v>1.1584083785265422E-2</v>
      </c>
      <c r="V42" s="32">
        <f>IF('cantidad pollos muertos'!L41="","",BETAINV(0.975,'cantidad pollos muertos'!L41+1,'cantidad inicial pollos'!L41-'cantidad pollos muertos'!L41+1))</f>
        <v>2.0366376344548853E-2</v>
      </c>
      <c r="W42" s="6">
        <f>IF('cantidad pollos muertos'!M41="","",BETAINV(0.025,'cantidad pollos muertos'!M41+1,'cantidad inicial pollos'!M41-'cantidad pollos muertos'!M41+1))</f>
        <v>4.7950778583009571E-2</v>
      </c>
      <c r="X42" s="6">
        <f>IF('cantidad pollos muertos'!M41="","",BETAINV(0.975,'cantidad pollos muertos'!M41+1,'cantidad inicial pollos'!M41-'cantidad pollos muertos'!M41+1))</f>
        <v>6.5140880887301078E-2</v>
      </c>
      <c r="Y42" s="6">
        <f>IF('cantidad pollos muertos'!N41="","",BETAINV(0.025,'cantidad pollos muertos'!N41+1,'cantidad inicial pollos'!N41-'cantidad pollos muertos'!N41+1))</f>
        <v>7.9580120086738468E-3</v>
      </c>
      <c r="Z42" s="6">
        <f>IF('cantidad pollos muertos'!N41="","",BETAINV(0.975,'cantidad pollos muertos'!N41+1,'cantidad inicial pollos'!N41-'cantidad pollos muertos'!N41+1))</f>
        <v>1.5933966830937729E-2</v>
      </c>
      <c r="AA42" s="6">
        <f>IF('cantidad pollos muertos'!O41="","",BETAINV(0.025,'cantidad pollos muertos'!O41+1,'cantidad inicial pollos'!O41-'cantidad pollos muertos'!O41+1))</f>
        <v>1.2111838182034413E-2</v>
      </c>
      <c r="AB42" s="6">
        <f>IF('cantidad pollos muertos'!O41="","",BETAINV(0.975,'cantidad pollos muertos'!O41+1,'cantidad inicial pollos'!O41-'cantidad pollos muertos'!O41+1))</f>
        <v>2.1418375853140548E-2</v>
      </c>
      <c r="AC42" s="6">
        <f>IF('cantidad pollos muertos'!P41="","",BETAINV(0.025,'cantidad pollos muertos'!P41+1,'cantidad inicial pollos'!P41-'cantidad pollos muertos'!P41+1))</f>
        <v>1.6063334875733668E-2</v>
      </c>
      <c r="AD42" s="6">
        <f>IF('cantidad pollos muertos'!P41="","",BETAINV(0.975,'cantidad pollos muertos'!P41+1,'cantidad inicial pollos'!P41-'cantidad pollos muertos'!P41+1))</f>
        <v>2.6558342311429284E-2</v>
      </c>
      <c r="AE42" s="6">
        <f>IF('cantidad pollos muertos'!Q41="","",BETAINV(0.025,'cantidad pollos muertos'!Q41+1,'cantidad inicial pollos'!Q41-'cantidad pollos muertos'!Q41+1))</f>
        <v>1.5144844396790945E-2</v>
      </c>
      <c r="AF42" s="6">
        <f>IF('cantidad pollos muertos'!Q41="","",BETAINV(0.975,'cantidad pollos muertos'!Q41+1,'cantidad inicial pollos'!Q41-'cantidad pollos muertos'!Q41+1))</f>
        <v>2.5378811905913401E-2</v>
      </c>
      <c r="AG42" s="6">
        <f>IF('cantidad pollos muertos'!R41="","",BETAINV(0.025,'cantidad pollos muertos'!R41+1,'cantidad inicial pollos'!R41-'cantidad pollos muertos'!R41+1))</f>
        <v>1.4999354476580542E-2</v>
      </c>
      <c r="AH42" s="6">
        <f>IF('cantidad pollos muertos'!R41="","",BETAINV(0.975,'cantidad pollos muertos'!R41+1,'cantidad inicial pollos'!R41-'cantidad pollos muertos'!R41+1))</f>
        <v>2.5624741114875782E-2</v>
      </c>
      <c r="AI42" s="6">
        <f>IF('cantidad pollos muertos'!S41="","",BETAINV(0.025,'cantidad pollos muertos'!S41+1,'cantidad inicial pollos'!S41-'cantidad pollos muertos'!S41+1))</f>
        <v>2.8384969793245878E-2</v>
      </c>
      <c r="AJ42" s="6">
        <f>IF('cantidad pollos muertos'!S41="","",BETAINV(0.975,'cantidad pollos muertos'!S41+1,'cantidad inicial pollos'!S41-'cantidad pollos muertos'!S41+1))</f>
        <v>4.2361209544485523E-2</v>
      </c>
      <c r="AK42" s="6">
        <f>IF('cantidad pollos muertos'!T41="","",BETAINV(0.025,'cantidad pollos muertos'!T41+1,'cantidad inicial pollos'!T41-'cantidad pollos muertos'!T41+1))</f>
        <v>1.825501702391194E-2</v>
      </c>
      <c r="AL42" s="6">
        <f>IF('cantidad pollos muertos'!T41="","",BETAINV(0.975,'cantidad pollos muertos'!T41+1,'cantidad inicial pollos'!T41-'cantidad pollos muertos'!T41+1))</f>
        <v>2.9569047496849521E-2</v>
      </c>
      <c r="AM42" s="6">
        <f>IF('cantidad pollos muertos'!U41="","",BETAINV(0.025,'cantidad pollos muertos'!U41+1,'cantidad inicial pollos'!U41-'cantidad pollos muertos'!U41+1))</f>
        <v>2.0703023169750721E-2</v>
      </c>
      <c r="AN42" s="6">
        <f>IF('cantidad pollos muertos'!U41="","",BETAINV(0.975,'cantidad pollos muertos'!U41+1,'cantidad inicial pollos'!U41-'cantidad pollos muertos'!U41+1))</f>
        <v>3.2408707408363435E-2</v>
      </c>
      <c r="AO42" s="6">
        <f>IF('cantidad pollos muertos'!V41="","",BETAINV(0.025,'cantidad pollos muertos'!V41+1,'cantidad inicial pollos'!V41-'cantidad pollos muertos'!V41+1))</f>
        <v>1.8219455975166967E-2</v>
      </c>
      <c r="AP42" s="6">
        <f>IF('cantidad pollos muertos'!V41="","",BETAINV(0.975,'cantidad pollos muertos'!V41+1,'cantidad inicial pollos'!V41-'cantidad pollos muertos'!V41+1))</f>
        <v>2.9297588457250057E-2</v>
      </c>
      <c r="AQ42" s="6">
        <f>IF('cantidad pollos muertos'!W41="","",BETAINV(0.025,'cantidad pollos muertos'!W41+1,'cantidad inicial pollos'!W41-'cantidad pollos muertos'!W41+1))</f>
        <v>9.1343993354656428E-3</v>
      </c>
      <c r="AR42" s="6">
        <f>IF('cantidad pollos muertos'!W41="","",BETAINV(0.975,'cantidad pollos muertos'!W41+1,'cantidad inicial pollos'!W41-'cantidad pollos muertos'!W41+1))</f>
        <v>1.740227397717109E-2</v>
      </c>
      <c r="AS42" s="6">
        <f>IF('cantidad pollos muertos'!X41="","",BETAINV(0.025,'cantidad pollos muertos'!X41+1,'cantidad inicial pollos'!X41-'cantidad pollos muertos'!X41+1))</f>
        <v>1.392601682751992E-2</v>
      </c>
      <c r="AT42" s="6">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6">
        <v>41</v>
      </c>
      <c r="B43" s="6" t="s">
        <v>6</v>
      </c>
      <c r="C43" s="6">
        <f>IF('cantidad pollos muertos'!C42="","",BETAINV(0.025,'cantidad pollos muertos'!C42+1,'cantidad inicial pollos'!C42-'cantidad pollos muertos'!C42+1))</f>
        <v>7.5142190233221759E-2</v>
      </c>
      <c r="D43" s="6">
        <f>IF('cantidad pollos muertos'!C42="","",BETAINV(0.975,'cantidad pollos muertos'!C42+1,'cantidad inicial pollos'!C42-'cantidad pollos muertos'!C42+1))</f>
        <v>8.448553547538773E-2</v>
      </c>
      <c r="E43" s="6">
        <f>IF('cantidad pollos muertos'!D42="","",BETAINV(0.025,'cantidad pollos muertos'!D42+1,'cantidad inicial pollos'!D42-'cantidad pollos muertos'!D42+1))</f>
        <v>0.12362510477764389</v>
      </c>
      <c r="F43" s="6">
        <f>IF('cantidad pollos muertos'!D42="","",BETAINV(0.975,'cantidad pollos muertos'!D42+1,'cantidad inicial pollos'!D42-'cantidad pollos muertos'!D42+1))</f>
        <v>0.13482718113142067</v>
      </c>
      <c r="G43" s="6">
        <f>IF('cantidad pollos muertos'!E42="","",BETAINV(0.025,'cantidad pollos muertos'!E42+1,'cantidad inicial pollos'!E42-'cantidad pollos muertos'!E42+1))</f>
        <v>0.33467527173983402</v>
      </c>
      <c r="H43" s="6">
        <f>IF('cantidad pollos muertos'!E42="","",BETAINV(0.975,'cantidad pollos muertos'!E42+1,'cantidad inicial pollos'!E42-'cantidad pollos muertos'!E42+1))</f>
        <v>0.35052632626104308</v>
      </c>
      <c r="I43" s="6">
        <f>IF('cantidad pollos muertos'!F42="","",BETAINV(0.025,'cantidad pollos muertos'!F42+1,'cantidad inicial pollos'!F42-'cantidad pollos muertos'!F42+1))</f>
        <v>6.3467915539511754E-2</v>
      </c>
      <c r="J43" s="6">
        <f>IF('cantidad pollos muertos'!F42="","",BETAINV(0.975,'cantidad pollos muertos'!F42+1,'cantidad inicial pollos'!F42-'cantidad pollos muertos'!F42+1))</f>
        <v>7.1852887368439977E-2</v>
      </c>
      <c r="K43" s="6">
        <f>IF('cantidad pollos muertos'!G42="","",BETAINV(0.025,'cantidad pollos muertos'!G42+1,'cantidad inicial pollos'!G42-'cantidad pollos muertos'!G42+1))</f>
        <v>5.1784954930957409E-2</v>
      </c>
      <c r="L43" s="6">
        <f>IF('cantidad pollos muertos'!G42="","",BETAINV(0.975,'cantidad pollos muertos'!G42+1,'cantidad inicial pollos'!G42-'cantidad pollos muertos'!G42+1))</f>
        <v>5.9499633713036459E-2</v>
      </c>
      <c r="M43" s="6">
        <f>IF('cantidad pollos muertos'!H42="","",BETAINV(0.025,'cantidad pollos muertos'!H42+1,'cantidad inicial pollos'!L42-'cantidad pollos muertos'!H42+1))</f>
        <v>3.6189949957375032E-2</v>
      </c>
      <c r="N43" s="6">
        <f>IF('cantidad pollos muertos'!H42="","",BETAINV(0.975,'cantidad pollos muertos'!H42+1,'cantidad inicial pollos'!H42-'cantidad pollos muertos'!H42+1))</f>
        <v>4.9240657040661162E-2</v>
      </c>
      <c r="O43" s="6">
        <f>IF('cantidad pollos muertos'!I42="","",BETAINV(0.025,'cantidad pollos muertos'!I42+1,'cantidad inicial pollos'!I42-'cantidad pollos muertos'!I42+1))</f>
        <v>7.0864765074070607E-2</v>
      </c>
      <c r="P43" s="6">
        <f>IF('cantidad pollos muertos'!I42="","",BETAINV(0.975,'cantidad pollos muertos'!I42+1,'cantidad inicial pollos'!I42-'cantidad pollos muertos'!I42+1))</f>
        <v>8.0222333408694224E-2</v>
      </c>
      <c r="Q43" s="6">
        <f>IF('cantidad pollos muertos'!J42="","",BETAINV(0.025,'cantidad pollos muertos'!J42+1,'cantidad inicial pollos'!J42-'cantidad pollos muertos'!J42+1))</f>
        <v>1.5331462364387463E-2</v>
      </c>
      <c r="R43" s="6">
        <f>IF('cantidad pollos muertos'!J42="","",BETAINV(0.975,'cantidad pollos muertos'!J42+1,'cantidad inicial pollos'!J42-'cantidad pollos muertos'!J42+1))</f>
        <v>1.9738379125890493E-2</v>
      </c>
      <c r="S43" s="32">
        <f>IF('cantidad pollos muertos'!K42="","",BETAINV(0.025,'cantidad pollos muertos'!K42+1,'cantidad inicial pollos'!K42-'cantidad pollos muertos'!K42+1))</f>
        <v>3.9670456448758475E-2</v>
      </c>
      <c r="T43" s="32">
        <f>IF('cantidad pollos muertos'!K42="","",BETAINV(0.975,'cantidad pollos muertos'!K42+1,'cantidad inicial pollos'!K42-'cantidad pollos muertos'!K42+1))</f>
        <v>4.6445545997180648E-2</v>
      </c>
      <c r="U43" s="32">
        <f>IF('cantidad pollos muertos'!L42="","",BETAINV(0.025,'cantidad pollos muertos'!L42+1,'cantidad inicial pollos'!L42-'cantidad pollos muertos'!L42+1))</f>
        <v>2.4232816907508458E-2</v>
      </c>
      <c r="V43" s="32">
        <f>IF('cantidad pollos muertos'!L42="","",BETAINV(0.975,'cantidad pollos muertos'!L42+1,'cantidad inicial pollos'!L42-'cantidad pollos muertos'!L42+1))</f>
        <v>2.9740339149135875E-2</v>
      </c>
      <c r="W43" s="6">
        <f>IF('cantidad pollos muertos'!M42="","",BETAINV(0.025,'cantidad pollos muertos'!M42+1,'cantidad inicial pollos'!M42-'cantidad pollos muertos'!M42+1))</f>
        <v>2.3748203197824835E-2</v>
      </c>
      <c r="X43" s="6">
        <f>IF('cantidad pollos muertos'!M42="","",BETAINV(0.975,'cantidad pollos muertos'!M42+1,'cantidad inicial pollos'!M42-'cantidad pollos muertos'!M42+1))</f>
        <v>2.9097725207239522E-2</v>
      </c>
      <c r="Y43" s="6">
        <f>IF('cantidad pollos muertos'!N42="","",BETAINV(0.025,'cantidad pollos muertos'!N42+1,'cantidad inicial pollos'!N42-'cantidad pollos muertos'!N42+1))</f>
        <v>2.900740925326608E-2</v>
      </c>
      <c r="Z43" s="6">
        <f>IF('cantidad pollos muertos'!N42="","",BETAINV(0.975,'cantidad pollos muertos'!N42+1,'cantidad inicial pollos'!N42-'cantidad pollos muertos'!N42+1))</f>
        <v>3.4873892181774058E-2</v>
      </c>
      <c r="AA43" s="6">
        <f>IF('cantidad pollos muertos'!O42="","",BETAINV(0.025,'cantidad pollos muertos'!O42+1,'cantidad inicial pollos'!O42-'cantidad pollos muertos'!O42+1))</f>
        <v>7.6746772909233318E-2</v>
      </c>
      <c r="AB43" s="6">
        <f>IF('cantidad pollos muertos'!O42="","",BETAINV(0.975,'cantidad pollos muertos'!O42+1,'cantidad inicial pollos'!O42-'cantidad pollos muertos'!O42+1))</f>
        <v>8.5872048118610156E-2</v>
      </c>
      <c r="AC43" s="6">
        <f>IF('cantidad pollos muertos'!P42="","",BETAINV(0.025,'cantidad pollos muertos'!P42+1,'cantidad inicial pollos'!P42-'cantidad pollos muertos'!P42+1))</f>
        <v>4.3648392190751298E-2</v>
      </c>
      <c r="AD43" s="6">
        <f>IF('cantidad pollos muertos'!P42="","",BETAINV(0.975,'cantidad pollos muertos'!P42+1,'cantidad inicial pollos'!P42-'cantidad pollos muertos'!P42+1))</f>
        <v>5.0725381596807173E-2</v>
      </c>
      <c r="AE43" s="6">
        <f>IF('cantidad pollos muertos'!Q42="","",BETAINV(0.025,'cantidad pollos muertos'!Q42+1,'cantidad inicial pollos'!Q42-'cantidad pollos muertos'!Q42+1))</f>
        <v>3.5335311418124814E-2</v>
      </c>
      <c r="AF43" s="6">
        <f>IF('cantidad pollos muertos'!Q42="","",BETAINV(0.975,'cantidad pollos muertos'!Q42+1,'cantidad inicial pollos'!Q42-'cantidad pollos muertos'!Q42+1))</f>
        <v>4.1759395413659806E-2</v>
      </c>
      <c r="AG43" s="6">
        <f>IF('cantidad pollos muertos'!R42="","",BETAINV(0.025,'cantidad pollos muertos'!R42+1,'cantidad inicial pollos'!R42-'cantidad pollos muertos'!R42+1))</f>
        <v>4.1806745556537399E-2</v>
      </c>
      <c r="AH43" s="6">
        <f>IF('cantidad pollos muertos'!R42="","",BETAINV(0.975,'cantidad pollos muertos'!R42+1,'cantidad inicial pollos'!R42-'cantidad pollos muertos'!R42+1))</f>
        <v>4.8493640848122799E-2</v>
      </c>
      <c r="AI43" s="6">
        <f>IF('cantidad pollos muertos'!S42="","",BETAINV(0.025,'cantidad pollos muertos'!S42+1,'cantidad inicial pollos'!S42-'cantidad pollos muertos'!S42+1))</f>
        <v>4.2719841132642759E-2</v>
      </c>
      <c r="AJ43" s="6">
        <f>IF('cantidad pollos muertos'!S42="","",BETAINV(0.975,'cantidad pollos muertos'!S42+1,'cantidad inicial pollos'!S42-'cantidad pollos muertos'!S42+1))</f>
        <v>4.9473218228205718E-2</v>
      </c>
      <c r="AK43" s="6">
        <f>IF('cantidad pollos muertos'!T42="","",BETAINV(0.025,'cantidad pollos muertos'!T42+1,'cantidad inicial pollos'!T42-'cantidad pollos muertos'!T42+1))</f>
        <v>3.5882066746886584E-2</v>
      </c>
      <c r="AL43" s="6">
        <f>IF('cantidad pollos muertos'!T42="","",BETAINV(0.975,'cantidad pollos muertos'!T42+1,'cantidad inicial pollos'!T42-'cantidad pollos muertos'!T42+1))</f>
        <v>4.2115945105734909E-2</v>
      </c>
      <c r="AM43" s="6">
        <f>IF('cantidad pollos muertos'!U42="","",BETAINV(0.025,'cantidad pollos muertos'!U42+1,'cantidad inicial pollos'!U42-'cantidad pollos muertos'!U42+1))</f>
        <v>4.4024941061474893E-2</v>
      </c>
      <c r="AN43" s="6">
        <f>IF('cantidad pollos muertos'!U42="","",BETAINV(0.975,'cantidad pollos muertos'!U42+1,'cantidad inicial pollos'!U42-'cantidad pollos muertos'!U42+1))</f>
        <v>5.0871936788520866E-2</v>
      </c>
      <c r="AO43" s="6">
        <f>IF('cantidad pollos muertos'!V42="","",BETAINV(0.025,'cantidad pollos muertos'!V42+1,'cantidad inicial pollos'!V42-'cantidad pollos muertos'!V42+1))</f>
        <v>7.407704849066872E-2</v>
      </c>
      <c r="AP43" s="6">
        <f>IF('cantidad pollos muertos'!V42="","",BETAINV(0.975,'cantidad pollos muertos'!V42+1,'cantidad inicial pollos'!V42-'cantidad pollos muertos'!V42+1))</f>
        <v>8.2737269113216549E-2</v>
      </c>
      <c r="AQ43" s="6">
        <f>IF('cantidad pollos muertos'!W42="","",BETAINV(0.025,'cantidad pollos muertos'!W42+1,'cantidad inicial pollos'!W42-'cantidad pollos muertos'!W42+1))</f>
        <v>4.9776117046334445E-2</v>
      </c>
      <c r="AR43" s="6">
        <f>IF('cantidad pollos muertos'!W42="","",BETAINV(0.975,'cantidad pollos muertos'!W42+1,'cantidad inicial pollos'!W42-'cantidad pollos muertos'!W42+1))</f>
        <v>5.7017561923251359E-2</v>
      </c>
      <c r="AS43" s="6">
        <f>IF('cantidad pollos muertos'!X42="","",BETAINV(0.025,'cantidad pollos muertos'!X42+1,'cantidad inicial pollos'!X42-'cantidad pollos muertos'!X42+1))</f>
        <v>4.4701301010729694E-2</v>
      </c>
      <c r="AT43" s="6">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6">
        <v>42</v>
      </c>
      <c r="B44" s="6" t="s">
        <v>4</v>
      </c>
      <c r="C44" s="6">
        <f>IF('cantidad pollos muertos'!C43="","",BETAINV(0.025,'cantidad pollos muertos'!C43+1,'cantidad inicial pollos'!C43-'cantidad pollos muertos'!C43+1))</f>
        <v>6.3688772530188564E-2</v>
      </c>
      <c r="D44" s="6">
        <f>IF('cantidad pollos muertos'!C43="","",BETAINV(0.975,'cantidad pollos muertos'!C43+1,'cantidad inicial pollos'!C43-'cantidad pollos muertos'!C43+1))</f>
        <v>7.1590355675555939E-2</v>
      </c>
      <c r="E44" s="6">
        <f>IF('cantidad pollos muertos'!D43="","",BETAINV(0.025,'cantidad pollos muertos'!D43+1,'cantidad inicial pollos'!D43-'cantidad pollos muertos'!D43+1))</f>
        <v>8.0850249548799283E-2</v>
      </c>
      <c r="F44" s="6">
        <f>IF('cantidad pollos muertos'!D43="","",BETAINV(0.975,'cantidad pollos muertos'!D43+1,'cantidad inicial pollos'!D43-'cantidad pollos muertos'!D43+1))</f>
        <v>8.9276423267467986E-2</v>
      </c>
      <c r="G44" s="6">
        <f>IF('cantidad pollos muertos'!E43="","",BETAINV(0.025,'cantidad pollos muertos'!E43+1,'cantidad inicial pollos'!E43-'cantidad pollos muertos'!E43+1))</f>
        <v>0.23624520822157499</v>
      </c>
      <c r="H44" s="6">
        <f>IF('cantidad pollos muertos'!E43="","",BETAINV(0.975,'cantidad pollos muertos'!E43+1,'cantidad inicial pollos'!E43-'cantidad pollos muertos'!E43+1))</f>
        <v>0.2491976883832957</v>
      </c>
      <c r="I44" s="6">
        <f>IF('cantidad pollos muertos'!F43="","",BETAINV(0.025,'cantidad pollos muertos'!F43+1,'cantidad inicial pollos'!F43-'cantidad pollos muertos'!F43+1))</f>
        <v>9.0962990926360121E-2</v>
      </c>
      <c r="J44" s="6">
        <f>IF('cantidad pollos muertos'!F43="","",BETAINV(0.975,'cantidad pollos muertos'!F43+1,'cantidad inicial pollos'!F43-'cantidad pollos muertos'!F43+1))</f>
        <v>9.9836260610489114E-2</v>
      </c>
      <c r="K44" s="6">
        <f>IF('cantidad pollos muertos'!G43="","",BETAINV(0.025,'cantidad pollos muertos'!G43+1,'cantidad inicial pollos'!G43-'cantidad pollos muertos'!G43+1))</f>
        <v>5.7306323540763641E-2</v>
      </c>
      <c r="L44" s="6">
        <f>IF('cantidad pollos muertos'!G43="","",BETAINV(0.975,'cantidad pollos muertos'!G43+1,'cantidad inicial pollos'!G43-'cantidad pollos muertos'!G43+1))</f>
        <v>6.400678389355241E-2</v>
      </c>
      <c r="M44" s="6">
        <f>IF('cantidad pollos muertos'!H43="","",BETAINV(0.025,'cantidad pollos muertos'!H43+1,'cantidad inicial pollos'!L43-'cantidad pollos muertos'!H43+1))</f>
        <v>3.3194639883463592E-2</v>
      </c>
      <c r="N44" s="6">
        <f>IF('cantidad pollos muertos'!H43="","",BETAINV(0.975,'cantidad pollos muertos'!H43+1,'cantidad inicial pollos'!H43-'cantidad pollos muertos'!H43+1))</f>
        <v>4.1568535679086027E-2</v>
      </c>
      <c r="O44" s="6">
        <f>IF('cantidad pollos muertos'!I43="","",BETAINV(0.025,'cantidad pollos muertos'!I43+1,'cantidad inicial pollos'!I43-'cantidad pollos muertos'!I43+1))</f>
        <v>3.5078960607213355E-2</v>
      </c>
      <c r="P44" s="6">
        <f>IF('cantidad pollos muertos'!I43="","",BETAINV(0.975,'cantidad pollos muertos'!I43+1,'cantidad inicial pollos'!I43-'cantidad pollos muertos'!I43+1))</f>
        <v>4.0442206920894286E-2</v>
      </c>
      <c r="Q44" s="6">
        <f>IF('cantidad pollos muertos'!J43="","",BETAINV(0.025,'cantidad pollos muertos'!J43+1,'cantidad inicial pollos'!J43-'cantidad pollos muertos'!J43+1))</f>
        <v>4.5001057499458035E-2</v>
      </c>
      <c r="R44" s="6">
        <f>IF('cantidad pollos muertos'!J43="","",BETAINV(0.975,'cantidad pollos muertos'!J43+1,'cantidad inicial pollos'!J43-'cantidad pollos muertos'!J43+1))</f>
        <v>5.139152765374666E-2</v>
      </c>
      <c r="S44" s="32">
        <f>IF('cantidad pollos muertos'!K43="","",BETAINV(0.025,'cantidad pollos muertos'!K43+1,'cantidad inicial pollos'!K43-'cantidad pollos muertos'!K43+1))</f>
        <v>6.9655241598817016E-2</v>
      </c>
      <c r="T44" s="32">
        <f>IF('cantidad pollos muertos'!K43="","",BETAINV(0.975,'cantidad pollos muertos'!K43+1,'cantidad inicial pollos'!K43-'cantidad pollos muertos'!K43+1))</f>
        <v>7.7541501745345354E-2</v>
      </c>
      <c r="U44" s="32">
        <f>IF('cantidad pollos muertos'!L43="","",BETAINV(0.025,'cantidad pollos muertos'!L43+1,'cantidad inicial pollos'!L43-'cantidad pollos muertos'!L43+1))</f>
        <v>5.0589576787181685E-2</v>
      </c>
      <c r="V44" s="32">
        <f>IF('cantidad pollos muertos'!L43="","",BETAINV(0.975,'cantidad pollos muertos'!L43+1,'cantidad inicial pollos'!L43-'cantidad pollos muertos'!L43+1))</f>
        <v>5.7116030157268849E-2</v>
      </c>
      <c r="W44" s="6">
        <f>IF('cantidad pollos muertos'!M43="","",BETAINV(0.025,'cantidad pollos muertos'!M43+1,'cantidad inicial pollos'!M43-'cantidad pollos muertos'!M43+1))</f>
        <v>0.12065692298419085</v>
      </c>
      <c r="X44" s="6">
        <f>IF('cantidad pollos muertos'!M43="","",BETAINV(0.975,'cantidad pollos muertos'!M43+1,'cantidad inicial pollos'!M43-'cantidad pollos muertos'!M43+1))</f>
        <v>0.13037483261441873</v>
      </c>
      <c r="Y44" s="6">
        <f>IF('cantidad pollos muertos'!N43="","",BETAINV(0.025,'cantidad pollos muertos'!N43+1,'cantidad inicial pollos'!N43-'cantidad pollos muertos'!N43+1))</f>
        <v>3.1452334128224152E-2</v>
      </c>
      <c r="Z44" s="6">
        <f>IF('cantidad pollos muertos'!N43="","",BETAINV(0.975,'cantidad pollos muertos'!N43+1,'cantidad inicial pollos'!N43-'cantidad pollos muertos'!N43+1))</f>
        <v>3.6773620848365107E-2</v>
      </c>
      <c r="AA44" s="6">
        <f>IF('cantidad pollos muertos'!O43="","",BETAINV(0.025,'cantidad pollos muertos'!O43+1,'cantidad inicial pollos'!O43-'cantidad pollos muertos'!O43+1))</f>
        <v>2.9767531511574918E-2</v>
      </c>
      <c r="AB44" s="6">
        <f>IF('cantidad pollos muertos'!O43="","",BETAINV(0.975,'cantidad pollos muertos'!O43+1,'cantidad inicial pollos'!O43-'cantidad pollos muertos'!O43+1))</f>
        <v>3.5033042115309221E-2</v>
      </c>
      <c r="AC44" s="6">
        <f>IF('cantidad pollos muertos'!P43="","",BETAINV(0.025,'cantidad pollos muertos'!P43+1,'cantidad inicial pollos'!P43-'cantidad pollos muertos'!P43+1))</f>
        <v>3.3880176767073479E-2</v>
      </c>
      <c r="AD44" s="6">
        <f>IF('cantidad pollos muertos'!P43="","",BETAINV(0.975,'cantidad pollos muertos'!P43+1,'cantidad inicial pollos'!P43-'cantidad pollos muertos'!P43+1))</f>
        <v>3.923109013361481E-2</v>
      </c>
      <c r="AE44" s="6">
        <f>IF('cantidad pollos muertos'!Q43="","",BETAINV(0.025,'cantidad pollos muertos'!Q43+1,'cantidad inicial pollos'!Q43-'cantidad pollos muertos'!Q43+1))</f>
        <v>2.7877190038264919E-2</v>
      </c>
      <c r="AF44" s="6">
        <f>IF('cantidad pollos muertos'!Q43="","",BETAINV(0.975,'cantidad pollos muertos'!Q43+1,'cantidad inicial pollos'!Q43-'cantidad pollos muertos'!Q43+1))</f>
        <v>3.3064993996698488E-2</v>
      </c>
      <c r="AG44" s="6">
        <f>IF('cantidad pollos muertos'!R43="","",BETAINV(0.025,'cantidad pollos muertos'!R43+1,'cantidad inicial pollos'!R43-'cantidad pollos muertos'!R43+1))</f>
        <v>1.7600948455265265E-2</v>
      </c>
      <c r="AH44" s="6">
        <f>IF('cantidad pollos muertos'!R43="","",BETAINV(0.975,'cantidad pollos muertos'!R43+1,'cantidad inicial pollos'!R43-'cantidad pollos muertos'!R43+1))</f>
        <v>2.1714556779486527E-2</v>
      </c>
      <c r="AI44" s="6">
        <f>IF('cantidad pollos muertos'!S43="","",BETAINV(0.025,'cantidad pollos muertos'!S43+1,'cantidad inicial pollos'!S43-'cantidad pollos muertos'!S43+1))</f>
        <v>3.1339247121925699E-2</v>
      </c>
      <c r="AJ44" s="6">
        <f>IF('cantidad pollos muertos'!S43="","",BETAINV(0.975,'cantidad pollos muertos'!S43+1,'cantidad inicial pollos'!S43-'cantidad pollos muertos'!S43+1))</f>
        <v>3.6651203010918509E-2</v>
      </c>
      <c r="AK44" s="6">
        <f>IF('cantidad pollos muertos'!T43="","",BETAINV(0.025,'cantidad pollos muertos'!T43+1,'cantidad inicial pollos'!T43-'cantidad pollos muertos'!T43+1))</f>
        <v>2.4976367564055392E-2</v>
      </c>
      <c r="AL44" s="6">
        <f>IF('cantidad pollos muertos'!T43="","",BETAINV(0.975,'cantidad pollos muertos'!T43+1,'cantidad inicial pollos'!T43-'cantidad pollos muertos'!T43+1))</f>
        <v>2.9906610792104105E-2</v>
      </c>
      <c r="AM44" s="6">
        <f>IF('cantidad pollos muertos'!U43="","",BETAINV(0.025,'cantidad pollos muertos'!U43+1,'cantidad inicial pollos'!U43-'cantidad pollos muertos'!U43+1))</f>
        <v>4.3791827132904734E-2</v>
      </c>
      <c r="AN44" s="6">
        <f>IF('cantidad pollos muertos'!U43="","",BETAINV(0.975,'cantidad pollos muertos'!U43+1,'cantidad inicial pollos'!U43-'cantidad pollos muertos'!U43+1))</f>
        <v>5.0027112429152809E-2</v>
      </c>
      <c r="AO44" s="6">
        <f>IF('cantidad pollos muertos'!V43="","",BETAINV(0.025,'cantidad pollos muertos'!V43+1,'cantidad inicial pollos'!V43-'cantidad pollos muertos'!V43+1))</f>
        <v>6.1902869604792701E-2</v>
      </c>
      <c r="AP44" s="6">
        <f>IF('cantidad pollos muertos'!V43="","",BETAINV(0.975,'cantidad pollos muertos'!V43+1,'cantidad inicial pollos'!V43-'cantidad pollos muertos'!V43+1))</f>
        <v>6.9035516629068927E-2</v>
      </c>
      <c r="AQ44" s="6">
        <f>IF('cantidad pollos muertos'!W43="","",BETAINV(0.025,'cantidad pollos muertos'!W43+1,'cantidad inicial pollos'!W43-'cantidad pollos muertos'!W43+1))</f>
        <v>5.6737189168112177E-2</v>
      </c>
      <c r="AR44" s="6">
        <f>IF('cantidad pollos muertos'!W43="","",BETAINV(0.975,'cantidad pollos muertos'!W43+1,'cantidad inicial pollos'!W43-'cantidad pollos muertos'!W43+1))</f>
        <v>6.4162468524318839E-2</v>
      </c>
      <c r="AS44" s="6">
        <f>IF('cantidad pollos muertos'!X43="","",BETAINV(0.025,'cantidad pollos muertos'!X43+1,'cantidad inicial pollos'!X43-'cantidad pollos muertos'!X43+1))</f>
        <v>7.3536503692943664E-2</v>
      </c>
      <c r="AT44" s="6">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6">
        <v>43</v>
      </c>
      <c r="B45" s="6" t="s">
        <v>2</v>
      </c>
      <c r="C45" s="6">
        <f>IF('cantidad pollos muertos'!C44="","",BETAINV(0.025,'cantidad pollos muertos'!C44+1,'cantidad inicial pollos'!C44-'cantidad pollos muertos'!C44+1))</f>
        <v>7.5479388634965616E-2</v>
      </c>
      <c r="D45" s="6">
        <f>IF('cantidad pollos muertos'!C44="","",BETAINV(0.975,'cantidad pollos muertos'!C44+1,'cantidad inicial pollos'!C44-'cantidad pollos muertos'!C44+1))</f>
        <v>0.10917044329418557</v>
      </c>
      <c r="E45" s="6">
        <f>IF('cantidad pollos muertos'!D44="","",BETAINV(0.025,'cantidad pollos muertos'!D44+1,'cantidad inicial pollos'!D44-'cantidad pollos muertos'!D44+1))</f>
        <v>3.409958059130213E-2</v>
      </c>
      <c r="F45" s="6">
        <f>IF('cantidad pollos muertos'!D44="","",BETAINV(0.975,'cantidad pollos muertos'!D44+1,'cantidad inicial pollos'!D44-'cantidad pollos muertos'!D44+1))</f>
        <v>4.9908371534841178E-2</v>
      </c>
      <c r="G45" s="6">
        <f>IF('cantidad pollos muertos'!E44="","",BETAINV(0.025,'cantidad pollos muertos'!E44+1,'cantidad inicial pollos'!E44-'cantidad pollos muertos'!E44+1))</f>
        <v>4.2261169978732104E-2</v>
      </c>
      <c r="H45" s="6">
        <f>IF('cantidad pollos muertos'!E44="","",BETAINV(0.975,'cantidad pollos muertos'!E44+1,'cantidad inicial pollos'!E44-'cantidad pollos muertos'!E44+1))</f>
        <v>5.8538760346516283E-2</v>
      </c>
      <c r="I45" s="6">
        <f>IF('cantidad pollos muertos'!F44="","",BETAINV(0.025,'cantidad pollos muertos'!F44+1,'cantidad inicial pollos'!F44-'cantidad pollos muertos'!F44+1))</f>
        <v>3.9239012632234282E-2</v>
      </c>
      <c r="J45" s="6">
        <f>IF('cantidad pollos muertos'!F44="","",BETAINV(0.975,'cantidad pollos muertos'!F44+1,'cantidad inicial pollos'!F44-'cantidad pollos muertos'!F44+1))</f>
        <v>5.4997627806448124E-2</v>
      </c>
      <c r="K45" s="6">
        <f>IF('cantidad pollos muertos'!G44="","",BETAINV(0.025,'cantidad pollos muertos'!G44+1,'cantidad inicial pollos'!G44-'cantidad pollos muertos'!G44+1))</f>
        <v>3.2076347562649092E-2</v>
      </c>
      <c r="L45" s="6">
        <f>IF('cantidad pollos muertos'!G44="","",BETAINV(0.975,'cantidad pollos muertos'!G44+1,'cantidad inicial pollos'!G44-'cantidad pollos muertos'!G44+1))</f>
        <v>4.6548130107057606E-2</v>
      </c>
      <c r="M45" s="6">
        <f>IF('cantidad pollos muertos'!H44="","",BETAINV(0.025,'cantidad pollos muertos'!H44+1,'cantidad inicial pollos'!L44-'cantidad pollos muertos'!H44+1))</f>
        <v>1.8219455975166967E-2</v>
      </c>
      <c r="N45" s="6">
        <f>IF('cantidad pollos muertos'!H44="","",BETAINV(0.975,'cantidad pollos muertos'!H44+1,'cantidad inicial pollos'!H44-'cantidad pollos muertos'!H44+1))</f>
        <v>2.9297588457250057E-2</v>
      </c>
      <c r="O45" s="6">
        <f>IF('cantidad pollos muertos'!I44="","",BETAINV(0.025,'cantidad pollos muertos'!I44+1,'cantidad inicial pollos'!I44-'cantidad pollos muertos'!I44+1))</f>
        <v>1.9769460095580962E-2</v>
      </c>
      <c r="P45" s="6">
        <f>IF('cantidad pollos muertos'!I44="","",BETAINV(0.975,'cantidad pollos muertos'!I44+1,'cantidad inicial pollos'!I44-'cantidad pollos muertos'!I44+1))</f>
        <v>3.124426518397716E-2</v>
      </c>
      <c r="Q45" s="6">
        <f>IF('cantidad pollos muertos'!J44="","",BETAINV(0.025,'cantidad pollos muertos'!J44+1,'cantidad inicial pollos'!J44-'cantidad pollos muertos'!J44+1))</f>
        <v>1.5073924089449974E-2</v>
      </c>
      <c r="R45" s="6">
        <f>IF('cantidad pollos muertos'!J44="","",BETAINV(0.975,'cantidad pollos muertos'!J44+1,'cantidad inicial pollos'!J44-'cantidad pollos muertos'!J44+1))</f>
        <v>2.5498094953154804E-2</v>
      </c>
      <c r="S45" s="32">
        <f>IF('cantidad pollos muertos'!K44="","",BETAINV(0.025,'cantidad pollos muertos'!K44+1,'cantidad inicial pollos'!K44-'cantidad pollos muertos'!K44+1))</f>
        <v>1.8845143021628194E-2</v>
      </c>
      <c r="T45" s="32">
        <f>IF('cantidad pollos muertos'!K44="","",BETAINV(0.975,'cantidad pollos muertos'!K44+1,'cantidad inicial pollos'!K44-'cantidad pollos muertos'!K44+1))</f>
        <v>3.0087684805041648E-2</v>
      </c>
      <c r="U45" s="32">
        <f>IF('cantidad pollos muertos'!L44="","",BETAINV(0.025,'cantidad pollos muertos'!L44+1,'cantidad inicial pollos'!L44-'cantidad pollos muertos'!L44+1))</f>
        <v>4.6880919492669391E-2</v>
      </c>
      <c r="V45" s="32">
        <f>IF('cantidad pollos muertos'!L44="","",BETAINV(0.975,'cantidad pollos muertos'!L44+1,'cantidad inicial pollos'!L44-'cantidad pollos muertos'!L44+1))</f>
        <v>6.357589266390129E-2</v>
      </c>
      <c r="W45" s="6">
        <f>IF('cantidad pollos muertos'!M44="","",BETAINV(0.025,'cantidad pollos muertos'!M44+1,'cantidad inicial pollos'!M44-'cantidad pollos muertos'!M44+1))</f>
        <v>2.3518054059735408E-2</v>
      </c>
      <c r="X45" s="6">
        <f>IF('cantidad pollos muertos'!M44="","",BETAINV(0.975,'cantidad pollos muertos'!M44+1,'cantidad inicial pollos'!M44-'cantidad pollos muertos'!M44+1))</f>
        <v>3.5887680905831498E-2</v>
      </c>
      <c r="Y45" s="6">
        <f>IF('cantidad pollos muertos'!N44="","",BETAINV(0.025,'cantidad pollos muertos'!N44+1,'cantidad inicial pollos'!N44-'cantidad pollos muertos'!N44+1))</f>
        <v>2.3848803347469912E-2</v>
      </c>
      <c r="Z45" s="6">
        <f>IF('cantidad pollos muertos'!N44="","",BETAINV(0.975,'cantidad pollos muertos'!N44+1,'cantidad inicial pollos'!N44-'cantidad pollos muertos'!N44+1))</f>
        <v>3.6298327354515436E-2</v>
      </c>
      <c r="AA45" s="6">
        <f>IF('cantidad pollos muertos'!O44="","",BETAINV(0.025,'cantidad pollos muertos'!O44+1,'cantidad inicial pollos'!O44-'cantidad pollos muertos'!O44+1))</f>
        <v>1.1811299603288019E-2</v>
      </c>
      <c r="AB45" s="6">
        <f>IF('cantidad pollos muertos'!O44="","",BETAINV(0.975,'cantidad pollos muertos'!O44+1,'cantidad inicial pollos'!O44-'cantidad pollos muertos'!O44+1))</f>
        <v>2.1019565857725464E-2</v>
      </c>
      <c r="AC45" s="6">
        <f>IF('cantidad pollos muertos'!P44="","",BETAINV(0.025,'cantidad pollos muertos'!P44+1,'cantidad inicial pollos'!P44-'cantidad pollos muertos'!P44+1))</f>
        <v>1.7293300775982817E-2</v>
      </c>
      <c r="AD45" s="6">
        <f>IF('cantidad pollos muertos'!P44="","",BETAINV(0.975,'cantidad pollos muertos'!P44+1,'cantidad inicial pollos'!P44-'cantidad pollos muertos'!P44+1))</f>
        <v>2.8125731383674357E-2</v>
      </c>
      <c r="AE45" s="6">
        <f>IF('cantidad pollos muertos'!Q44="","",BETAINV(0.025,'cantidad pollos muertos'!Q44+1,'cantidad inicial pollos'!Q44-'cantidad pollos muertos'!Q44+1))</f>
        <v>2.132678533276482E-2</v>
      </c>
      <c r="AF45" s="6">
        <f>IF('cantidad pollos muertos'!Q44="","",BETAINV(0.975,'cantidad pollos muertos'!Q44+1,'cantidad inicial pollos'!Q44-'cantidad pollos muertos'!Q44+1))</f>
        <v>3.3183614281491081E-2</v>
      </c>
      <c r="AG45" s="6">
        <f>IF('cantidad pollos muertos'!R44="","",BETAINV(0.025,'cantidad pollos muertos'!R44+1,'cantidad inicial pollos'!R44-'cantidad pollos muertos'!R44+1))</f>
        <v>1.9769460095580962E-2</v>
      </c>
      <c r="AH45" s="6">
        <f>IF('cantidad pollos muertos'!R44="","",BETAINV(0.975,'cantidad pollos muertos'!R44+1,'cantidad inicial pollos'!R44-'cantidad pollos muertos'!R44+1))</f>
        <v>3.124426518397716E-2</v>
      </c>
      <c r="AI45" s="6">
        <f>IF('cantidad pollos muertos'!S44="","",BETAINV(0.025,'cantidad pollos muertos'!S44+1,'cantidad inicial pollos'!S44-'cantidad pollos muertos'!S44+1))</f>
        <v>1.6677589305807042E-2</v>
      </c>
      <c r="AJ45" s="6">
        <f>IF('cantidad pollos muertos'!S44="","",BETAINV(0.975,'cantidad pollos muertos'!S44+1,'cantidad inicial pollos'!S44-'cantidad pollos muertos'!S44+1))</f>
        <v>2.7342766182369638E-2</v>
      </c>
      <c r="AK45" s="6">
        <f>IF('cantidad pollos muertos'!T44="","",BETAINV(0.025,'cantidad pollos muertos'!T44+1,'cantidad inicial pollos'!T44-'cantidad pollos muertos'!T44+1))</f>
        <v>9.1343993354656428E-3</v>
      </c>
      <c r="AL45" s="6">
        <f>IF('cantidad pollos muertos'!T44="","",BETAINV(0.975,'cantidad pollos muertos'!T44+1,'cantidad inicial pollos'!T44-'cantidad pollos muertos'!T44+1))</f>
        <v>1.740227397717109E-2</v>
      </c>
      <c r="AM45" s="6">
        <f>IF('cantidad pollos muertos'!U44="","",BETAINV(0.025,'cantidad pollos muertos'!U44+1,'cantidad inicial pollos'!U44-'cantidad pollos muertos'!U44+1))</f>
        <v>1.8294721995349712E-2</v>
      </c>
      <c r="AN45" s="6">
        <f>IF('cantidad pollos muertos'!U44="","",BETAINV(0.975,'cantidad pollos muertos'!U44+1,'cantidad inicial pollos'!U44-'cantidad pollos muertos'!U44+1))</f>
        <v>2.9859944932828064E-2</v>
      </c>
      <c r="AO45" s="6">
        <f>IF('cantidad pollos muertos'!V44="","",BETAINV(0.025,'cantidad pollos muertos'!V44+1,'cantidad inicial pollos'!V44-'cantidad pollos muertos'!V44+1))</f>
        <v>2.132678533276482E-2</v>
      </c>
      <c r="AP45" s="6">
        <f>IF('cantidad pollos muertos'!V44="","",BETAINV(0.975,'cantidad pollos muertos'!V44+1,'cantidad inicial pollos'!V44-'cantidad pollos muertos'!V44+1))</f>
        <v>3.3183614281491081E-2</v>
      </c>
      <c r="AQ45" s="6">
        <f>IF('cantidad pollos muertos'!W44="","",BETAINV(0.025,'cantidad pollos muertos'!W44+1,'cantidad inicial pollos'!W44-'cantidad pollos muertos'!W44+1))</f>
        <v>2.3644552788615686E-2</v>
      </c>
      <c r="AR45" s="6">
        <f>IF('cantidad pollos muertos'!W44="","",BETAINV(0.975,'cantidad pollos muertos'!W44+1,'cantidad inicial pollos'!W44-'cantidad pollos muertos'!W44+1))</f>
        <v>3.6558945948942712E-2</v>
      </c>
      <c r="AS45" s="6">
        <f>IF('cantidad pollos muertos'!X44="","",BETAINV(0.025,'cantidad pollos muertos'!X44+1,'cantidad inicial pollos'!X44-'cantidad pollos muertos'!X44+1))</f>
        <v>2.8384969793245878E-2</v>
      </c>
      <c r="AT45" s="6">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6">
        <v>44</v>
      </c>
      <c r="B46" s="6" t="s">
        <v>29</v>
      </c>
      <c r="C46" s="6">
        <f>IF('cantidad pollos muertos'!C45="","",BETAINV(0.025,'cantidad pollos muertos'!C45+1,'cantidad inicial pollos'!C45-'cantidad pollos muertos'!C45+1))</f>
        <v>5.216640083457838E-2</v>
      </c>
      <c r="D46" s="6">
        <f>IF('cantidad pollos muertos'!C45="","",BETAINV(0.975,'cantidad pollos muertos'!C45+1,'cantidad inicial pollos'!C45-'cantidad pollos muertos'!C45+1))</f>
        <v>7.0741953704708482E-2</v>
      </c>
      <c r="E46" s="6">
        <f>IF('cantidad pollos muertos'!D45="","",BETAINV(0.025,'cantidad pollos muertos'!D45+1,'cantidad inicial pollos'!D45-'cantidad pollos muertos'!D45+1))</f>
        <v>0.18914283349140518</v>
      </c>
      <c r="F46" s="6">
        <f>IF('cantidad pollos muertos'!D45="","",BETAINV(0.975,'cantidad pollos muertos'!D45+1,'cantidad inicial pollos'!D45-'cantidad pollos muertos'!D45+1))</f>
        <v>0.21867042824737193</v>
      </c>
      <c r="G46" s="6">
        <f>IF('cantidad pollos muertos'!E45="","",BETAINV(0.025,'cantidad pollos muertos'!E45+1,'cantidad inicial pollos'!E45-'cantidad pollos muertos'!E45+1))</f>
        <v>0.22659791387679223</v>
      </c>
      <c r="H46" s="6">
        <f>IF('cantidad pollos muertos'!E45="","",BETAINV(0.975,'cantidad pollos muertos'!E45+1,'cantidad inicial pollos'!E45-'cantidad pollos muertos'!E45+1))</f>
        <v>0.25799864441776299</v>
      </c>
      <c r="I46" s="6">
        <f>IF('cantidad pollos muertos'!F45="","",BETAINV(0.025,'cantidad pollos muertos'!F45+1,'cantidad inicial pollos'!F45-'cantidad pollos muertos'!F45+1))</f>
        <v>0.12781816931939541</v>
      </c>
      <c r="J46" s="6">
        <f>IF('cantidad pollos muertos'!F45="","",BETAINV(0.975,'cantidad pollos muertos'!F45+1,'cantidad inicial pollos'!F45-'cantidad pollos muertos'!F45+1))</f>
        <v>0.15327441787709573</v>
      </c>
      <c r="K46" s="6">
        <f>IF('cantidad pollos muertos'!G45="","",BETAINV(0.025,'cantidad pollos muertos'!G45+1,'cantidad inicial pollos'!G45-'cantidad pollos muertos'!G45+1))</f>
        <v>2.9877801175349494E-2</v>
      </c>
      <c r="L46" s="6">
        <f>IF('cantidad pollos muertos'!G45="","",BETAINV(0.975,'cantidad pollos muertos'!G45+1,'cantidad inicial pollos'!G45-'cantidad pollos muertos'!G45+1))</f>
        <v>4.4477055957005573E-2</v>
      </c>
      <c r="M46" s="6">
        <f>IF('cantidad pollos muertos'!H45="","",BETAINV(0.025,'cantidad pollos muertos'!H45+1,'cantidad inicial pollos'!L45-'cantidad pollos muertos'!H45+1))</f>
        <v>2.5720786424973059E-2</v>
      </c>
      <c r="N46" s="6">
        <f>IF('cantidad pollos muertos'!H45="","",BETAINV(0.975,'cantidad pollos muertos'!H45+1,'cantidad inicial pollos'!H45-'cantidad pollos muertos'!H45+1))</f>
        <v>5.3925595143987204E-2</v>
      </c>
      <c r="O46" s="6">
        <f>IF('cantidad pollos muertos'!I45="","",BETAINV(0.025,'cantidad pollos muertos'!I45+1,'cantidad inicial pollos'!I45-'cantidad pollos muertos'!I45+1))</f>
        <v>2.8250621623241476E-2</v>
      </c>
      <c r="P46" s="6">
        <f>IF('cantidad pollos muertos'!I45="","",BETAINV(0.975,'cantidad pollos muertos'!I45+1,'cantidad inicial pollos'!I45-'cantidad pollos muertos'!I45+1))</f>
        <v>4.1645092793844429E-2</v>
      </c>
      <c r="Q46" s="6">
        <f>IF('cantidad pollos muertos'!J45="","",BETAINV(0.025,'cantidad pollos muertos'!J45+1,'cantidad inicial pollos'!J45-'cantidad pollos muertos'!J45+1))</f>
        <v>1.7601681937956588E-2</v>
      </c>
      <c r="R46" s="6">
        <f>IF('cantidad pollos muertos'!J45="","",BETAINV(0.975,'cantidad pollos muertos'!J45+1,'cantidad inicial pollos'!J45-'cantidad pollos muertos'!J45+1))</f>
        <v>2.8516687993629275E-2</v>
      </c>
      <c r="S46" s="32">
        <f>IF('cantidad pollos muertos'!K45="","",BETAINV(0.025,'cantidad pollos muertos'!K45+1,'cantidad inicial pollos'!K45-'cantidad pollos muertos'!K45+1))</f>
        <v>2.5729819153104273E-2</v>
      </c>
      <c r="T46" s="32">
        <f>IF('cantidad pollos muertos'!K45="","",BETAINV(0.975,'cantidad pollos muertos'!K45+1,'cantidad inicial pollos'!K45-'cantidad pollos muertos'!K45+1))</f>
        <v>3.859373487446871E-2</v>
      </c>
      <c r="U46" s="32">
        <f>IF('cantidad pollos muertos'!L45="","",BETAINV(0.025,'cantidad pollos muertos'!L45+1,'cantidad inicial pollos'!L45-'cantidad pollos muertos'!L45+1))</f>
        <v>8.3027114078755473E-2</v>
      </c>
      <c r="V46" s="32">
        <f>IF('cantidad pollos muertos'!L45="","",BETAINV(0.975,'cantidad pollos muertos'!L45+1,'cantidad inicial pollos'!L45-'cantidad pollos muertos'!L45+1))</f>
        <v>0.10435570418003848</v>
      </c>
      <c r="W46" s="6">
        <f>IF('cantidad pollos muertos'!M45="","",BETAINV(0.025,'cantidad pollos muertos'!M45+1,'cantidad inicial pollos'!M45-'cantidad pollos muertos'!M45+1))</f>
        <v>3.0792248544946031E-2</v>
      </c>
      <c r="X46" s="6">
        <f>IF('cantidad pollos muertos'!M45="","",BETAINV(0.975,'cantidad pollos muertos'!M45+1,'cantidad inicial pollos'!M45-'cantidad pollos muertos'!M45+1))</f>
        <v>4.4698111612588076E-2</v>
      </c>
      <c r="Y46" s="6">
        <f>IF('cantidad pollos muertos'!N45="","",BETAINV(0.025,'cantidad pollos muertos'!N45+1,'cantidad inicial pollos'!N45-'cantidad pollos muertos'!N45+1))</f>
        <v>1.8219455975166967E-2</v>
      </c>
      <c r="Z46" s="6">
        <f>IF('cantidad pollos muertos'!N45="","",BETAINV(0.975,'cantidad pollos muertos'!N45+1,'cantidad inicial pollos'!N45-'cantidad pollos muertos'!N45+1))</f>
        <v>2.9297588457250057E-2</v>
      </c>
      <c r="AA46" s="6">
        <f>IF('cantidad pollos muertos'!O45="","",BETAINV(0.025,'cantidad pollos muertos'!O45+1,'cantidad inicial pollos'!O45-'cantidad pollos muertos'!O45+1))</f>
        <v>2.3518054059735408E-2</v>
      </c>
      <c r="AB46" s="6">
        <f>IF('cantidad pollos muertos'!O45="","",BETAINV(0.975,'cantidad pollos muertos'!O45+1,'cantidad inicial pollos'!O45-'cantidad pollos muertos'!O45+1))</f>
        <v>3.5887680905831498E-2</v>
      </c>
      <c r="AC46" s="6">
        <f>IF('cantidad pollos muertos'!P45="","",BETAINV(0.025,'cantidad pollos muertos'!P45+1,'cantidad inicial pollos'!P45-'cantidad pollos muertos'!P45+1))</f>
        <v>1.9148537466098899E-2</v>
      </c>
      <c r="AD46" s="6">
        <f>IF('cantidad pollos muertos'!P45="","",BETAINV(0.975,'cantidad pollos muertos'!P45+1,'cantidad inicial pollos'!P45-'cantidad pollos muertos'!P45+1))</f>
        <v>3.046651633464359E-2</v>
      </c>
      <c r="AE46" s="6">
        <f>IF('cantidad pollos muertos'!Q45="","",BETAINV(0.025,'cantidad pollos muertos'!Q45+1,'cantidad inicial pollos'!Q45-'cantidad pollos muertos'!Q45+1))</f>
        <v>1.5144844396790945E-2</v>
      </c>
      <c r="AF46" s="6">
        <f>IF('cantidad pollos muertos'!Q45="","",BETAINV(0.975,'cantidad pollos muertos'!Q45+1,'cantidad inicial pollos'!Q45-'cantidad pollos muertos'!Q45+1))</f>
        <v>2.5378811905913401E-2</v>
      </c>
      <c r="AG46" s="6">
        <f>IF('cantidad pollos muertos'!R45="","",BETAINV(0.025,'cantidad pollos muertos'!R45+1,'cantidad inicial pollos'!R45-'cantidad pollos muertos'!R45+1))</f>
        <v>3.3983971460256196E-2</v>
      </c>
      <c r="AH46" s="6">
        <f>IF('cantidad pollos muertos'!R45="","",BETAINV(0.975,'cantidad pollos muertos'!R45+1,'cantidad inicial pollos'!R45-'cantidad pollos muertos'!R45+1))</f>
        <v>4.8499688881075032E-2</v>
      </c>
      <c r="AI46" s="6">
        <f>IF('cantidad pollos muertos'!S45="","",BETAINV(0.025,'cantidad pollos muertos'!S45+1,'cantidad inicial pollos'!S45-'cantidad pollos muertos'!S45+1))</f>
        <v>1.0020640545174228E-2</v>
      </c>
      <c r="AJ46" s="6">
        <f>IF('cantidad pollos muertos'!S45="","",BETAINV(0.975,'cantidad pollos muertos'!S45+1,'cantidad inicial pollos'!S45-'cantidad pollos muertos'!S45+1))</f>
        <v>1.861410975446065E-2</v>
      </c>
      <c r="AK46" s="6">
        <f>IF('cantidad pollos muertos'!T45="","",BETAINV(0.025,'cantidad pollos muertos'!T45+1,'cantidad inicial pollos'!T45-'cantidad pollos muertos'!T45+1))</f>
        <v>2.6036321566313778E-2</v>
      </c>
      <c r="AL46" s="6">
        <f>IF('cantidad pollos muertos'!T45="","",BETAINV(0.975,'cantidad pollos muertos'!T45+1,'cantidad inicial pollos'!T45-'cantidad pollos muertos'!T45+1))</f>
        <v>3.8964072636693103E-2</v>
      </c>
      <c r="AM46" s="6">
        <f>IF('cantidad pollos muertos'!U45="","",BETAINV(0.025,'cantidad pollos muertos'!U45+1,'cantidad inicial pollos'!U45-'cantidad pollos muertos'!U45+1))</f>
        <v>3.0792248544946031E-2</v>
      </c>
      <c r="AN46" s="6">
        <f>IF('cantidad pollos muertos'!U45="","",BETAINV(0.975,'cantidad pollos muertos'!U45+1,'cantidad inicial pollos'!U45-'cantidad pollos muertos'!U45+1))</f>
        <v>4.4698111612588076E-2</v>
      </c>
      <c r="AO46" s="6">
        <f>IF('cantidad pollos muertos'!V45="","",BETAINV(0.025,'cantidad pollos muertos'!V45+1,'cantidad inicial pollos'!V45-'cantidad pollos muertos'!V45+1))</f>
        <v>2.5720786424973059E-2</v>
      </c>
      <c r="AP46" s="6">
        <f>IF('cantidad pollos muertos'!V45="","",BETAINV(0.975,'cantidad pollos muertos'!V45+1,'cantidad inicial pollos'!V45-'cantidad pollos muertos'!V45+1))</f>
        <v>3.8580275853543289E-2</v>
      </c>
      <c r="AQ46" s="6">
        <f>IF('cantidad pollos muertos'!W45="","",BETAINV(0.025,'cantidad pollos muertos'!W45+1,'cantidad inicial pollos'!W45-'cantidad pollos muertos'!W45+1))</f>
        <v>3.5264812837905536E-2</v>
      </c>
      <c r="AR46" s="6">
        <f>IF('cantidad pollos muertos'!W45="","",BETAINV(0.975,'cantidad pollos muertos'!W45+1,'cantidad inicial pollos'!W45-'cantidad pollos muertos'!W45+1))</f>
        <v>5.0016165798412282E-2</v>
      </c>
      <c r="AS46" s="6">
        <f>IF('cantidad pollos muertos'!X45="","",BETAINV(0.025,'cantidad pollos muertos'!X45+1,'cantidad inicial pollos'!X45-'cantidad pollos muertos'!X45+1))</f>
        <v>5.6658075997594211E-2</v>
      </c>
      <c r="AT46" s="6">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6">
        <v>45</v>
      </c>
      <c r="B47" s="6" t="s">
        <v>22</v>
      </c>
      <c r="C47" s="6">
        <f>IF('cantidad pollos muertos'!C46="","",BETAINV(0.025,'cantidad pollos muertos'!C46+1,'cantidad inicial pollos'!C46-'cantidad pollos muertos'!C46+1))</f>
        <v>1.8087313184790441E-2</v>
      </c>
      <c r="D47" s="6">
        <f>IF('cantidad pollos muertos'!C46="","",BETAINV(0.975,'cantidad pollos muertos'!C46+1,'cantidad inicial pollos'!C46-'cantidad pollos muertos'!C46+1))</f>
        <v>3.3227015855990638E-2</v>
      </c>
      <c r="E47" s="6">
        <f>IF('cantidad pollos muertos'!D46="","",BETAINV(0.025,'cantidad pollos muertos'!D46+1,'cantidad inicial pollos'!D46-'cantidad pollos muertos'!D46+1))</f>
        <v>1.7057532530253657E-2</v>
      </c>
      <c r="F47" s="6">
        <f>IF('cantidad pollos muertos'!D46="","",BETAINV(0.975,'cantidad pollos muertos'!D46+1,'cantidad inicial pollos'!D46-'cantidad pollos muertos'!D46+1))</f>
        <v>3.1839962329480054E-2</v>
      </c>
      <c r="G47" s="6">
        <f>IF('cantidad pollos muertos'!E46="","",BETAINV(0.025,'cantidad pollos muertos'!E46+1,'cantidad inicial pollos'!E46-'cantidad pollos muertos'!E46+1))</f>
        <v>2.2194847206326092E-2</v>
      </c>
      <c r="H47" s="6">
        <f>IF('cantidad pollos muertos'!E46="","",BETAINV(0.975,'cantidad pollos muertos'!E46+1,'cantidad inicial pollos'!E46-'cantidad pollos muertos'!E46+1))</f>
        <v>3.7631141053179551E-2</v>
      </c>
      <c r="I47" s="6">
        <f>IF('cantidad pollos muertos'!F46="","",BETAINV(0.025,'cantidad pollos muertos'!F46+1,'cantidad inicial pollos'!F46-'cantidad pollos muertos'!F46+1))</f>
        <v>1.7922704140255243E-2</v>
      </c>
      <c r="J47" s="6">
        <f>IF('cantidad pollos muertos'!F46="","",BETAINV(0.975,'cantidad pollos muertos'!F46+1,'cantidad inicial pollos'!F46-'cantidad pollos muertos'!F46+1))</f>
        <v>3.2022297123759258E-2</v>
      </c>
      <c r="K47" s="6">
        <f>IF('cantidad pollos muertos'!G46="","",BETAINV(0.025,'cantidad pollos muertos'!G46+1,'cantidad inicial pollos'!G46-'cantidad pollos muertos'!G46+1))</f>
        <v>3.3565834765504787E-2</v>
      </c>
      <c r="L47" s="6">
        <f>IF('cantidad pollos muertos'!G46="","",BETAINV(0.975,'cantidad pollos muertos'!G46+1,'cantidad inicial pollos'!G46-'cantidad pollos muertos'!G46+1))</f>
        <v>5.3172537773673811E-2</v>
      </c>
      <c r="M47" s="6">
        <f>IF('cantidad pollos muertos'!H46="","",BETAINV(0.025,'cantidad pollos muertos'!H46+1,'cantidad inicial pollos'!L46-'cantidad pollos muertos'!H46+1))</f>
        <v>1.8307418897852961E-2</v>
      </c>
      <c r="N47" s="6">
        <f>IF('cantidad pollos muertos'!H46="","",BETAINV(0.975,'cantidad pollos muertos'!H46+1,'cantidad inicial pollos'!H46-'cantidad pollos muertos'!H46+1))</f>
        <v>2.7028324269193993E-2</v>
      </c>
      <c r="O47" s="6">
        <f>IF('cantidad pollos muertos'!I46="","",BETAINV(0.025,'cantidad pollos muertos'!I46+1,'cantidad inicial pollos'!I46-'cantidad pollos muertos'!I46+1))</f>
        <v>8.8404321608569932E-3</v>
      </c>
      <c r="P47" s="6">
        <f>IF('cantidad pollos muertos'!I46="","",BETAINV(0.975,'cantidad pollos muertos'!I46+1,'cantidad inicial pollos'!I46-'cantidad pollos muertos'!I46+1))</f>
        <v>1.9408932764198306E-2</v>
      </c>
      <c r="Q47" s="6">
        <f>IF('cantidad pollos muertos'!J46="","",BETAINV(0.025,'cantidad pollos muertos'!J46+1,'cantidad inicial pollos'!J46-'cantidad pollos muertos'!J46+1))</f>
        <v>1.699086787403644E-2</v>
      </c>
      <c r="R47" s="6">
        <f>IF('cantidad pollos muertos'!J46="","",BETAINV(0.975,'cantidad pollos muertos'!J46+1,'cantidad inicial pollos'!J46-'cantidad pollos muertos'!J46+1))</f>
        <v>3.0780020280997689E-2</v>
      </c>
      <c r="S47" s="32">
        <f>IF('cantidad pollos muertos'!K46="","",BETAINV(0.025,'cantidad pollos muertos'!K46+1,'cantidad inicial pollos'!K46-'cantidad pollos muertos'!K46+1))</f>
        <v>1.8840192997293E-3</v>
      </c>
      <c r="T47" s="32">
        <f>IF('cantidad pollos muertos'!K46="","",BETAINV(0.975,'cantidad pollos muertos'!K46+1,'cantidad inicial pollos'!K46-'cantidad pollos muertos'!K46+1))</f>
        <v>7.8438796155143597E-3</v>
      </c>
      <c r="U47" s="32">
        <f>IF('cantidad pollos muertos'!L46="","",BETAINV(0.025,'cantidad pollos muertos'!L46+1,'cantidad inicial pollos'!L46-'cantidad pollos muertos'!L46+1))</f>
        <v>2.6704988131737453E-2</v>
      </c>
      <c r="V47" s="32">
        <f>IF('cantidad pollos muertos'!L46="","",BETAINV(0.975,'cantidad pollos muertos'!L46+1,'cantidad inicial pollos'!L46-'cantidad pollos muertos'!L46+1))</f>
        <v>4.590307871445265E-2</v>
      </c>
      <c r="W47" s="6">
        <f>IF('cantidad pollos muertos'!M46="","",BETAINV(0.025,'cantidad pollos muertos'!M46+1,'cantidad inicial pollos'!M46-'cantidad pollos muertos'!M46+1))</f>
        <v>2.5028812133065771E-2</v>
      </c>
      <c r="X47" s="6">
        <f>IF('cantidad pollos muertos'!M46="","",BETAINV(0.975,'cantidad pollos muertos'!M46+1,'cantidad inicial pollos'!M46-'cantidad pollos muertos'!M46+1))</f>
        <v>4.1257899072613458E-2</v>
      </c>
      <c r="Y47" s="6">
        <f>IF('cantidad pollos muertos'!N46="","",BETAINV(0.025,'cantidad pollos muertos'!N46+1,'cantidad inicial pollos'!N46-'cantidad pollos muertos'!N46+1))</f>
        <v>1.8390018807486471E-2</v>
      </c>
      <c r="Z47" s="6">
        <f>IF('cantidad pollos muertos'!N46="","",BETAINV(0.975,'cantidad pollos muertos'!N46+1,'cantidad inicial pollos'!N46-'cantidad pollos muertos'!N46+1))</f>
        <v>3.264203645222119E-2</v>
      </c>
      <c r="AA47" s="6">
        <f>IF('cantidad pollos muertos'!O46="","",BETAINV(0.025,'cantidad pollos muertos'!O46+1,'cantidad inicial pollos'!O46-'cantidad pollos muertos'!O46+1))</f>
        <v>3.7614089485154246E-2</v>
      </c>
      <c r="AB47" s="6">
        <f>IF('cantidad pollos muertos'!O46="","",BETAINV(0.975,'cantidad pollos muertos'!O46+1,'cantidad inicial pollos'!O46-'cantidad pollos muertos'!O46+1))</f>
        <v>5.6899429082496567E-2</v>
      </c>
      <c r="AC47" s="6" t="str">
        <f>IF('cantidad pollos muertos'!P46="","",BETAINV(0.025,'cantidad pollos muertos'!P46+1,'cantidad inicial pollos'!P46-'cantidad pollos muertos'!P46+1))</f>
        <v/>
      </c>
      <c r="AD47" s="6" t="str">
        <f>IF('cantidad pollos muertos'!P46="","",BETAINV(0.975,'cantidad pollos muertos'!P46+1,'cantidad inicial pollos'!P46-'cantidad pollos muertos'!P46+1))</f>
        <v/>
      </c>
      <c r="AE47" s="6">
        <f>IF('cantidad pollos muertos'!Q46="","",BETAINV(0.025,'cantidad pollos muertos'!Q46+1,'cantidad inicial pollos'!Q46-'cantidad pollos muertos'!Q46+1))</f>
        <v>1.8390018807486471E-2</v>
      </c>
      <c r="AF47" s="6">
        <f>IF('cantidad pollos muertos'!Q46="","",BETAINV(0.975,'cantidad pollos muertos'!Q46+1,'cantidad inicial pollos'!Q46-'cantidad pollos muertos'!Q46+1))</f>
        <v>3.264203645222119E-2</v>
      </c>
      <c r="AG47" s="6">
        <f>IF('cantidad pollos muertos'!R46="","",BETAINV(0.025,'cantidad pollos muertos'!R46+1,'cantidad inicial pollos'!R46-'cantidad pollos muertos'!R46+1))</f>
        <v>8.8259638969281715E-3</v>
      </c>
      <c r="AH47" s="6">
        <f>IF('cantidad pollos muertos'!R46="","",BETAINV(0.975,'cantidad pollos muertos'!R46+1,'cantidad inicial pollos'!R46-'cantidad pollos muertos'!R46+1))</f>
        <v>1.937733763323457E-2</v>
      </c>
      <c r="AI47" s="6">
        <f>IF('cantidad pollos muertos'!S46="","",BETAINV(0.025,'cantidad pollos muertos'!S46+1,'cantidad inicial pollos'!S46-'cantidad pollos muertos'!S46+1))</f>
        <v>2.6451851241709363E-2</v>
      </c>
      <c r="AJ47" s="6">
        <f>IF('cantidad pollos muertos'!S46="","",BETAINV(0.975,'cantidad pollos muertos'!S46+1,'cantidad inicial pollos'!S46-'cantidad pollos muertos'!S46+1))</f>
        <v>4.3059944270026462E-2</v>
      </c>
      <c r="AK47" s="6">
        <f>IF('cantidad pollos muertos'!T46="","",BETAINV(0.025,'cantidad pollos muertos'!T46+1,'cantidad inicial pollos'!T46-'cantidad pollos muertos'!T46+1))</f>
        <v>5.0463312282911413E-2</v>
      </c>
      <c r="AL47" s="6">
        <f>IF('cantidad pollos muertos'!T46="","",BETAINV(0.975,'cantidad pollos muertos'!T46+1,'cantidad inicial pollos'!T46-'cantidad pollos muertos'!T46+1))</f>
        <v>7.2312866007600562E-2</v>
      </c>
      <c r="AM47" s="6">
        <f>IF('cantidad pollos muertos'!U46="","",BETAINV(0.025,'cantidad pollos muertos'!U46+1,'cantidad inicial pollos'!U46-'cantidad pollos muertos'!U46+1))</f>
        <v>5.2955490932787397E-2</v>
      </c>
      <c r="AN47" s="6">
        <f>IF('cantidad pollos muertos'!U46="","",BETAINV(0.975,'cantidad pollos muertos'!U46+1,'cantidad inicial pollos'!U46-'cantidad pollos muertos'!U46+1))</f>
        <v>7.5255803927951059E-2</v>
      </c>
      <c r="AO47" s="6" t="str">
        <f>IF('cantidad pollos muertos'!V46="","",BETAINV(0.025,'cantidad pollos muertos'!V46+1,'cantidad inicial pollos'!V46-'cantidad pollos muertos'!V46+1))</f>
        <v/>
      </c>
      <c r="AP47" s="6" t="str">
        <f>IF('cantidad pollos muertos'!V46="","",BETAINV(0.975,'cantidad pollos muertos'!V46+1,'cantidad inicial pollos'!V46-'cantidad pollos muertos'!V46+1))</f>
        <v/>
      </c>
      <c r="AQ47" s="6" t="str">
        <f>IF('cantidad pollos muertos'!W46="","",BETAINV(0.025,'cantidad pollos muertos'!W46+1,'cantidad inicial pollos'!W46-'cantidad pollos muertos'!W46+1))</f>
        <v/>
      </c>
      <c r="AR47" s="6" t="str">
        <f>IF('cantidad pollos muertos'!W46="","",BETAINV(0.975,'cantidad pollos muertos'!W46+1,'cantidad inicial pollos'!W46-'cantidad pollos muertos'!W46+1))</f>
        <v/>
      </c>
      <c r="AS47" s="6" t="str">
        <f>IF('cantidad pollos muertos'!X46="","",BETAINV(0.025,'cantidad pollos muertos'!X46+1,'cantidad inicial pollos'!X46-'cantidad pollos muertos'!X46+1))</f>
        <v/>
      </c>
      <c r="AT47" s="6"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6">
        <v>46</v>
      </c>
      <c r="B48" s="6" t="s">
        <v>67</v>
      </c>
      <c r="C48" s="6" t="str">
        <f>IF('cantidad pollos muertos'!C47="","",BETAINV(0.025,'cantidad pollos muertos'!C47+1,'cantidad inicial pollos'!C47-'cantidad pollos muertos'!C47+1))</f>
        <v/>
      </c>
      <c r="D48" s="6" t="str">
        <f>IF('cantidad pollos muertos'!C47="","",BETAINV(0.975,'cantidad pollos muertos'!C47+1,'cantidad inicial pollos'!C47-'cantidad pollos muertos'!C47+1))</f>
        <v/>
      </c>
      <c r="E48" s="6">
        <f>IF('cantidad pollos muertos'!D47="","",BETAINV(0.025,'cantidad pollos muertos'!D47+1,'cantidad inicial pollos'!D47-'cantidad pollos muertos'!D47+1))</f>
        <v>4.7461074167327866E-2</v>
      </c>
      <c r="F48" s="6">
        <f>IF('cantidad pollos muertos'!D47="","",BETAINV(0.975,'cantidad pollos muertos'!D47+1,'cantidad inicial pollos'!D47-'cantidad pollos muertos'!D47+1))</f>
        <v>5.889153053742735E-2</v>
      </c>
      <c r="G48" s="6">
        <f>IF('cantidad pollos muertos'!E47="","",BETAINV(0.025,'cantidad pollos muertos'!E47+1,'cantidad inicial pollos'!E47-'cantidad pollos muertos'!E47+1))</f>
        <v>5.0507336881129253E-2</v>
      </c>
      <c r="H48" s="6">
        <f>IF('cantidad pollos muertos'!E47="","",BETAINV(0.975,'cantidad pollos muertos'!E47+1,'cantidad inicial pollos'!E47-'cantidad pollos muertos'!E47+1))</f>
        <v>6.2478539466790828E-2</v>
      </c>
      <c r="I48" s="6">
        <f>IF('cantidad pollos muertos'!F47="","",BETAINV(0.025,'cantidad pollos muertos'!F47+1,'cantidad inicial pollos'!F47-'cantidad pollos muertos'!F47+1))</f>
        <v>1.2744772691537593E-2</v>
      </c>
      <c r="J48" s="6">
        <f>IF('cantidad pollos muertos'!F47="","",BETAINV(0.975,'cantidad pollos muertos'!F47+1,'cantidad inicial pollos'!F47-'cantidad pollos muertos'!F47+1))</f>
        <v>1.8974011728003726E-2</v>
      </c>
      <c r="K48" s="6">
        <f>IF('cantidad pollos muertos'!G47="","",BETAINV(0.025,'cantidad pollos muertos'!G47+1,'cantidad inicial pollos'!G47-'cantidad pollos muertos'!G47+1))</f>
        <v>3.0807069959223502E-2</v>
      </c>
      <c r="L48" s="6">
        <f>IF('cantidad pollos muertos'!G47="","",BETAINV(0.975,'cantidad pollos muertos'!G47+1,'cantidad inicial pollos'!G47-'cantidad pollos muertos'!G47+1))</f>
        <v>4.004561296262521E-2</v>
      </c>
      <c r="M48" s="6">
        <f>IF('cantidad pollos muertos'!H47="","",BETAINV(0.025,'cantidad pollos muertos'!H47+1,'cantidad inicial pollos'!L47-'cantidad pollos muertos'!H47+1))</f>
        <v>9.1304019438005219E-3</v>
      </c>
      <c r="N48" s="6">
        <f>IF('cantidad pollos muertos'!H47="","",BETAINV(0.975,'cantidad pollos muertos'!H47+1,'cantidad inicial pollos'!H47-'cantidad pollos muertos'!H47+1))</f>
        <v>1.4858957604453216E-2</v>
      </c>
      <c r="O48" s="6">
        <f>IF('cantidad pollos muertos'!I47="","",BETAINV(0.025,'cantidad pollos muertos'!I47+1,'cantidad inicial pollos'!I47-'cantidad pollos muertos'!I47+1))</f>
        <v>1.792458250970784E-2</v>
      </c>
      <c r="P48" s="6">
        <f>IF('cantidad pollos muertos'!I47="","",BETAINV(0.975,'cantidad pollos muertos'!I47+1,'cantidad inicial pollos'!I47-'cantidad pollos muertos'!I47+1))</f>
        <v>2.5444646664555592E-2</v>
      </c>
      <c r="Q48" s="6">
        <f>IF('cantidad pollos muertos'!J47="","",BETAINV(0.025,'cantidad pollos muertos'!J47+1,'cantidad inicial pollos'!J47-'cantidad pollos muertos'!J47+1))</f>
        <v>1.4739122658291805E-2</v>
      </c>
      <c r="R48" s="6">
        <f>IF('cantidad pollos muertos'!J47="","",BETAINV(0.975,'cantidad pollos muertos'!J47+1,'cantidad inicial pollos'!J47-'cantidad pollos muertos'!J47+1))</f>
        <v>2.1632039507024858E-2</v>
      </c>
      <c r="S48" s="32">
        <f>IF('cantidad pollos muertos'!K47="","",BETAINV(0.025,'cantidad pollos muertos'!K47+1,'cantidad inicial pollos'!K47-'cantidad pollos muertos'!K47+1))</f>
        <v>4.2241162988898975E-2</v>
      </c>
      <c r="T48" s="32">
        <f>IF('cantidad pollos muertos'!K47="","",BETAINV(0.975,'cantidad pollos muertos'!K47+1,'cantidad inicial pollos'!K47-'cantidad pollos muertos'!K47+1))</f>
        <v>5.3280201417205908E-2</v>
      </c>
      <c r="U48" s="32">
        <f>IF('cantidad pollos muertos'!L47="","",BETAINV(0.025,'cantidad pollos muertos'!L47+1,'cantidad inicial pollos'!L47-'cantidad pollos muertos'!L47+1))</f>
        <v>6.2738022381506803E-2</v>
      </c>
      <c r="V48" s="32">
        <f>IF('cantidad pollos muertos'!L47="","",BETAINV(0.975,'cantidad pollos muertos'!L47+1,'cantidad inicial pollos'!L47-'cantidad pollos muertos'!L47+1))</f>
        <v>7.5915529047306363E-2</v>
      </c>
      <c r="W48" s="6">
        <f>IF('cantidad pollos muertos'!M47="","",BETAINV(0.025,'cantidad pollos muertos'!M47+1,'cantidad inicial pollos'!M47-'cantidad pollos muertos'!M47+1))</f>
        <v>3.3048398855161761E-2</v>
      </c>
      <c r="X48" s="6">
        <f>IF('cantidad pollos muertos'!M47="","",BETAINV(0.975,'cantidad pollos muertos'!M47+1,'cantidad inicial pollos'!M47-'cantidad pollos muertos'!M47+1))</f>
        <v>4.31312894882806E-2</v>
      </c>
      <c r="Y48" s="6">
        <f>IF('cantidad pollos muertos'!N47="","",BETAINV(0.025,'cantidad pollos muertos'!N47+1,'cantidad inicial pollos'!N47-'cantidad pollos muertos'!N47+1))</f>
        <v>1.4947455573383697E-2</v>
      </c>
      <c r="Z48" s="6">
        <f>IF('cantidad pollos muertos'!N47="","",BETAINV(0.975,'cantidad pollos muertos'!N47+1,'cantidad inicial pollos'!N47-'cantidad pollos muertos'!N47+1))</f>
        <v>2.1896080988868527E-2</v>
      </c>
      <c r="AA48" s="6">
        <f>IF('cantidad pollos muertos'!O47="","",BETAINV(0.025,'cantidad pollos muertos'!O47+1,'cantidad inicial pollos'!O47-'cantidad pollos muertos'!O47+1))</f>
        <v>6.5692966787837093E-2</v>
      </c>
      <c r="AB48" s="6">
        <f>IF('cantidad pollos muertos'!O47="","",BETAINV(0.975,'cantidad pollos muertos'!O47+1,'cantidad inicial pollos'!O47-'cantidad pollos muertos'!O47+1))</f>
        <v>7.8642413598954963E-2</v>
      </c>
      <c r="AC48" s="6">
        <f>IF('cantidad pollos muertos'!P47="","",BETAINV(0.025,'cantidad pollos muertos'!P47+1,'cantidad inicial pollos'!P47-'cantidad pollos muertos'!P47+1))</f>
        <v>3.4178880142355456E-2</v>
      </c>
      <c r="AD48" s="6">
        <f>IF('cantidad pollos muertos'!P47="","",BETAINV(0.975,'cantidad pollos muertos'!P47+1,'cantidad inicial pollos'!P47-'cantidad pollos muertos'!P47+1))</f>
        <v>4.3858782042673572E-2</v>
      </c>
      <c r="AE48" s="6">
        <f>IF('cantidad pollos muertos'!Q47="","",BETAINV(0.025,'cantidad pollos muertos'!Q47+1,'cantidad inicial pollos'!Q47-'cantidad pollos muertos'!Q47+1))</f>
        <v>1.494094263991517E-2</v>
      </c>
      <c r="AF48" s="6">
        <f>IF('cantidad pollos muertos'!Q47="","",BETAINV(0.975,'cantidad pollos muertos'!Q47+1,'cantidad inicial pollos'!Q47-'cantidad pollos muertos'!Q47+1))</f>
        <v>2.16197414721645E-2</v>
      </c>
      <c r="AG48" s="6">
        <f>IF('cantidad pollos muertos'!R47="","",BETAINV(0.025,'cantidad pollos muertos'!R47+1,'cantidad inicial pollos'!R47-'cantidad pollos muertos'!R47+1))</f>
        <v>1.1606161910269809E-2</v>
      </c>
      <c r="AH48" s="6">
        <f>IF('cantidad pollos muertos'!R47="","",BETAINV(0.975,'cantidad pollos muertos'!R47+1,'cantidad inicial pollos'!R47-'cantidad pollos muertos'!R47+1))</f>
        <v>1.7320061500017303E-2</v>
      </c>
      <c r="AI48" s="6">
        <f>IF('cantidad pollos muertos'!S47="","",BETAINV(0.025,'cantidad pollos muertos'!S47+1,'cantidad inicial pollos'!S47-'cantidad pollos muertos'!S47+1))</f>
        <v>1.1742098986999431E-2</v>
      </c>
      <c r="AJ48" s="6">
        <f>IF('cantidad pollos muertos'!S47="","",BETAINV(0.975,'cantidad pollos muertos'!S47+1,'cantidad inicial pollos'!S47-'cantidad pollos muertos'!S47+1))</f>
        <v>1.748560870536553E-2</v>
      </c>
      <c r="AK48" s="6">
        <f>IF('cantidad pollos muertos'!T47="","",BETAINV(0.025,'cantidad pollos muertos'!T47+1,'cantidad inicial pollos'!T47-'cantidad pollos muertos'!T47+1))</f>
        <v>1.7650599758565318E-2</v>
      </c>
      <c r="AL48" s="6">
        <f>IF('cantidad pollos muertos'!T47="","",BETAINV(0.975,'cantidad pollos muertos'!T47+1,'cantidad inicial pollos'!T47-'cantidad pollos muertos'!T47+1))</f>
        <v>2.4540901100086887E-2</v>
      </c>
      <c r="AM48" s="6">
        <f>IF('cantidad pollos muertos'!U47="","",BETAINV(0.025,'cantidad pollos muertos'!U47+1,'cantidad inicial pollos'!U47-'cantidad pollos muertos'!U47+1))</f>
        <v>2.002576894963445E-2</v>
      </c>
      <c r="AN48" s="6">
        <f>IF('cantidad pollos muertos'!U47="","",BETAINV(0.975,'cantidad pollos muertos'!U47+1,'cantidad inicial pollos'!U47-'cantidad pollos muertos'!U47+1))</f>
        <v>2.7639006530632004E-2</v>
      </c>
      <c r="AO48" s="6">
        <f>IF('cantidad pollos muertos'!V47="","",BETAINV(0.025,'cantidad pollos muertos'!V47+1,'cantidad inicial pollos'!V47-'cantidad pollos muertos'!V47+1))</f>
        <v>1.4079413572657733E-2</v>
      </c>
      <c r="AP48" s="6">
        <f>IF('cantidad pollos muertos'!V47="","",BETAINV(0.975,'cantidad pollos muertos'!V47+1,'cantidad inicial pollos'!V47-'cantidad pollos muertos'!V47+1))</f>
        <v>2.0060756994337403E-2</v>
      </c>
      <c r="AQ48" s="6">
        <f>IF('cantidad pollos muertos'!W47="","",BETAINV(0.025,'cantidad pollos muertos'!W47+1,'cantidad inicial pollos'!W47-'cantidad pollos muertos'!W47+1))</f>
        <v>6.2956882864463354E-2</v>
      </c>
      <c r="AR48" s="6">
        <f>IF('cantidad pollos muertos'!W47="","",BETAINV(0.975,'cantidad pollos muertos'!W47+1,'cantidad inicial pollos'!W47-'cantidad pollos muertos'!W47+1))</f>
        <v>7.4775170875504227E-2</v>
      </c>
      <c r="AS48" s="6">
        <f>IF('cantidad pollos muertos'!X47="","",BETAINV(0.025,'cantidad pollos muertos'!X47+1,'cantidad inicial pollos'!X47-'cantidad pollos muertos'!X47+1))</f>
        <v>4.2600699252218037E-2</v>
      </c>
      <c r="AT48" s="6">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6">
        <v>47</v>
      </c>
      <c r="B49" s="6" t="s">
        <v>3</v>
      </c>
      <c r="C49" s="6">
        <f>IF('cantidad pollos muertos'!C48="","",BETAINV(0.025,'cantidad pollos muertos'!C48+1,'cantidad inicial pollos'!C48-'cantidad pollos muertos'!C48+1))</f>
        <v>3.6274669684308355E-2</v>
      </c>
      <c r="D49" s="6">
        <f>IF('cantidad pollos muertos'!C48="","",BETAINV(0.975,'cantidad pollos muertos'!C48+1,'cantidad inicial pollos'!C48-'cantidad pollos muertos'!C48+1))</f>
        <v>5.3368468565127336E-2</v>
      </c>
      <c r="E49" s="6">
        <f>IF('cantidad pollos muertos'!D48="","",BETAINV(0.025,'cantidad pollos muertos'!D48+1,'cantidad inicial pollos'!D48-'cantidad pollos muertos'!D48+1))</f>
        <v>1.6975232557370833E-2</v>
      </c>
      <c r="F49" s="6">
        <f>IF('cantidad pollos muertos'!D48="","",BETAINV(0.975,'cantidad pollos muertos'!D48+1,'cantidad inicial pollos'!D48-'cantidad pollos muertos'!D48+1))</f>
        <v>2.9284059818213137E-2</v>
      </c>
      <c r="G49" s="6">
        <f>IF('cantidad pollos muertos'!E48="","",BETAINV(0.025,'cantidad pollos muertos'!E48+1,'cantidad inicial pollos'!E48-'cantidad pollos muertos'!E48+1))</f>
        <v>3.6358355794071991E-2</v>
      </c>
      <c r="H49" s="6">
        <f>IF('cantidad pollos muertos'!E48="","",BETAINV(0.975,'cantidad pollos muertos'!E48+1,'cantidad inicial pollos'!E48-'cantidad pollos muertos'!E48+1))</f>
        <v>5.2618403484040011E-2</v>
      </c>
      <c r="I49" s="6">
        <f>IF('cantidad pollos muertos'!F48="","",BETAINV(0.025,'cantidad pollos muertos'!F48+1,'cantidad inicial pollos'!F48-'cantidad pollos muertos'!F48+1))</f>
        <v>2.0215630343187439E-2</v>
      </c>
      <c r="J49" s="6">
        <f>IF('cantidad pollos muertos'!F48="","",BETAINV(0.975,'cantidad pollos muertos'!F48+1,'cantidad inicial pollos'!F48-'cantidad pollos muertos'!F48+1))</f>
        <v>3.2847880267697915E-2</v>
      </c>
      <c r="K49" s="6">
        <f>IF('cantidad pollos muertos'!G48="","",BETAINV(0.025,'cantidad pollos muertos'!G48+1,'cantidad inicial pollos'!G48-'cantidad pollos muertos'!G48+1))</f>
        <v>2.1316017510261603E-2</v>
      </c>
      <c r="L49" s="6">
        <f>IF('cantidad pollos muertos'!G48="","",BETAINV(0.975,'cantidad pollos muertos'!G48+1,'cantidad inicial pollos'!G48-'cantidad pollos muertos'!G48+1))</f>
        <v>3.4244011680815589E-2</v>
      </c>
      <c r="M49" s="6">
        <f>IF('cantidad pollos muertos'!H48="","",BETAINV(0.025,'cantidad pollos muertos'!H48+1,'cantidad inicial pollos'!L48-'cantidad pollos muertos'!H48+1))</f>
        <v>1.6962286015414583E-2</v>
      </c>
      <c r="N49" s="6">
        <f>IF('cantidad pollos muertos'!H48="","",BETAINV(0.975,'cantidad pollos muertos'!H48+1,'cantidad inicial pollos'!H48-'cantidad pollos muertos'!H48+1))</f>
        <v>2.8673254744321808E-2</v>
      </c>
      <c r="O49" s="6">
        <f>IF('cantidad pollos muertos'!I48="","",BETAINV(0.025,'cantidad pollos muertos'!I48+1,'cantidad inicial pollos'!I48-'cantidad pollos muertos'!I48+1))</f>
        <v>2.7449158054219804E-2</v>
      </c>
      <c r="P49" s="6">
        <f>IF('cantidad pollos muertos'!I48="","",BETAINV(0.975,'cantidad pollos muertos'!I48+1,'cantidad inicial pollos'!I48-'cantidad pollos muertos'!I48+1))</f>
        <v>4.1841898601501448E-2</v>
      </c>
      <c r="Q49" s="6">
        <f>IF('cantidad pollos muertos'!J48="","",BETAINV(0.025,'cantidad pollos muertos'!J48+1,'cantidad inicial pollos'!J48-'cantidad pollos muertos'!J48+1))</f>
        <v>1.4134425745568424E-2</v>
      </c>
      <c r="R49" s="6">
        <f>IF('cantidad pollos muertos'!J48="","",BETAINV(0.975,'cantidad pollos muertos'!J48+1,'cantidad inicial pollos'!J48-'cantidad pollos muertos'!J48+1))</f>
        <v>2.4975378257819036E-2</v>
      </c>
      <c r="S49" s="32">
        <f>IF('cantidad pollos muertos'!K48="","",BETAINV(0.025,'cantidad pollos muertos'!K48+1,'cantidad inicial pollos'!K48-'cantidad pollos muertos'!K48+1))</f>
        <v>3.1495713899325505E-2</v>
      </c>
      <c r="T49" s="32">
        <f>IF('cantidad pollos muertos'!K48="","",BETAINV(0.975,'cantidad pollos muertos'!K48+1,'cantidad inicial pollos'!K48-'cantidad pollos muertos'!K48+1))</f>
        <v>4.6768068091806669E-2</v>
      </c>
      <c r="U49" s="32">
        <f>IF('cantidad pollos muertos'!L48="","",BETAINV(0.025,'cantidad pollos muertos'!L48+1,'cantidad inicial pollos'!L48-'cantidad pollos muertos'!L48+1))</f>
        <v>6.423790296541218E-2</v>
      </c>
      <c r="V49" s="32">
        <f>IF('cantidad pollos muertos'!L48="","",BETAINV(0.975,'cantidad pollos muertos'!L48+1,'cantidad inicial pollos'!L48-'cantidad pollos muertos'!L48+1))</f>
        <v>8.4991649745388531E-2</v>
      </c>
      <c r="W49" s="6">
        <f>IF('cantidad pollos muertos'!M48="","",BETAINV(0.025,'cantidad pollos muertos'!M48+1,'cantidad inicial pollos'!M48-'cantidad pollos muertos'!M48+1))</f>
        <v>3.1126621562189583E-2</v>
      </c>
      <c r="X49" s="6">
        <f>IF('cantidad pollos muertos'!M48="","",BETAINV(0.975,'cantidad pollos muertos'!M48+1,'cantidad inicial pollos'!M48-'cantidad pollos muertos'!M48+1))</f>
        <v>4.6321458875765442E-2</v>
      </c>
      <c r="Y49" s="6">
        <f>IF('cantidad pollos muertos'!N48="","",BETAINV(0.025,'cantidad pollos muertos'!N48+1,'cantidad inicial pollos'!N48-'cantidad pollos muertos'!N48+1))</f>
        <v>4.8301445094402512E-2</v>
      </c>
      <c r="Z49" s="6">
        <f>IF('cantidad pollos muertos'!N48="","",BETAINV(0.975,'cantidad pollos muertos'!N48+1,'cantidad inicial pollos'!N48-'cantidad pollos muertos'!N48+1))</f>
        <v>6.6668813796111004E-2</v>
      </c>
      <c r="AA49" s="6">
        <f>IF('cantidad pollos muertos'!O48="","",BETAINV(0.025,'cantidad pollos muertos'!O48+1,'cantidad inicial pollos'!O48-'cantidad pollos muertos'!O48+1))</f>
        <v>2.7449158054219804E-2</v>
      </c>
      <c r="AB49" s="6">
        <f>IF('cantidad pollos muertos'!O48="","",BETAINV(0.975,'cantidad pollos muertos'!O48+1,'cantidad inicial pollos'!O48-'cantidad pollos muertos'!O48+1))</f>
        <v>4.1841898601501448E-2</v>
      </c>
      <c r="AC49" s="6">
        <f>IF('cantidad pollos muertos'!P48="","",BETAINV(0.025,'cantidad pollos muertos'!P48+1,'cantidad inicial pollos'!P48-'cantidad pollos muertos'!P48+1))</f>
        <v>2.132678533276482E-2</v>
      </c>
      <c r="AD49" s="6">
        <f>IF('cantidad pollos muertos'!P48="","",BETAINV(0.975,'cantidad pollos muertos'!P48+1,'cantidad inicial pollos'!P48-'cantidad pollos muertos'!P48+1))</f>
        <v>3.3183614281491081E-2</v>
      </c>
      <c r="AE49" s="6">
        <f>IF('cantidad pollos muertos'!Q48="","",BETAINV(0.025,'cantidad pollos muertos'!Q48+1,'cantidad inicial pollos'!Q48-'cantidad pollos muertos'!Q48+1))</f>
        <v>3.8798190776018426E-2</v>
      </c>
      <c r="AF49" s="6">
        <f>IF('cantidad pollos muertos'!Q48="","",BETAINV(0.975,'cantidad pollos muertos'!Q48+1,'cantidad inicial pollos'!Q48-'cantidad pollos muertos'!Q48+1))</f>
        <v>5.4175408926435353E-2</v>
      </c>
      <c r="AG49" s="6">
        <f>IF('cantidad pollos muertos'!R48="","",BETAINV(0.025,'cantidad pollos muertos'!R48+1,'cantidad inicial pollos'!R48-'cantidad pollos muertos'!R48+1))</f>
        <v>2.132678533276482E-2</v>
      </c>
      <c r="AH49" s="6">
        <f>IF('cantidad pollos muertos'!R48="","",BETAINV(0.975,'cantidad pollos muertos'!R48+1,'cantidad inicial pollos'!R48-'cantidad pollos muertos'!R48+1))</f>
        <v>3.3183614281491081E-2</v>
      </c>
      <c r="AI49" s="6">
        <f>IF('cantidad pollos muertos'!S48="","",BETAINV(0.025,'cantidad pollos muertos'!S48+1,'cantidad inicial pollos'!S48-'cantidad pollos muertos'!S48+1))</f>
        <v>2.1014769155759311E-2</v>
      </c>
      <c r="AJ49" s="6">
        <f>IF('cantidad pollos muertos'!S48="","",BETAINV(0.975,'cantidad pollos muertos'!S48+1,'cantidad inicial pollos'!S48-'cantidad pollos muertos'!S48+1))</f>
        <v>3.2796296050565998E-2</v>
      </c>
      <c r="AK49" s="6">
        <f>IF('cantidad pollos muertos'!T48="","",BETAINV(0.025,'cantidad pollos muertos'!T48+1,'cantidad inicial pollos'!T48-'cantidad pollos muertos'!T48+1))</f>
        <v>1.3016675142724813E-2</v>
      </c>
      <c r="AL49" s="6">
        <f>IF('cantidad pollos muertos'!T48="","",BETAINV(0.975,'cantidad pollos muertos'!T48+1,'cantidad inicial pollos'!T48-'cantidad pollos muertos'!T48+1))</f>
        <v>2.2611579203630994E-2</v>
      </c>
      <c r="AM49" s="6">
        <f>IF('cantidad pollos muertos'!U48="","",BETAINV(0.025,'cantidad pollos muertos'!U48+1,'cantidad inicial pollos'!U48-'cantidad pollos muertos'!U48+1))</f>
        <v>1.1112430356061909E-2</v>
      </c>
      <c r="AN49" s="6">
        <f>IF('cantidad pollos muertos'!U48="","",BETAINV(0.975,'cantidad pollos muertos'!U48+1,'cantidad inicial pollos'!U48-'cantidad pollos muertos'!U48+1))</f>
        <v>2.0474878538684349E-2</v>
      </c>
      <c r="AO49" s="6">
        <f>IF('cantidad pollos muertos'!V48="","",BETAINV(0.025,'cantidad pollos muertos'!V48+1,'cantidad inicial pollos'!V48-'cantidad pollos muertos'!V48+1))</f>
        <v>2.132678533276482E-2</v>
      </c>
      <c r="AP49" s="6">
        <f>IF('cantidad pollos muertos'!V48="","",BETAINV(0.975,'cantidad pollos muertos'!V48+1,'cantidad inicial pollos'!V48-'cantidad pollos muertos'!V48+1))</f>
        <v>3.3183614281491081E-2</v>
      </c>
      <c r="AQ49" s="6">
        <f>IF('cantidad pollos muertos'!W48="","",BETAINV(0.025,'cantidad pollos muertos'!W48+1,'cantidad inicial pollos'!W48-'cantidad pollos muertos'!W48+1))</f>
        <v>1.7963293089731453E-2</v>
      </c>
      <c r="AR49" s="6">
        <f>IF('cantidad pollos muertos'!W48="","",BETAINV(0.975,'cantidad pollos muertos'!W48+1,'cantidad inicial pollos'!W48-'cantidad pollos muertos'!W48+1))</f>
        <v>2.9438318977127564E-2</v>
      </c>
      <c r="AS49" s="6">
        <f>IF('cantidad pollos muertos'!X48="","",BETAINV(0.025,'cantidad pollos muertos'!X48+1,'cantidad inicial pollos'!X48-'cantidad pollos muertos'!X48+1))</f>
        <v>2.8384969793245878E-2</v>
      </c>
      <c r="AT49" s="6">
        <f>IF('cantidad pollos muertos'!X48="","",BETAINV(0.975,'cantidad pollos muertos'!X48+1,'cantidad inicial pollos'!X48-'cantidad pollos muertos'!X48+1))</f>
        <v>4.2361209544485523E-2</v>
      </c>
    </row>
    <row r="50" spans="1:46" x14ac:dyDescent="0.25">
      <c r="A50" s="6">
        <v>48</v>
      </c>
      <c r="B50" s="6" t="s">
        <v>17</v>
      </c>
      <c r="C50" s="6">
        <f>IF('cantidad pollos muertos'!C49="","",BETAINV(0.025,'cantidad pollos muertos'!C49+1,'cantidad inicial pollos'!C49-'cantidad pollos muertos'!C49+1))</f>
        <v>4.4452548640924017E-2</v>
      </c>
      <c r="D50" s="6">
        <f>IF('cantidad pollos muertos'!C49="","",BETAINV(0.975,'cantidad pollos muertos'!C49+1,'cantidad inicial pollos'!C49-'cantidad pollos muertos'!C49+1))</f>
        <v>7.3104541512410415E-2</v>
      </c>
      <c r="E50" s="6">
        <f>IF('cantidad pollos muertos'!D49="","",BETAINV(0.025,'cantidad pollos muertos'!D49+1,'cantidad inicial pollos'!D49-'cantidad pollos muertos'!D49+1))</f>
        <v>2.7599703012084312E-2</v>
      </c>
      <c r="F50" s="6">
        <f>IF('cantidad pollos muertos'!D49="","",BETAINV(0.975,'cantidad pollos muertos'!D49+1,'cantidad inicial pollos'!D49-'cantidad pollos muertos'!D49+1))</f>
        <v>5.1278011908263421E-2</v>
      </c>
      <c r="G50" s="6">
        <f>IF('cantidad pollos muertos'!E49="","",BETAINV(0.025,'cantidad pollos muertos'!E49+1,'cantidad inicial pollos'!E49-'cantidad pollos muertos'!E49+1))</f>
        <v>7.2814717628659723E-2</v>
      </c>
      <c r="H50" s="6">
        <f>IF('cantidad pollos muertos'!E49="","",BETAINV(0.975,'cantidad pollos muertos'!E49+1,'cantidad inicial pollos'!E49-'cantidad pollos muertos'!E49+1))</f>
        <v>0.10214242378704463</v>
      </c>
      <c r="I50" s="6">
        <f>IF('cantidad pollos muertos'!F49="","",BETAINV(0.025,'cantidad pollos muertos'!F49+1,'cantidad inicial pollos'!F49-'cantidad pollos muertos'!F49+1))</f>
        <v>2.2183939009292553E-2</v>
      </c>
      <c r="J50" s="6">
        <f>IF('cantidad pollos muertos'!F49="","",BETAINV(0.975,'cantidad pollos muertos'!F49+1,'cantidad inicial pollos'!F49-'cantidad pollos muertos'!F49+1))</f>
        <v>3.8619741014497722E-2</v>
      </c>
      <c r="K50" s="6">
        <f>IF('cantidad pollos muertos'!G49="","",BETAINV(0.025,'cantidad pollos muertos'!G49+1,'cantidad inicial pollos'!G49-'cantidad pollos muertos'!G49+1))</f>
        <v>5.8009021375956545E-2</v>
      </c>
      <c r="L50" s="6">
        <f>IF('cantidad pollos muertos'!G49="","",BETAINV(0.975,'cantidad pollos muertos'!G49+1,'cantidad inicial pollos'!G49-'cantidad pollos muertos'!G49+1))</f>
        <v>7.9911610799577981E-2</v>
      </c>
      <c r="M50" s="6">
        <f>IF('cantidad pollos muertos'!H49="","",BETAINV(0.025,'cantidad pollos muertos'!H49+1,'cantidad inicial pollos'!L49-'cantidad pollos muertos'!H49+1))</f>
        <v>4.0039733010526629E-2</v>
      </c>
      <c r="N50" s="6">
        <f>IF('cantidad pollos muertos'!H49="","",BETAINV(0.975,'cantidad pollos muertos'!H49+1,'cantidad inicial pollos'!H49-'cantidad pollos muertos'!H49+1))</f>
        <v>7.3316587970120861E-2</v>
      </c>
      <c r="O50" s="6">
        <f>IF('cantidad pollos muertos'!I49="","",BETAINV(0.025,'cantidad pollos muertos'!I49+1,'cantidad inicial pollos'!I49-'cantidad pollos muertos'!I49+1))</f>
        <v>1.2389613390461286E-2</v>
      </c>
      <c r="P50" s="6">
        <f>IF('cantidad pollos muertos'!I49="","",BETAINV(0.975,'cantidad pollos muertos'!I49+1,'cantidad inicial pollos'!I49-'cantidad pollos muertos'!I49+1))</f>
        <v>2.3780909163713004E-2</v>
      </c>
      <c r="Q50" s="6">
        <f>IF('cantidad pollos muertos'!J49="","",BETAINV(0.025,'cantidad pollos muertos'!J49+1,'cantidad inicial pollos'!J49-'cantidad pollos muertos'!J49+1))</f>
        <v>1.5310595392755604E-2</v>
      </c>
      <c r="R50" s="6">
        <f>IF('cantidad pollos muertos'!J49="","",BETAINV(0.975,'cantidad pollos muertos'!J49+1,'cantidad inicial pollos'!J49-'cantidad pollos muertos'!J49+1))</f>
        <v>2.7755412574291372E-2</v>
      </c>
      <c r="S50" s="32">
        <f>IF('cantidad pollos muertos'!K49="","",BETAINV(0.025,'cantidad pollos muertos'!K49+1,'cantidad inicial pollos'!K49-'cantidad pollos muertos'!K49+1))</f>
        <v>1.4037264628336266E-2</v>
      </c>
      <c r="T50" s="32">
        <f>IF('cantidad pollos muertos'!K49="","",BETAINV(0.975,'cantidad pollos muertos'!K49+1,'cantidad inicial pollos'!K49-'cantidad pollos muertos'!K49+1))</f>
        <v>2.6029842233907363E-2</v>
      </c>
      <c r="U50" s="32">
        <f>IF('cantidad pollos muertos'!L49="","",BETAINV(0.025,'cantidad pollos muertos'!L49+1,'cantidad inicial pollos'!L49-'cantidad pollos muertos'!L49+1))</f>
        <v>1.7812675827049883E-2</v>
      </c>
      <c r="V50" s="32">
        <f>IF('cantidad pollos muertos'!L49="","",BETAINV(0.975,'cantidad pollos muertos'!L49+1,'cantidad inicial pollos'!L49-'cantidad pollos muertos'!L49+1))</f>
        <v>3.1061451205538493E-2</v>
      </c>
      <c r="W50" s="6">
        <f>IF('cantidad pollos muertos'!M49="","",BETAINV(0.025,'cantidad pollos muertos'!M49+1,'cantidad inicial pollos'!M49-'cantidad pollos muertos'!M49+1))</f>
        <v>5.0333067559382161E-2</v>
      </c>
      <c r="X50" s="6">
        <f>IF('cantidad pollos muertos'!M49="","",BETAINV(0.975,'cantidad pollos muertos'!M49+1,'cantidad inicial pollos'!M49-'cantidad pollos muertos'!M49+1))</f>
        <v>7.0952603950338422E-2</v>
      </c>
      <c r="Y50" s="6">
        <f>IF('cantidad pollos muertos'!N49="","",BETAINV(0.025,'cantidad pollos muertos'!N49+1,'cantidad inicial pollos'!N49-'cantidad pollos muertos'!N49+1))</f>
        <v>2.336768435030466E-2</v>
      </c>
      <c r="Z50" s="6">
        <f>IF('cantidad pollos muertos'!N49="","",BETAINV(0.975,'cantidad pollos muertos'!N49+1,'cantidad inicial pollos'!N49-'cantidad pollos muertos'!N49+1))</f>
        <v>3.8227533539525127E-2</v>
      </c>
      <c r="AA50" s="6">
        <f>IF('cantidad pollos muertos'!O49="","",BETAINV(0.025,'cantidad pollos muertos'!O49+1,'cantidad inicial pollos'!O49-'cantidad pollos muertos'!O49+1))</f>
        <v>5.3036357586420176E-2</v>
      </c>
      <c r="AB50" s="6">
        <f>IF('cantidad pollos muertos'!O49="","",BETAINV(0.975,'cantidad pollos muertos'!O49+1,'cantidad inicial pollos'!O49-'cantidad pollos muertos'!O49+1))</f>
        <v>7.4120478509259513E-2</v>
      </c>
      <c r="AC50" s="6">
        <f>IF('cantidad pollos muertos'!P49="","",BETAINV(0.025,'cantidad pollos muertos'!P49+1,'cantidad inicial pollos'!P49-'cantidad pollos muertos'!P49+1))</f>
        <v>2.0363668225847387E-2</v>
      </c>
      <c r="AD50" s="6">
        <f>IF('cantidad pollos muertos'!P49="","",BETAINV(0.975,'cantidad pollos muertos'!P49+1,'cantidad inicial pollos'!P49-'cantidad pollos muertos'!P49+1))</f>
        <v>3.4381748610356921E-2</v>
      </c>
      <c r="AE50" s="6">
        <f>IF('cantidad pollos muertos'!Q49="","",BETAINV(0.025,'cantidad pollos muertos'!Q49+1,'cantidad inicial pollos'!Q49-'cantidad pollos muertos'!Q49+1))</f>
        <v>2.6831727308408274E-2</v>
      </c>
      <c r="AF50" s="6">
        <f>IF('cantidad pollos muertos'!Q49="","",BETAINV(0.975,'cantidad pollos muertos'!Q49+1,'cantidad inicial pollos'!Q49-'cantidad pollos muertos'!Q49+1))</f>
        <v>4.2591800516705858E-2</v>
      </c>
      <c r="AG50" s="6">
        <f>IF('cantidad pollos muertos'!R49="","",BETAINV(0.025,'cantidad pollos muertos'!R49+1,'cantidad inicial pollos'!R49-'cantidad pollos muertos'!R49+1))</f>
        <v>1.6284319397938594E-2</v>
      </c>
      <c r="AH50" s="6">
        <f>IF('cantidad pollos muertos'!R49="","",BETAINV(0.975,'cantidad pollos muertos'!R49+1,'cantidad inicial pollos'!R49-'cantidad pollos muertos'!R49+1))</f>
        <v>2.8412820193919552E-2</v>
      </c>
      <c r="AI50" s="6">
        <f>IF('cantidad pollos muertos'!S49="","",BETAINV(0.025,'cantidad pollos muertos'!S49+1,'cantidad inicial pollos'!S49-'cantidad pollos muertos'!S49+1))</f>
        <v>2.8355233935898887E-2</v>
      </c>
      <c r="AJ50" s="6">
        <f>IF('cantidad pollos muertos'!S49="","",BETAINV(0.975,'cantidad pollos muertos'!S49+1,'cantidad inicial pollos'!S49-'cantidad pollos muertos'!S49+1))</f>
        <v>4.366523948731027E-2</v>
      </c>
      <c r="AK50" s="6">
        <f>IF('cantidad pollos muertos'!T49="","",BETAINV(0.025,'cantidad pollos muertos'!T49+1,'cantidad inicial pollos'!T49-'cantidad pollos muertos'!T49+1))</f>
        <v>1.4657273745975209E-2</v>
      </c>
      <c r="AL50" s="6">
        <f>IF('cantidad pollos muertos'!T49="","",BETAINV(0.975,'cantidad pollos muertos'!T49+1,'cantidad inicial pollos'!T49-'cantidad pollos muertos'!T49+1))</f>
        <v>2.6222374202765519E-2</v>
      </c>
      <c r="AM50" s="6">
        <f>IF('cantidad pollos muertos'!U49="","",BETAINV(0.025,'cantidad pollos muertos'!U49+1,'cantidad inicial pollos'!U49-'cantidad pollos muertos'!U49+1))</f>
        <v>0.17932209499522114</v>
      </c>
      <c r="AN50" s="6">
        <f>IF('cantidad pollos muertos'!U49="","",BETAINV(0.975,'cantidad pollos muertos'!U49+1,'cantidad inicial pollos'!U49-'cantidad pollos muertos'!U49+1))</f>
        <v>0.21210877402846684</v>
      </c>
      <c r="AO50" s="6">
        <f>IF('cantidad pollos muertos'!V49="","",BETAINV(0.025,'cantidad pollos muertos'!V49+1,'cantidad inicial pollos'!V49-'cantidad pollos muertos'!V49+1))</f>
        <v>5.9727544833652065E-2</v>
      </c>
      <c r="AP50" s="6">
        <f>IF('cantidad pollos muertos'!V49="","",BETAINV(0.975,'cantidad pollos muertos'!V49+1,'cantidad inicial pollos'!V49-'cantidad pollos muertos'!V49+1))</f>
        <v>8.080180549450533E-2</v>
      </c>
      <c r="AQ50" s="6">
        <f>IF('cantidad pollos muertos'!W49="","",BETAINV(0.025,'cantidad pollos muertos'!W49+1,'cantidad inicial pollos'!W49-'cantidad pollos muertos'!W49+1))</f>
        <v>4.9835053868693885E-2</v>
      </c>
      <c r="AR50" s="6">
        <f>IF('cantidad pollos muertos'!W49="","",BETAINV(0.975,'cantidad pollos muertos'!W49+1,'cantidad inicial pollos'!W49-'cantidad pollos muertos'!W49+1))</f>
        <v>6.9340926898205035E-2</v>
      </c>
      <c r="AS50" s="6">
        <f>IF('cantidad pollos muertos'!X49="","",BETAINV(0.025,'cantidad pollos muertos'!X49+1,'cantidad inicial pollos'!X49-'cantidad pollos muertos'!X49+1))</f>
        <v>9.8112121407240391E-2</v>
      </c>
      <c r="AT50" s="6">
        <f>IF('cantidad pollos muertos'!X49="","",BETAINV(0.975,'cantidad pollos muertos'!X49+1,'cantidad inicial pollos'!X49-'cantidad pollos muertos'!X49+1))</f>
        <v>0.12289871588113555</v>
      </c>
    </row>
    <row r="53" spans="1:46" x14ac:dyDescent="0.25">
      <c r="B53" s="29" t="s">
        <v>95</v>
      </c>
      <c r="C53" s="31">
        <v>0.95</v>
      </c>
    </row>
  </sheetData>
  <mergeCells count="22">
    <mergeCell ref="M1:N1"/>
    <mergeCell ref="C1:D1"/>
    <mergeCell ref="E1:F1"/>
    <mergeCell ref="G1:H1"/>
    <mergeCell ref="I1:J1"/>
    <mergeCell ref="K1:L1"/>
    <mergeCell ref="AG1:AH1"/>
    <mergeCell ref="O1:P1"/>
    <mergeCell ref="Q1:R1"/>
    <mergeCell ref="S1:T1"/>
    <mergeCell ref="U1:V1"/>
    <mergeCell ref="W1:X1"/>
    <mergeCell ref="Y1:Z1"/>
    <mergeCell ref="AA1:AB1"/>
    <mergeCell ref="AC1:AD1"/>
    <mergeCell ref="AE1:AF1"/>
    <mergeCell ref="AS1:AT1"/>
    <mergeCell ref="AI1:AJ1"/>
    <mergeCell ref="AK1:AL1"/>
    <mergeCell ref="AM1:AN1"/>
    <mergeCell ref="AO1:AP1"/>
    <mergeCell ref="AQ1:A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N54"/>
  <sheetViews>
    <sheetView zoomScaleNormal="100" workbookViewId="0">
      <selection activeCell="R6" sqref="R6:S6"/>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6"/>
      <c r="B1" s="6"/>
      <c r="C1" s="37" t="s">
        <v>74</v>
      </c>
      <c r="D1" s="37"/>
      <c r="E1" s="37" t="s">
        <v>75</v>
      </c>
      <c r="F1" s="37"/>
      <c r="G1" s="38" t="s">
        <v>96</v>
      </c>
      <c r="H1" s="38"/>
      <c r="I1" s="5"/>
      <c r="J1" s="5"/>
      <c r="K1" s="5"/>
      <c r="L1" s="5"/>
      <c r="M1" s="5"/>
      <c r="N1" s="5"/>
    </row>
    <row r="2" spans="1:14" x14ac:dyDescent="0.25">
      <c r="A2" s="3" t="s">
        <v>63</v>
      </c>
      <c r="B2" s="7" t="s">
        <v>40</v>
      </c>
      <c r="C2" s="3" t="s">
        <v>72</v>
      </c>
      <c r="D2" s="3" t="s">
        <v>73</v>
      </c>
      <c r="E2" s="3" t="s">
        <v>72</v>
      </c>
      <c r="F2" s="3" t="s">
        <v>73</v>
      </c>
      <c r="G2" s="35" t="s">
        <v>78</v>
      </c>
      <c r="H2" s="23" t="s">
        <v>79</v>
      </c>
    </row>
    <row r="3" spans="1:14" x14ac:dyDescent="0.25">
      <c r="A3" s="6">
        <v>1</v>
      </c>
      <c r="B3" s="6" t="s">
        <v>30</v>
      </c>
      <c r="C3" s="6">
        <f>MIN('Intervalos de credibilidad'!C3,'Intervalos de credibilidad'!E3,'Intervalos de credibilidad'!G3,'Intervalos de credibilidad'!K3,'Intervalos de credibilidad'!M3,'Intervalos de credibilidad'!O3,'Intervalos de credibilidad'!Q3,'Intervalos de credibilidad'!S3,'Intervalos de credibilidad'!U3,'Intervalos de credibilidad'!W3,'Intervalos de credibilidad'!Y3,'Intervalos de credibilidad'!AA3,'Intervalos de credibilidad'!AC3,'Intervalos de credibilidad'!AE3,'Intervalos de credibilidad'!AG3,'Intervalos de credibilidad'!AI3,'Intervalos de credibilidad'!AK3,'Intervalos de credibilidad'!AM3,'Intervalos de credibilidad'!AO3,'Intervalos de credibilidad'!AQ3,'Intervalos de credibilidad'!AS3)</f>
        <v>9.7788152551082606E-3</v>
      </c>
      <c r="D3" s="6">
        <f>MAX('Intervalos de credibilidad'!D3,'Intervalos de credibilidad'!F3,'Intervalos de credibilidad'!H3,'Intervalos de credibilidad'!L3,'Intervalos de credibilidad'!N3,'Intervalos de credibilidad'!P3,'Intervalos de credibilidad'!R3,'Intervalos de credibilidad'!T3,'Intervalos de credibilidad'!V3,'Intervalos de credibilidad'!X3,'Intervalos de credibilidad'!Z3,'Intervalos de credibilidad'!AB3,'Intervalos de credibilidad'!AD3,'Intervalos de credibilidad'!AF3,'Intervalos de credibilidad'!AH3,'Intervalos de credibilidad'!AJ3,'Intervalos de credibilidad'!AL3,'Intervalos de credibilidad'!AN3,'Intervalos de credibilidad'!AP3,'Intervalos de credibilidad'!AR3,'Intervalos de credibilidad'!AT3)</f>
        <v>8.5913877215295975E-2</v>
      </c>
      <c r="E3" s="6">
        <f>MIN('Intervalos de credibilidad'!D3,'Intervalos de credibilidad'!F3,'Intervalos de credibilidad'!H3,'Intervalos de credibilidad'!L3,'Intervalos de credibilidad'!N3,'Intervalos de credibilidad'!P3,'Intervalos de credibilidad'!R3,'Intervalos de credibilidad'!T3,'Intervalos de credibilidad'!V3,'Intervalos de credibilidad'!X3,'Intervalos de credibilidad'!Z3,'Intervalos de credibilidad'!AB3,'Intervalos de credibilidad'!AD3,'Intervalos de credibilidad'!AF3,'Intervalos de credibilidad'!AH3,'Intervalos de credibilidad'!AJ3,'Intervalos de credibilidad'!AL3,'Intervalos de credibilidad'!AN3,'Intervalos de credibilidad'!AP3,'Intervalos de credibilidad'!AR3,'Intervalos de credibilidad'!AT3)</f>
        <v>1.8464555865077115E-2</v>
      </c>
      <c r="F3" s="6">
        <f>MAX('Intervalos de credibilidad'!C3,'Intervalos de credibilidad'!E3,'Intervalos de credibilidad'!G3,'Intervalos de credibilidad'!K3,'Intervalos de credibilidad'!M3,'Intervalos de credibilidad'!O3,'Intervalos de credibilidad'!Q3,'Intervalos de credibilidad'!S3,'Intervalos de credibilidad'!U3,'Intervalos de credibilidad'!W3,'Intervalos de credibilidad'!Y3,'Intervalos de credibilidad'!AA3,'Intervalos de credibilidad'!AC3,'Intervalos de credibilidad'!AE3,'Intervalos de credibilidad'!AG3,'Intervalos de credibilidad'!AI3,'Intervalos de credibilidad'!AK3,'Intervalos de credibilidad'!AM3,'Intervalos de credibilidad'!AO3,'Intervalos de credibilidad'!AQ3,'Intervalos de credibilidad'!AS3)</f>
        <v>6.6502590428620278E-2</v>
      </c>
      <c r="G3">
        <f t="shared" ref="G3:G50" si="0">(C3+D3)/2</f>
        <v>4.784634623520212E-2</v>
      </c>
      <c r="H3">
        <f t="shared" ref="H3:H50" si="1">(E3+F3)/2</f>
        <v>4.2483573146848697E-2</v>
      </c>
    </row>
    <row r="4" spans="1:14" x14ac:dyDescent="0.25">
      <c r="A4" s="6">
        <v>2</v>
      </c>
      <c r="B4" s="6" t="s">
        <v>5</v>
      </c>
      <c r="C4" s="32">
        <f>MIN('Intervalos de credibilidad'!C4,'Intervalos de credibilidad'!K4,'Intervalos de credibilidad'!M4,'Intervalos de credibilidad'!O4,'Intervalos de credibilidad'!Q4,'Intervalos de credibilidad'!S4,'Intervalos de credibilidad'!U4,'Intervalos de credibilidad'!W4,'Intervalos de credibilidad'!Y4,'Intervalos de credibilidad'!AA4,'Intervalos de credibilidad'!AC4,'Intervalos de credibilidad'!AE4,'Intervalos de credibilidad'!AG4,'Intervalos de credibilidad'!AI4,'Intervalos de credibilidad'!AK4,'Intervalos de credibilidad'!AM4,'Intervalos de credibilidad'!AO4,'Intervalos de credibilidad'!AQ4,'Intervalos de credibilidad'!AS4)</f>
        <v>1.0581631174453454E-2</v>
      </c>
      <c r="D4" s="32">
        <f>MAX('Intervalos de credibilidad'!D4,'Intervalos de credibilidad'!L4,'Intervalos de credibilidad'!N4,'Intervalos de credibilidad'!P4,'Intervalos de credibilidad'!R4,'Intervalos de credibilidad'!T4,'Intervalos de credibilidad'!V4,'Intervalos de credibilidad'!X4,'Intervalos de credibilidad'!Z4,'Intervalos de credibilidad'!AB4,'Intervalos de credibilidad'!AD4,'Intervalos de credibilidad'!AF4,'Intervalos de credibilidad'!AH4,'Intervalos de credibilidad'!AJ4,'Intervalos de credibilidad'!AL4,'Intervalos de credibilidad'!AN4,'Intervalos de credibilidad'!AP4,'Intervalos de credibilidad'!AR4,'Intervalos de credibilidad'!AT4)</f>
        <v>7.9117242344121874E-2</v>
      </c>
      <c r="E4" s="32">
        <f>MIN('Intervalos de credibilidad'!D4,'Intervalos de credibilidad'!L4,'Intervalos de credibilidad'!N4,'Intervalos de credibilidad'!P4,'Intervalos de credibilidad'!R4,'Intervalos de credibilidad'!T4,'Intervalos de credibilidad'!V4,'Intervalos de credibilidad'!X4,'Intervalos de credibilidad'!Z4,'Intervalos de credibilidad'!AB4,'Intervalos de credibilidad'!AD4,'Intervalos de credibilidad'!AF4,'Intervalos de credibilidad'!AH4,'Intervalos de credibilidad'!AJ4,'Intervalos de credibilidad'!AL4,'Intervalos de credibilidad'!AN4,'Intervalos de credibilidad'!AP4,'Intervalos de credibilidad'!AR4,'Intervalos de credibilidad'!AT4)</f>
        <v>1.5488285801558477E-2</v>
      </c>
      <c r="F4" s="32">
        <f>MAX('Intervalos de credibilidad'!C4,'Intervalos de credibilidad'!K4,'Intervalos de credibilidad'!M4,'Intervalos de credibilidad'!O4,'Intervalos de credibilidad'!Q4,'Intervalos de credibilidad'!S4,'Intervalos de credibilidad'!U4,'Intervalos de credibilidad'!W4,'Intervalos de credibilidad'!Y4,'Intervalos de credibilidad'!AA4,'Intervalos de credibilidad'!AC4,'Intervalos de credibilidad'!AE4,'Intervalos de credibilidad'!AG4,'Intervalos de credibilidad'!AI4,'Intervalos de credibilidad'!AK4,'Intervalos de credibilidad'!AM4,'Intervalos de credibilidad'!AO4,'Intervalos de credibilidad'!AQ4,'Intervalos de credibilidad'!AS4)</f>
        <v>6.7478812792070991E-2</v>
      </c>
      <c r="G4">
        <f t="shared" si="0"/>
        <v>4.4849436759287667E-2</v>
      </c>
      <c r="H4">
        <f t="shared" si="1"/>
        <v>4.1483549296814734E-2</v>
      </c>
    </row>
    <row r="5" spans="1:14" x14ac:dyDescent="0.25">
      <c r="A5" s="6">
        <v>3</v>
      </c>
      <c r="B5" s="6" t="s">
        <v>70</v>
      </c>
      <c r="C5" s="32">
        <f>MIN('Intervalos de credibilidad'!C5,'Intervalos de credibilidad'!E5,'Intervalos de credibilidad'!G5,'Intervalos de credibilidad'!I5,'Intervalos de credibilidad'!K5,'Intervalos de credibilidad'!M5,'Intervalos de credibilidad'!O5,'Intervalos de credibilidad'!Q5,'Intervalos de credibilidad'!S5,'Intervalos de credibilidad'!U5,'Intervalos de credibilidad'!Y5,'Intervalos de credibilidad'!AA5,'Intervalos de credibilidad'!AC5,'Intervalos de credibilidad'!AE5,'Intervalos de credibilidad'!AG5,'Intervalos de credibilidad'!AI5,'Intervalos de credibilidad'!AK5,'Intervalos de credibilidad'!AM5,'Intervalos de credibilidad'!AO5,'Intervalos de credibilidad'!AQ5,'Intervalos de credibilidad'!AS5)</f>
        <v>1.1754046717507276E-2</v>
      </c>
      <c r="D5" s="32">
        <f>MAX('Intervalos de credibilidad'!D5,'Intervalos de credibilidad'!F5,'Intervalos de credibilidad'!H5,'Intervalos de credibilidad'!J5,'Intervalos de credibilidad'!L5,'Intervalos de credibilidad'!N5,'Intervalos de credibilidad'!P5,'Intervalos de credibilidad'!R5,'Intervalos de credibilidad'!T5,'Intervalos de credibilidad'!V5,'Intervalos de credibilidad'!Z5,'Intervalos de credibilidad'!AB5,'Intervalos de credibilidad'!AD5,'Intervalos de credibilidad'!AF5,'Intervalos de credibilidad'!AH5,'Intervalos de credibilidad'!AJ5,'Intervalos de credibilidad'!AL5,'Intervalos de credibilidad'!AN5,'Intervalos de credibilidad'!AP5,'Intervalos de credibilidad'!AR5,'Intervalos de credibilidad'!AT5)</f>
        <v>6.7318606749461773E-2</v>
      </c>
      <c r="E5" s="32">
        <f>MIN('Intervalos de credibilidad'!D5,'Intervalos de credibilidad'!F5,'Intervalos de credibilidad'!H5,'Intervalos de credibilidad'!J5,'Intervalos de credibilidad'!L5,'Intervalos de credibilidad'!N5,'Intervalos de credibilidad'!P5,'Intervalos de credibilidad'!R5,'Intervalos de credibilidad'!T5,'Intervalos de credibilidad'!V5,'Intervalos de credibilidad'!Z5,'Intervalos de credibilidad'!AB5,'Intervalos de credibilidad'!AD5,'Intervalos de credibilidad'!AF5,'Intervalos de credibilidad'!AH5,'Intervalos de credibilidad'!AJ5,'Intervalos de credibilidad'!AL5,'Intervalos de credibilidad'!AN5,'Intervalos de credibilidad'!AP5,'Intervalos de credibilidad'!AR5,'Intervalos de credibilidad'!AT5)</f>
        <v>2.1339404543395446E-2</v>
      </c>
      <c r="F5" s="32">
        <f>MAX('Intervalos de credibilidad'!C5,'Intervalos de credibilidad'!E5,'Intervalos de credibilidad'!G5,'Intervalos de credibilidad'!I5,'Intervalos de credibilidad'!K5,'Intervalos de credibilidad'!M5,'Intervalos de credibilidad'!O5,'Intervalos de credibilidad'!Q5,'Intervalos de credibilidad'!S5,'Intervalos de credibilidad'!U5,'Intervalos de credibilidad'!Y5,'Intervalos de credibilidad'!AA5,'Intervalos de credibilidad'!AC5,'Intervalos de credibilidad'!AE5,'Intervalos de credibilidad'!AG5,'Intervalos de credibilidad'!AI5,'Intervalos de credibilidad'!AK5,'Intervalos de credibilidad'!AM5,'Intervalos de credibilidad'!AO5,'Intervalos de credibilidad'!AQ5,'Intervalos de credibilidad'!AS5)</f>
        <v>5.0131485534768455E-2</v>
      </c>
      <c r="G5">
        <f t="shared" si="0"/>
        <v>3.9536326733484527E-2</v>
      </c>
      <c r="H5">
        <f t="shared" si="1"/>
        <v>3.5735445039081951E-2</v>
      </c>
    </row>
    <row r="6" spans="1:14" x14ac:dyDescent="0.25">
      <c r="A6" s="6">
        <v>4</v>
      </c>
      <c r="B6" s="6" t="s">
        <v>16</v>
      </c>
      <c r="C6" s="32">
        <f>MIN('Intervalos de credibilidad'!C6,'Intervalos de credibilidad'!E6,'Intervalos de credibilidad'!G6,'Intervalos de credibilidad'!I6,'Intervalos de credibilidad'!K6,'Intervalos de credibilidad'!M6,'Intervalos de credibilidad'!O6,'Intervalos de credibilidad'!Q6,'Intervalos de credibilidad'!S6,'Intervalos de credibilidad'!U6,'Intervalos de credibilidad'!W6,'Intervalos de credibilidad'!Y6,'Intervalos de credibilidad'!AA6,'Intervalos de credibilidad'!AC6,'Intervalos de credibilidad'!AE6,'Intervalos de credibilidad'!AG6,'Intervalos de credibilidad'!AI6,'Intervalos de credibilidad'!AK6,'Intervalos de credibilidad'!AM6,'Intervalos de credibilidad'!AO6,'Intervalos de credibilidad'!AS6)</f>
        <v>1.2428363815292233E-2</v>
      </c>
      <c r="D6" s="32">
        <f>MAX('Intervalos de credibilidad'!D6,'Intervalos de credibilidad'!F6,'Intervalos de credibilidad'!H6,'Intervalos de credibilidad'!J6,'Intervalos de credibilidad'!L6,'Intervalos de credibilidad'!N6,'Intervalos de credibilidad'!P6,'Intervalos de credibilidad'!R6,'Intervalos de credibilidad'!T6,'Intervalos de credibilidad'!V6,'Intervalos de credibilidad'!X6,'Intervalos de credibilidad'!Z6,'Intervalos de credibilidad'!AB6,'Intervalos de credibilidad'!AD6,'Intervalos de credibilidad'!AF6,'Intervalos de credibilidad'!AH6,'Intervalos de credibilidad'!AJ6,'Intervalos de credibilidad'!AL6,'Intervalos de credibilidad'!AN6,'Intervalos de credibilidad'!AP6,'Intervalos de credibilidad'!AT6)</f>
        <v>0.10037325114945084</v>
      </c>
      <c r="E6" s="32">
        <f>MIN('Intervalos de credibilidad'!D6,'Intervalos de credibilidad'!F6,'Intervalos de credibilidad'!H6,'Intervalos de credibilidad'!J6,'Intervalos de credibilidad'!L6,'Intervalos de credibilidad'!N6,'Intervalos de credibilidad'!P6,'Intervalos de credibilidad'!R6,'Intervalos de credibilidad'!T6,'Intervalos de credibilidad'!V6,'Intervalos de credibilidad'!X6,'Intervalos de credibilidad'!Z6,'Intervalos de credibilidad'!AB6,'Intervalos de credibilidad'!AD6,'Intervalos de credibilidad'!AF6,'Intervalos de credibilidad'!AH6,'Intervalos de credibilidad'!AJ6,'Intervalos de credibilidad'!AL6,'Intervalos de credibilidad'!AN6,'Intervalos de credibilidad'!AP6,'Intervalos de credibilidad'!AT6)</f>
        <v>2.5405554786504858E-2</v>
      </c>
      <c r="F6" s="32">
        <f>MAX('Intervalos de credibilidad'!C6,'Intervalos de credibilidad'!E6,'Intervalos de credibilidad'!G6,'Intervalos de credibilidad'!I6,'Intervalos de credibilidad'!K6,'Intervalos de credibilidad'!M6,'Intervalos de credibilidad'!O6,'Intervalos de credibilidad'!Q6,'Intervalos de credibilidad'!S6,'Intervalos de credibilidad'!U6,'Intervalos de credibilidad'!W6,'Intervalos de credibilidad'!Y6,'Intervalos de credibilidad'!AA6,'Intervalos de credibilidad'!AC6,'Intervalos de credibilidad'!AE6,'Intervalos de credibilidad'!AG6,'Intervalos de credibilidad'!AI6,'Intervalos de credibilidad'!AK6,'Intervalos de credibilidad'!AM6,'Intervalos de credibilidad'!AO6,'Intervalos de credibilidad'!AS6)</f>
        <v>7.3168264260430854E-2</v>
      </c>
      <c r="G6">
        <f t="shared" si="0"/>
        <v>5.6400807482371536E-2</v>
      </c>
      <c r="H6">
        <f t="shared" si="1"/>
        <v>4.9286909523467856E-2</v>
      </c>
    </row>
    <row r="7" spans="1:14" x14ac:dyDescent="0.25">
      <c r="A7" s="6">
        <v>5</v>
      </c>
      <c r="B7" s="6" t="s">
        <v>25</v>
      </c>
      <c r="C7" s="32">
        <f>MIN('Intervalos de credibilidad'!C7,'Intervalos de credibilidad'!E7,'Intervalos de credibilidad'!G7,'Intervalos de credibilidad'!I7,'Intervalos de credibilidad'!K7,'Intervalos de credibilidad'!M7,'Intervalos de credibilidad'!O7,'Intervalos de credibilidad'!Q7,'Intervalos de credibilidad'!S7,'Intervalos de credibilidad'!U7,'Intervalos de credibilidad'!W7,'Intervalos de credibilidad'!Y7,'Intervalos de credibilidad'!AA7,'Intervalos de credibilidad'!AC7,'Intervalos de credibilidad'!AE7,'Intervalos de credibilidad'!AG7,'Intervalos de credibilidad'!AI7,'Intervalos de credibilidad'!AK7,'Intervalos de credibilidad'!AM7,'Intervalos de credibilidad'!AO7,'Intervalos de credibilidad'!AQ7,'Intervalos de credibilidad'!AS7)</f>
        <v>1.0020640545174228E-2</v>
      </c>
      <c r="D7" s="32">
        <f>MAX('Intervalos de credibilidad'!D7,'Intervalos de credibilidad'!F7,'Intervalos de credibilidad'!H7,'Intervalos de credibilidad'!J7,'Intervalos de credibilidad'!L7,'Intervalos de credibilidad'!N7,'Intervalos de credibilidad'!P7,'Intervalos de credibilidad'!R7,'Intervalos de credibilidad'!T7,'Intervalos de credibilidad'!V7,'Intervalos de credibilidad'!X7,'Intervalos de credibilidad'!Z7,'Intervalos de credibilidad'!AB7,'Intervalos de credibilidad'!AD7,'Intervalos de credibilidad'!AF7,'Intervalos de credibilidad'!AH7,'Intervalos de credibilidad'!AJ7,'Intervalos de credibilidad'!AL7,'Intervalos de credibilidad'!AN7,'Intervalos de credibilidad'!AP7,'Intervalos de credibilidad'!AR7,'Intervalos de credibilidad'!AT7)</f>
        <v>6.7545953319678831E-2</v>
      </c>
      <c r="E7" s="32">
        <f>MIN('Intervalos de credibilidad'!D7,'Intervalos de credibilidad'!F7,'Intervalos de credibilidad'!H7,'Intervalos de credibilidad'!J7,'Intervalos de credibilidad'!L7,'Intervalos de credibilidad'!N7,'Intervalos de credibilidad'!P7,'Intervalos de credibilidad'!R7,'Intervalos de credibilidad'!T7,'Intervalos de credibilidad'!V7,'Intervalos de credibilidad'!X7,'Intervalos de credibilidad'!Z7,'Intervalos de credibilidad'!AB7,'Intervalos de credibilidad'!AD7,'Intervalos de credibilidad'!AF7,'Intervalos de credibilidad'!AH7,'Intervalos de credibilidad'!AJ7,'Intervalos de credibilidad'!AL7,'Intervalos de credibilidad'!AN7,'Intervalos de credibilidad'!AP7,'Intervalos de credibilidad'!AR7,'Intervalos de credibilidad'!AT7)</f>
        <v>1.861410975446065E-2</v>
      </c>
      <c r="F7" s="32">
        <f>MAX('Intervalos de credibilidad'!C7,'Intervalos de credibilidad'!E7,'Intervalos de credibilidad'!G7,'Intervalos de credibilidad'!I7,'Intervalos de credibilidad'!K7,'Intervalos de credibilidad'!M7,'Intervalos de credibilidad'!O7,'Intervalos de credibilidad'!Q7,'Intervalos de credibilidad'!S7,'Intervalos de credibilidad'!U7,'Intervalos de credibilidad'!W7,'Intervalos de credibilidad'!Y7,'Intervalos de credibilidad'!AA7,'Intervalos de credibilidad'!AC7,'Intervalos de credibilidad'!AE7,'Intervalos de credibilidad'!AG7,'Intervalos de credibilidad'!AI7,'Intervalos de credibilidad'!AK7,'Intervalos de credibilidad'!AM7,'Intervalos de credibilidad'!AO7,'Intervalos de credibilidad'!AQ7,'Intervalos de credibilidad'!AS7)</f>
        <v>4.9055701752429751E-2</v>
      </c>
      <c r="G7">
        <f t="shared" si="0"/>
        <v>3.8783296932426527E-2</v>
      </c>
      <c r="H7">
        <f t="shared" si="1"/>
        <v>3.3834905753445201E-2</v>
      </c>
    </row>
    <row r="8" spans="1:14" x14ac:dyDescent="0.25">
      <c r="A8" s="6">
        <v>6</v>
      </c>
      <c r="B8" s="6" t="s">
        <v>12</v>
      </c>
      <c r="C8" s="32">
        <f>MIN('Intervalos de credibilidad'!E8,'Intervalos de credibilidad'!G8,'Intervalos de credibilidad'!I8,'Intervalos de credibilidad'!K8,'Intervalos de credibilidad'!M8,'Intervalos de credibilidad'!O8,'Intervalos de credibilidad'!Q8,'Intervalos de credibilidad'!S8,'Intervalos de credibilidad'!U8,'Intervalos de credibilidad'!W8,'Intervalos de credibilidad'!Y8,'Intervalos de credibilidad'!AA8,'Intervalos de credibilidad'!AC8,'Intervalos de credibilidad'!AE8,'Intervalos de credibilidad'!AG8,'Intervalos de credibilidad'!AI8,'Intervalos de credibilidad'!AK8,'Intervalos de credibilidad'!AM8,'Intervalos de credibilidad'!AO8,'Intervalos de credibilidad'!AQ8,'Intervalos de credibilidad'!AS8)</f>
        <v>1.0000451058836728E-2</v>
      </c>
      <c r="D8" s="32">
        <f>MAX('Intervalos de credibilidad'!F8,'Intervalos de credibilidad'!H8,'Intervalos de credibilidad'!J8,'Intervalos de credibilidad'!L8,'Intervalos de credibilidad'!N8,'Intervalos de credibilidad'!P8,'Intervalos de credibilidad'!R8,'Intervalos de credibilidad'!T8,'Intervalos de credibilidad'!V8,'Intervalos de credibilidad'!X8,'Intervalos de credibilidad'!Z8,'Intervalos de credibilidad'!AB8,'Intervalos de credibilidad'!AD8,'Intervalos de credibilidad'!AF8,'Intervalos de credibilidad'!AH8,'Intervalos de credibilidad'!AJ8,'Intervalos de credibilidad'!AL8,'Intervalos de credibilidad'!AN8,'Intervalos de credibilidad'!AP8,'Intervalos de credibilidad'!AR8,'Intervalos de credibilidad'!AT8)</f>
        <v>0.11155978396773025</v>
      </c>
      <c r="E8" s="32">
        <f>MIN('Intervalos de credibilidad'!F8,'Intervalos de credibilidad'!H8,'Intervalos de credibilidad'!J8,'Intervalos de credibilidad'!L8,'Intervalos de credibilidad'!N8,'Intervalos de credibilidad'!P8,'Intervalos de credibilidad'!R8,'Intervalos de credibilidad'!T8,'Intervalos de credibilidad'!V8,'Intervalos de credibilidad'!X8,'Intervalos de credibilidad'!Z8,'Intervalos de credibilidad'!AB8,'Intervalos de credibilidad'!AD8,'Intervalos de credibilidad'!AF8,'Intervalos de credibilidad'!AH8,'Intervalos de credibilidad'!AJ8,'Intervalos de credibilidad'!AL8,'Intervalos de credibilidad'!AN8,'Intervalos de credibilidad'!AP8,'Intervalos de credibilidad'!AR8,'Intervalos de credibilidad'!AT8)</f>
        <v>2.411553244548692E-2</v>
      </c>
      <c r="F8" s="32">
        <f>MAX('Intervalos de credibilidad'!E8,'Intervalos de credibilidad'!G8,'Intervalos de credibilidad'!I8,'Intervalos de credibilidad'!K8,'Intervalos de credibilidad'!M8,'Intervalos de credibilidad'!O8,'Intervalos de credibilidad'!Q8,'Intervalos de credibilidad'!S8,'Intervalos de credibilidad'!U8,'Intervalos de credibilidad'!W8,'Intervalos de credibilidad'!Y8,'Intervalos de credibilidad'!AA8,'Intervalos de credibilidad'!AC8,'Intervalos de credibilidad'!AE8,'Intervalos de credibilidad'!AG8,'Intervalos de credibilidad'!AI8,'Intervalos de credibilidad'!AK8,'Intervalos de credibilidad'!AM8,'Intervalos de credibilidad'!AO8,'Intervalos de credibilidad'!AQ8,'Intervalos de credibilidad'!AS8)</f>
        <v>7.9865880475373505E-2</v>
      </c>
      <c r="G8">
        <f t="shared" si="0"/>
        <v>6.0780117513283494E-2</v>
      </c>
      <c r="H8">
        <f t="shared" si="1"/>
        <v>5.1990706460430212E-2</v>
      </c>
    </row>
    <row r="9" spans="1:14" x14ac:dyDescent="0.25">
      <c r="A9" s="6">
        <v>7</v>
      </c>
      <c r="B9" s="6" t="s">
        <v>15</v>
      </c>
      <c r="C9" s="32">
        <f>MIN('Intervalos de credibilidad'!C9,'Intervalos de credibilidad'!E9,'Intervalos de credibilidad'!G9,'Intervalos de credibilidad'!I9,'Intervalos de credibilidad'!K9,'Intervalos de credibilidad'!M9,'Intervalos de credibilidad'!O9,'Intervalos de credibilidad'!Q9,'Intervalos de credibilidad'!S9,'Intervalos de credibilidad'!U9,'Intervalos de credibilidad'!W9,'Intervalos de credibilidad'!Y9,'Intervalos de credibilidad'!AA9,'Intervalos de credibilidad'!AC9,'Intervalos de credibilidad'!AE9,'Intervalos de credibilidad'!AI9,'Intervalos de credibilidad'!AK9,'Intervalos de credibilidad'!AM9,'Intervalos de credibilidad'!AO9,'Intervalos de credibilidad'!AQ9,'Intervalos de credibilidad'!AS9)</f>
        <v>1.0466577968975184E-2</v>
      </c>
      <c r="D9" s="32">
        <f>MAX('Intervalos de credibilidad'!D9,'Intervalos de credibilidad'!F9,'Intervalos de credibilidad'!H9,'Intervalos de credibilidad'!J9,'Intervalos de credibilidad'!L9,'Intervalos de credibilidad'!N9,'Intervalos de credibilidad'!P9,'Intervalos de credibilidad'!R9,'Intervalos de credibilidad'!T9,'Intervalos de credibilidad'!V9,'Intervalos de credibilidad'!X9,'Intervalos de credibilidad'!Z9,'Intervalos de credibilidad'!AB9,'Intervalos de credibilidad'!AD9,'Intervalos de credibilidad'!AF9,'Intervalos de credibilidad'!AJ9,'Intervalos de credibilidad'!AL9,'Intervalos de credibilidad'!AN9,'Intervalos de credibilidad'!AP9,'Intervalos de credibilidad'!AR9,'Intervalos de credibilidad'!AT9)</f>
        <v>7.1052604365895777E-2</v>
      </c>
      <c r="E9" s="32">
        <f>MIN('Intervalos de credibilidad'!D9,'Intervalos de credibilidad'!F9,'Intervalos de credibilidad'!H9,'Intervalos de credibilidad'!J9,'Intervalos de credibilidad'!L9,'Intervalos de credibilidad'!N9,'Intervalos de credibilidad'!P9,'Intervalos de credibilidad'!R9,'Intervalos de credibilidad'!T9,'Intervalos de credibilidad'!V9,'Intervalos de credibilidad'!X9,'Intervalos de credibilidad'!Z9,'Intervalos de credibilidad'!AB9,'Intervalos de credibilidad'!AD9,'Intervalos de credibilidad'!AF9,'Intervalos de credibilidad'!AJ9,'Intervalos de credibilidad'!AL9,'Intervalos de credibilidad'!AN9,'Intervalos de credibilidad'!AP9,'Intervalos de credibilidad'!AR9,'Intervalos de credibilidad'!AT9)</f>
        <v>1.9928097326246008E-2</v>
      </c>
      <c r="F9" s="32">
        <f>MAX('Intervalos de credibilidad'!C9,'Intervalos de credibilidad'!E9,'Intervalos de credibilidad'!G9,'Intervalos de credibilidad'!I9,'Intervalos de credibilidad'!K9,'Intervalos de credibilidad'!M9,'Intervalos de credibilidad'!O9,'Intervalos de credibilidad'!Q9,'Intervalos de credibilidad'!S9,'Intervalos de credibilidad'!U9,'Intervalos de credibilidad'!W9,'Intervalos de credibilidad'!Y9,'Intervalos de credibilidad'!AA9,'Intervalos de credibilidad'!AC9,'Intervalos de credibilidad'!AE9,'Intervalos de credibilidad'!AI9,'Intervalos de credibilidad'!AK9,'Intervalos de credibilidad'!AM9,'Intervalos de credibilidad'!AO9,'Intervalos de credibilidad'!AQ9,'Intervalos de credibilidad'!AS9)</f>
        <v>5.3390765979019546E-2</v>
      </c>
      <c r="G9">
        <f t="shared" si="0"/>
        <v>4.075959116743548E-2</v>
      </c>
      <c r="H9">
        <f t="shared" si="1"/>
        <v>3.6659431652632773E-2</v>
      </c>
    </row>
    <row r="10" spans="1:14" x14ac:dyDescent="0.25">
      <c r="A10" s="6">
        <v>8</v>
      </c>
      <c r="B10" s="6" t="s">
        <v>9</v>
      </c>
      <c r="C10" s="32">
        <f>MIN('Intervalos de credibilidad'!C10,'Intervalos de credibilidad'!E10,'Intervalos de credibilidad'!G10,'Intervalos de credibilidad'!I10,'Intervalos de credibilidad'!K10,'Intervalos de credibilidad'!M10,'Intervalos de credibilidad'!O10,'Intervalos de credibilidad'!Q10,'Intervalos de credibilidad'!S10,'Intervalos de credibilidad'!U10,'Intervalos de credibilidad'!W10,'Intervalos de credibilidad'!Y10,'Intervalos de credibilidad'!AA10,'Intervalos de credibilidad'!AC10,'Intervalos de credibilidad'!AE10,'Intervalos de credibilidad'!AG10,'Intervalos de credibilidad'!AI10,'Intervalos de credibilidad'!AK10,'Intervalos de credibilidad'!AM10,'Intervalos de credibilidad'!AQ10,'Intervalos de credibilidad'!AS10)</f>
        <v>4.2810853173733503E-3</v>
      </c>
      <c r="D10" s="32">
        <f>MAX('Intervalos de credibilidad'!D10,'Intervalos de credibilidad'!F10,'Intervalos de credibilidad'!H10,'Intervalos de credibilidad'!J10,'Intervalos de credibilidad'!L10,'Intervalos de credibilidad'!N10,'Intervalos de credibilidad'!P10,'Intervalos de credibilidad'!R10,'Intervalos de credibilidad'!T10,'Intervalos de credibilidad'!V10,'Intervalos de credibilidad'!X10,'Intervalos de credibilidad'!Z10,'Intervalos de credibilidad'!AB10,'Intervalos de credibilidad'!AD10,'Intervalos de credibilidad'!AF10,'Intervalos de credibilidad'!AH10,'Intervalos de credibilidad'!AJ10,'Intervalos de credibilidad'!AL10,'Intervalos de credibilidad'!AN10,'Intervalos de credibilidad'!AR10,'Intervalos de credibilidad'!AT10)</f>
        <v>6.3201112315604324E-2</v>
      </c>
      <c r="E10" s="32">
        <f>MIN('Intervalos de credibilidad'!D10,'Intervalos de credibilidad'!F10,'Intervalos de credibilidad'!H10,'Intervalos de credibilidad'!J10,'Intervalos de credibilidad'!L10,'Intervalos de credibilidad'!N10,'Intervalos de credibilidad'!P10,'Intervalos de credibilidad'!R10,'Intervalos de credibilidad'!T10,'Intervalos de credibilidad'!V10,'Intervalos de credibilidad'!X10,'Intervalos de credibilidad'!Z10,'Intervalos de credibilidad'!AB10,'Intervalos de credibilidad'!AD10,'Intervalos de credibilidad'!AF10,'Intervalos de credibilidad'!AH10,'Intervalos de credibilidad'!AJ10,'Intervalos de credibilidad'!AL10,'Intervalos de credibilidad'!AN10,'Intervalos de credibilidad'!AR10,'Intervalos de credibilidad'!AT10)</f>
        <v>1.4499390410438795E-2</v>
      </c>
      <c r="F10" s="32">
        <f>MAX('Intervalos de credibilidad'!C10,'Intervalos de credibilidad'!E10,'Intervalos de credibilidad'!G10,'Intervalos de credibilidad'!I10,'Intervalos de credibilidad'!K10,'Intervalos de credibilidad'!M10,'Intervalos de credibilidad'!O10,'Intervalos de credibilidad'!Q10,'Intervalos de credibilidad'!S10,'Intervalos de credibilidad'!U10,'Intervalos de credibilidad'!W10,'Intervalos de credibilidad'!Y10,'Intervalos de credibilidad'!AA10,'Intervalos de credibilidad'!AC10,'Intervalos de credibilidad'!AE10,'Intervalos de credibilidad'!AG10,'Intervalos de credibilidad'!AI10,'Intervalos de credibilidad'!AK10,'Intervalos de credibilidad'!AM10,'Intervalos de credibilidad'!AQ10,'Intervalos de credibilidad'!AS10)</f>
        <v>4.6556371699174315E-2</v>
      </c>
      <c r="G10">
        <f t="shared" si="0"/>
        <v>3.3741098816488839E-2</v>
      </c>
      <c r="H10">
        <f t="shared" si="1"/>
        <v>3.0527881054806555E-2</v>
      </c>
    </row>
    <row r="11" spans="1:14" x14ac:dyDescent="0.25">
      <c r="A11" s="6">
        <v>9</v>
      </c>
      <c r="B11" s="6" t="s">
        <v>7</v>
      </c>
      <c r="C11" s="32">
        <f>MIN('Intervalos de credibilidad'!C11,'Intervalos de credibilidad'!E11,'Intervalos de credibilidad'!G11,'Intervalos de credibilidad'!I11,'Intervalos de credibilidad'!K11,'Intervalos de credibilidad'!M11,'Intervalos de credibilidad'!O11,'Intervalos de credibilidad'!Q11,'Intervalos de credibilidad'!S11,'Intervalos de credibilidad'!U11,'Intervalos de credibilidad'!W11,'Intervalos de credibilidad'!Y11,'Intervalos de credibilidad'!AA11,'Intervalos de credibilidad'!AC11,'Intervalos de credibilidad'!AE11,'Intervalos de credibilidad'!AG11,'Intervalos de credibilidad'!AI11,'Intervalos de credibilidad'!AK11,'Intervalos de credibilidad'!AM11,'Intervalos de credibilidad'!AO11,'Intervalos de credibilidad'!AQ11,'Intervalos de credibilidad'!AS11)</f>
        <v>8.8405081358488655E-3</v>
      </c>
      <c r="D11" s="32">
        <f>MAX('Intervalos de credibilidad'!D11,'Intervalos de credibilidad'!F11,'Intervalos de credibilidad'!H11,'Intervalos de credibilidad'!J11,'Intervalos de credibilidad'!L11,'Intervalos de credibilidad'!N11,'Intervalos de credibilidad'!P11,'Intervalos de credibilidad'!R11,'Intervalos de credibilidad'!T11,'Intervalos de credibilidad'!V11,'Intervalos de credibilidad'!X11,'Intervalos de credibilidad'!Z11,'Intervalos de credibilidad'!AB11,'Intervalos de credibilidad'!AD11,'Intervalos de credibilidad'!AF11,'Intervalos de credibilidad'!AH11,'Intervalos de credibilidad'!AJ11,'Intervalos de credibilidad'!AL11,'Intervalos de credibilidad'!AN11,'Intervalos de credibilidad'!AP11,'Intervalos de credibilidad'!AR11,'Intervalos de credibilidad'!AT11)</f>
        <v>0.14119004715724803</v>
      </c>
      <c r="E11" s="32">
        <f>MIN('Intervalos de credibilidad'!D11,'Intervalos de credibilidad'!F11,'Intervalos de credibilidad'!H11,'Intervalos de credibilidad'!J11,'Intervalos de credibilidad'!L11,'Intervalos de credibilidad'!N11,'Intervalos de credibilidad'!P11,'Intervalos de credibilidad'!R11,'Intervalos de credibilidad'!T11,'Intervalos de credibilidad'!V11,'Intervalos de credibilidad'!X11,'Intervalos de credibilidad'!Z11,'Intervalos de credibilidad'!AB11,'Intervalos de credibilidad'!AD11,'Intervalos de credibilidad'!AF11,'Intervalos de credibilidad'!AH11,'Intervalos de credibilidad'!AJ11,'Intervalos de credibilidad'!AL11,'Intervalos de credibilidad'!AN11,'Intervalos de credibilidad'!AP11,'Intervalos de credibilidad'!AR11,'Intervalos de credibilidad'!AT11)</f>
        <v>1.6996802499655517E-2</v>
      </c>
      <c r="F11" s="32">
        <f>MAX('Intervalos de credibilidad'!C11,'Intervalos de credibilidad'!E11,'Intervalos de credibilidad'!G11,'Intervalos de credibilidad'!I11,'Intervalos de credibilidad'!K11,'Intervalos de credibilidad'!M11,'Intervalos de credibilidad'!O11,'Intervalos de credibilidad'!Q11,'Intervalos de credibilidad'!S11,'Intervalos de credibilidad'!U11,'Intervalos de credibilidad'!W11,'Intervalos de credibilidad'!Y11,'Intervalos de credibilidad'!AA11,'Intervalos de credibilidad'!AC11,'Intervalos de credibilidad'!AE11,'Intervalos de credibilidad'!AG11,'Intervalos de credibilidad'!AI11,'Intervalos de credibilidad'!AK11,'Intervalos de credibilidad'!AM11,'Intervalos de credibilidad'!AO11,'Intervalos de credibilidad'!AQ11,'Intervalos de credibilidad'!AS11)</f>
        <v>0.11743907636986073</v>
      </c>
      <c r="G11">
        <f t="shared" si="0"/>
        <v>7.5015277646548445E-2</v>
      </c>
      <c r="H11">
        <f t="shared" si="1"/>
        <v>6.7217939434758123E-2</v>
      </c>
    </row>
    <row r="12" spans="1:14" x14ac:dyDescent="0.25">
      <c r="A12" s="6">
        <v>10</v>
      </c>
      <c r="B12" s="6" t="s">
        <v>71</v>
      </c>
      <c r="C12" s="32">
        <f>MIN('Intervalos de credibilidad'!C12,'Intervalos de credibilidad'!E12,'Intervalos de credibilidad'!G12,'Intervalos de credibilidad'!K12,'Intervalos de credibilidad'!M12,'Intervalos de credibilidad'!O12,'Intervalos de credibilidad'!Q12,'Intervalos de credibilidad'!S12,'Intervalos de credibilidad'!U12,'Intervalos de credibilidad'!W12,'Intervalos de credibilidad'!Y12,'Intervalos de credibilidad'!AA12,'Intervalos de credibilidad'!AC12,'Intervalos de credibilidad'!AE12,'Intervalos de credibilidad'!AG12,'Intervalos de credibilidad'!AI12,'Intervalos de credibilidad'!AK12,'Intervalos de credibilidad'!AM12,'Intervalos de credibilidad'!AO12,'Intervalos de credibilidad'!AQ12,'Intervalos de credibilidad'!AS12)</f>
        <v>2.180265033409368E-2</v>
      </c>
      <c r="D12" s="32">
        <f>MAX('Intervalos de credibilidad'!D12,'Intervalos de credibilidad'!F12,'Intervalos de credibilidad'!H12,'Intervalos de credibilidad'!L12,'Intervalos de credibilidad'!N12,'Intervalos de credibilidad'!P12,'Intervalos de credibilidad'!R12,'Intervalos de credibilidad'!T12,'Intervalos de credibilidad'!V12,'Intervalos de credibilidad'!X12,'Intervalos de credibilidad'!Z12,'Intervalos de credibilidad'!AB12,'Intervalos de credibilidad'!AD12,'Intervalos de credibilidad'!AF12,'Intervalos de credibilidad'!AH12,'Intervalos de credibilidad'!AJ12,'Intervalos de credibilidad'!AL12,'Intervalos de credibilidad'!AN12,'Intervalos de credibilidad'!AP12,'Intervalos de credibilidad'!AR12,'Intervalos de credibilidad'!AT12)</f>
        <v>8.3753696224667773E-2</v>
      </c>
      <c r="E12" s="32">
        <f>MIN('Intervalos de credibilidad'!D12,'Intervalos de credibilidad'!F12,'Intervalos de credibilidad'!H12,'Intervalos de credibilidad'!L12,'Intervalos de credibilidad'!N12,'Intervalos de credibilidad'!P12,'Intervalos de credibilidad'!R12,'Intervalos de credibilidad'!T12,'Intervalos de credibilidad'!V12,'Intervalos de credibilidad'!X12,'Intervalos de credibilidad'!Z12,'Intervalos de credibilidad'!AB12,'Intervalos de credibilidad'!AD12,'Intervalos de credibilidad'!AF12,'Intervalos de credibilidad'!AH12,'Intervalos de credibilidad'!AJ12,'Intervalos de credibilidad'!AL12,'Intervalos de credibilidad'!AN12,'Intervalos de credibilidad'!AP12,'Intervalos de credibilidad'!AR12,'Intervalos de credibilidad'!AT12)</f>
        <v>4.2465822272314102E-2</v>
      </c>
      <c r="F12" s="32">
        <f>MAX('Intervalos de credibilidad'!C12,'Intervalos de credibilidad'!E12,'Intervalos de credibilidad'!G12,'Intervalos de credibilidad'!K12,'Intervalos de credibilidad'!M12,'Intervalos de credibilidad'!O12,'Intervalos de credibilidad'!Q12,'Intervalos de credibilidad'!S12,'Intervalos de credibilidad'!U12,'Intervalos de credibilidad'!W12,'Intervalos de credibilidad'!Y12,'Intervalos de credibilidad'!AA12,'Intervalos de credibilidad'!AC12,'Intervalos de credibilidad'!AE12,'Intervalos de credibilidad'!AG12,'Intervalos de credibilidad'!AI12,'Intervalos de credibilidad'!AK12,'Intervalos de credibilidad'!AM12,'Intervalos de credibilidad'!AO12,'Intervalos de credibilidad'!AQ12,'Intervalos de credibilidad'!AS12)</f>
        <v>5.4324485196669464E-2</v>
      </c>
      <c r="G12">
        <f t="shared" si="0"/>
        <v>5.2778173279380725E-2</v>
      </c>
      <c r="H12">
        <f t="shared" si="1"/>
        <v>4.8395153734491783E-2</v>
      </c>
    </row>
    <row r="13" spans="1:14" x14ac:dyDescent="0.25">
      <c r="A13" s="6">
        <v>11</v>
      </c>
      <c r="B13" s="6" t="s">
        <v>68</v>
      </c>
      <c r="C13" s="32">
        <f>MIN('Intervalos de credibilidad'!C13,'Intervalos de credibilidad'!E13,'Intervalos de credibilidad'!G13,'Intervalos de credibilidad'!I13,'Intervalos de credibilidad'!K13,'Intervalos de credibilidad'!M13,'Intervalos de credibilidad'!O13,'Intervalos de credibilidad'!Q13,'Intervalos de credibilidad'!S13,'Intervalos de credibilidad'!U13,'Intervalos de credibilidad'!W13,'Intervalos de credibilidad'!Y13,'Intervalos de credibilidad'!AC13,'Intervalos de credibilidad'!AE13,'Intervalos de credibilidad'!AG13,'Intervalos de credibilidad'!AI13,'Intervalos de credibilidad'!AK13,'Intervalos de credibilidad'!AM13,'Intervalos de credibilidad'!AO13,'Intervalos de credibilidad'!AQ13,'Intervalos de credibilidad'!AS13)</f>
        <v>1.3798118951068071E-2</v>
      </c>
      <c r="D13" s="32">
        <f>MAX('Intervalos de credibilidad'!D13,'Intervalos de credibilidad'!F13,'Intervalos de credibilidad'!H13,'Intervalos de credibilidad'!J13,'Intervalos de credibilidad'!L13,'Intervalos de credibilidad'!N13,'Intervalos de credibilidad'!P13,'Intervalos de credibilidad'!R13,'Intervalos de credibilidad'!T13,'Intervalos de credibilidad'!V13,'Intervalos de credibilidad'!X13,'Intervalos de credibilidad'!Z13,'Intervalos de credibilidad'!AD13,'Intervalos de credibilidad'!AF13,'Intervalos de credibilidad'!AH13,'Intervalos de credibilidad'!AJ13,'Intervalos de credibilidad'!AL13,'Intervalos de credibilidad'!AN13,'Intervalos de credibilidad'!AP13,'Intervalos de credibilidad'!AR13,'Intervalos de credibilidad'!AT13)</f>
        <v>5.5245988168233229E-2</v>
      </c>
      <c r="E13" s="32">
        <f>MIN('Intervalos de credibilidad'!D13,'Intervalos de credibilidad'!F13,'Intervalos de credibilidad'!H13,'Intervalos de credibilidad'!J13,'Intervalos de credibilidad'!L13,'Intervalos de credibilidad'!N13,'Intervalos de credibilidad'!P13,'Intervalos de credibilidad'!R13,'Intervalos de credibilidad'!T13,'Intervalos de credibilidad'!V13,'Intervalos de credibilidad'!X13,'Intervalos de credibilidad'!Z13,'Intervalos de credibilidad'!AD13,'Intervalos de credibilidad'!AF13,'Intervalos de credibilidad'!AH13,'Intervalos de credibilidad'!AJ13,'Intervalos de credibilidad'!AL13,'Intervalos de credibilidad'!AN13,'Intervalos de credibilidad'!AP13,'Intervalos de credibilidad'!AR13,'Intervalos de credibilidad'!AT13)</f>
        <v>2.7855731346684065E-2</v>
      </c>
      <c r="F13" s="32">
        <f>MAX('Intervalos de credibilidad'!C13,'Intervalos de credibilidad'!E13,'Intervalos de credibilidad'!G13,'Intervalos de credibilidad'!I13,'Intervalos de credibilidad'!K13,'Intervalos de credibilidad'!M13,'Intervalos de credibilidad'!O13,'Intervalos de credibilidad'!Q13,'Intervalos de credibilidad'!S13,'Intervalos de credibilidad'!U13,'Intervalos de credibilidad'!W13,'Intervalos de credibilidad'!Y13,'Intervalos de credibilidad'!AC13,'Intervalos de credibilidad'!AE13,'Intervalos de credibilidad'!AG13,'Intervalos de credibilidad'!AI13,'Intervalos de credibilidad'!AK13,'Intervalos de credibilidad'!AM13,'Intervalos de credibilidad'!AO13,'Intervalos de credibilidad'!AQ13,'Intervalos de credibilidad'!AS13)</f>
        <v>3.4652583497444871E-2</v>
      </c>
      <c r="G13">
        <f t="shared" si="0"/>
        <v>3.4522053559650649E-2</v>
      </c>
      <c r="H13">
        <f t="shared" si="1"/>
        <v>3.1254157422064471E-2</v>
      </c>
    </row>
    <row r="14" spans="1:14" x14ac:dyDescent="0.25">
      <c r="A14" s="6">
        <v>12</v>
      </c>
      <c r="B14" s="6" t="s">
        <v>34</v>
      </c>
      <c r="C14" s="32">
        <f>MIN('Intervalos de credibilidad'!C14,'Intervalos de credibilidad'!E14,'Intervalos de credibilidad'!G14,'Intervalos de credibilidad'!K14,'Intervalos de credibilidad'!M14,'Intervalos de credibilidad'!O14,'Intervalos de credibilidad'!Q14,'Intervalos de credibilidad'!S14,'Intervalos de credibilidad'!U14,'Intervalos de credibilidad'!W14,'Intervalos de credibilidad'!Y14,'Intervalos de credibilidad'!AA14,'Intervalos de credibilidad'!AC14,'Intervalos de credibilidad'!AE14,'Intervalos de credibilidad'!AG14,'Intervalos de credibilidad'!AI14,'Intervalos de credibilidad'!AK14,'Intervalos de credibilidad'!AM14,'Intervalos de credibilidad'!AO14,'Intervalos de credibilidad'!AQ14,'Intervalos de credibilidad'!AS14)</f>
        <v>5.503385333038859E-3</v>
      </c>
      <c r="D14" s="32">
        <f>MAX('Intervalos de credibilidad'!D14,'Intervalos de credibilidad'!F14,'Intervalos de credibilidad'!H14,'Intervalos de credibilidad'!L14,'Intervalos de credibilidad'!N14,'Intervalos de credibilidad'!P14,'Intervalos de credibilidad'!R14,'Intervalos de credibilidad'!T14,'Intervalos de credibilidad'!V14,'Intervalos de credibilidad'!X14,'Intervalos de credibilidad'!Z14,'Intervalos de credibilidad'!AB14,'Intervalos de credibilidad'!AD14,'Intervalos de credibilidad'!AF14,'Intervalos de credibilidad'!AH14,'Intervalos de credibilidad'!AJ14,'Intervalos de credibilidad'!AL14,'Intervalos de credibilidad'!AN14,'Intervalos de credibilidad'!AP14,'Intervalos de credibilidad'!AR14,'Intervalos de credibilidad'!AT14)</f>
        <v>0.15441677682749588</v>
      </c>
      <c r="E14" s="32">
        <f>MIN('Intervalos de credibilidad'!D14,'Intervalos de credibilidad'!F14,'Intervalos de credibilidad'!H14,'Intervalos de credibilidad'!L14,'Intervalos de credibilidad'!N14,'Intervalos de credibilidad'!P14,'Intervalos de credibilidad'!R14,'Intervalos de credibilidad'!T14,'Intervalos de credibilidad'!V14,'Intervalos de credibilidad'!X14,'Intervalos de credibilidad'!Z14,'Intervalos de credibilidad'!AB14,'Intervalos de credibilidad'!AD14,'Intervalos de credibilidad'!AF14,'Intervalos de credibilidad'!AH14,'Intervalos de credibilidad'!AJ14,'Intervalos de credibilidad'!AL14,'Intervalos de credibilidad'!AN14,'Intervalos de credibilidad'!AP14,'Intervalos de credibilidad'!AR14,'Intervalos de credibilidad'!AT14)</f>
        <v>1.2528171559232359E-2</v>
      </c>
      <c r="F14" s="32">
        <f>MAX('Intervalos de credibilidad'!C14,'Intervalos de credibilidad'!E14,'Intervalos de credibilidad'!G14,'Intervalos de credibilidad'!K14,'Intervalos de credibilidad'!M14,'Intervalos de credibilidad'!O14,'Intervalos de credibilidad'!Q14,'Intervalos de credibilidad'!S14,'Intervalos de credibilidad'!U14,'Intervalos de credibilidad'!W14,'Intervalos de credibilidad'!Y14,'Intervalos de credibilidad'!AA14,'Intervalos de credibilidad'!AC14,'Intervalos de credibilidad'!AE14,'Intervalos de credibilidad'!AG14,'Intervalos de credibilidad'!AI14,'Intervalos de credibilidad'!AK14,'Intervalos de credibilidad'!AM14,'Intervalos de credibilidad'!AO14,'Intervalos de credibilidad'!AQ14,'Intervalos de credibilidad'!AS14)</f>
        <v>0.128872845880738</v>
      </c>
      <c r="G14">
        <f t="shared" si="0"/>
        <v>7.9960081080267364E-2</v>
      </c>
      <c r="H14">
        <f t="shared" si="1"/>
        <v>7.0700508719985178E-2</v>
      </c>
    </row>
    <row r="15" spans="1:14" x14ac:dyDescent="0.25">
      <c r="A15" s="6">
        <v>13</v>
      </c>
      <c r="B15" s="6" t="s">
        <v>27</v>
      </c>
      <c r="C15" s="32">
        <f>MIN('Intervalos de credibilidad'!C15,'Intervalos de credibilidad'!G15,'Intervalos de credibilidad'!I15,'Intervalos de credibilidad'!K15,'Intervalos de credibilidad'!M15,'Intervalos de credibilidad'!O15,'Intervalos de credibilidad'!Q15,'Intervalos de credibilidad'!S15,'Intervalos de credibilidad'!U15,'Intervalos de credibilidad'!W15,'Intervalos de credibilidad'!Y15,'Intervalos de credibilidad'!AA15,'Intervalos de credibilidad'!AC15,'Intervalos de credibilidad'!AE15,'Intervalos de credibilidad'!AG15,'Intervalos de credibilidad'!AI15,'Intervalos de credibilidad'!AK15,'Intervalos de credibilidad'!AM15,'Intervalos de credibilidad'!AO15,'Intervalos de credibilidad'!AQ15,'Intervalos de credibilidad'!AS15)</f>
        <v>1.6969719322400365E-2</v>
      </c>
      <c r="D15" s="32">
        <f>MAX('Intervalos de credibilidad'!D15,'Intervalos de credibilidad'!H15,'Intervalos de credibilidad'!J15,'Intervalos de credibilidad'!L15,'Intervalos de credibilidad'!N15,'Intervalos de credibilidad'!P15,'Intervalos de credibilidad'!R15,'Intervalos de credibilidad'!T15,'Intervalos de credibilidad'!V15,'Intervalos de credibilidad'!X15,'Intervalos de credibilidad'!Z15,'Intervalos de credibilidad'!AB15,'Intervalos de credibilidad'!AD15,'Intervalos de credibilidad'!AF15,'Intervalos de credibilidad'!AH15,'Intervalos de credibilidad'!AJ15,'Intervalos de credibilidad'!AL15,'Intervalos de credibilidad'!AN15,'Intervalos de credibilidad'!AP15,'Intervalos de credibilidad'!AR15,'Intervalos de credibilidad'!AT15)</f>
        <v>0.11789028780157729</v>
      </c>
      <c r="E15" s="32">
        <f>MIN('Intervalos de credibilidad'!D15,'Intervalos de credibilidad'!H15,'Intervalos de credibilidad'!J15,'Intervalos de credibilidad'!L15,'Intervalos de credibilidad'!N15,'Intervalos de credibilidad'!P15,'Intervalos de credibilidad'!R15,'Intervalos de credibilidad'!T15,'Intervalos de credibilidad'!V15,'Intervalos de credibilidad'!X15,'Intervalos de credibilidad'!Z15,'Intervalos de credibilidad'!AB15,'Intervalos de credibilidad'!AD15,'Intervalos de credibilidad'!AF15,'Intervalos de credibilidad'!AH15,'Intervalos de credibilidad'!AJ15,'Intervalos de credibilidad'!AL15,'Intervalos de credibilidad'!AN15,'Intervalos de credibilidad'!AP15,'Intervalos de credibilidad'!AR15,'Intervalos de credibilidad'!AT15)</f>
        <v>2.2653342394252984E-2</v>
      </c>
      <c r="F15" s="32">
        <f>MAX('Intervalos de credibilidad'!C15,'Intervalos de credibilidad'!G15,'Intervalos de credibilidad'!I15,'Intervalos de credibilidad'!K15,'Intervalos de credibilidad'!M15,'Intervalos de credibilidad'!O15,'Intervalos de credibilidad'!Q15,'Intervalos de credibilidad'!S15,'Intervalos de credibilidad'!U15,'Intervalos de credibilidad'!W15,'Intervalos de credibilidad'!Y15,'Intervalos de credibilidad'!AA15,'Intervalos de credibilidad'!AC15,'Intervalos de credibilidad'!AE15,'Intervalos de credibilidad'!AG15,'Intervalos de credibilidad'!AI15,'Intervalos de credibilidad'!AK15,'Intervalos de credibilidad'!AM15,'Intervalos de credibilidad'!AO15,'Intervalos de credibilidad'!AQ15,'Intervalos de credibilidad'!AS15)</f>
        <v>0.10502449496865905</v>
      </c>
      <c r="G15">
        <f t="shared" si="0"/>
        <v>6.7430003561988833E-2</v>
      </c>
      <c r="H15">
        <f t="shared" si="1"/>
        <v>6.3838918681456025E-2</v>
      </c>
    </row>
    <row r="16" spans="1:14" x14ac:dyDescent="0.25">
      <c r="A16" s="6">
        <v>14</v>
      </c>
      <c r="B16" s="6" t="s">
        <v>64</v>
      </c>
      <c r="C16" s="32">
        <f>MIN('Intervalos de credibilidad'!C16,'Intervalos de credibilidad'!E16,'Intervalos de credibilidad'!G16,'Intervalos de credibilidad'!I16,'Intervalos de credibilidad'!K16,'Intervalos de credibilidad'!M16,'Intervalos de credibilidad'!O16,'Intervalos de credibilidad'!Q16,'Intervalos de credibilidad'!S16,'Intervalos de credibilidad'!U16,'Intervalos de credibilidad'!W16,'Intervalos de credibilidad'!Y16,'Intervalos de credibilidad'!AA16,'Intervalos de credibilidad'!AC16,'Intervalos de credibilidad'!AE16,'Intervalos de credibilidad'!AG16,'Intervalos de credibilidad'!AI16,'Intervalos de credibilidad'!AK16,'Intervalos de credibilidad'!AM16,'Intervalos de credibilidad'!AO16,'Intervalos de credibilidad'!AQ16,'Intervalos de credibilidad'!AS16)</f>
        <v>1.0521720534539213E-2</v>
      </c>
      <c r="D16" s="32">
        <f>MAX('Intervalos de credibilidad'!D16,'Intervalos de credibilidad'!F16,'Intervalos de credibilidad'!H16,'Intervalos de credibilidad'!J16,'Intervalos de credibilidad'!L16,'Intervalos de credibilidad'!N16,'Intervalos de credibilidad'!P16,'Intervalos de credibilidad'!R16,'Intervalos de credibilidad'!T16,'Intervalos de credibilidad'!V16,'Intervalos de credibilidad'!X16,'Intervalos de credibilidad'!Z16,'Intervalos de credibilidad'!AB16,'Intervalos de credibilidad'!AD16,'Intervalos de credibilidad'!AF16,'Intervalos de credibilidad'!AH16,'Intervalos de credibilidad'!AJ16,'Intervalos de credibilidad'!AL16,'Intervalos de credibilidad'!AN16,'Intervalos de credibilidad'!AP16,'Intervalos de credibilidad'!AR16,'Intervalos de credibilidad'!AT16)</f>
        <v>7.7327671070721693E-2</v>
      </c>
      <c r="E16" s="32">
        <f>MIN('Intervalos de credibilidad'!D16,'Intervalos de credibilidad'!F16,'Intervalos de credibilidad'!H16,'Intervalos de credibilidad'!J16,'Intervalos de credibilidad'!L16,'Intervalos de credibilidad'!N16,'Intervalos de credibilidad'!P16,'Intervalos de credibilidad'!R16,'Intervalos de credibilidad'!T16,'Intervalos de credibilidad'!V16,'Intervalos de credibilidad'!X16,'Intervalos de credibilidad'!Z16,'Intervalos de credibilidad'!AB16,'Intervalos de credibilidad'!AD16,'Intervalos de credibilidad'!AF16,'Intervalos de credibilidad'!AH16,'Intervalos de credibilidad'!AJ16,'Intervalos de credibilidad'!AL16,'Intervalos de credibilidad'!AN16,'Intervalos de credibilidad'!AP16,'Intervalos de credibilidad'!AR16,'Intervalos de credibilidad'!AT16)</f>
        <v>1.5992626733667414E-2</v>
      </c>
      <c r="F16" s="32">
        <f>MAX('Intervalos de credibilidad'!C16,'Intervalos de credibilidad'!E16,'Intervalos de credibilidad'!G16,'Intervalos de credibilidad'!I16,'Intervalos de credibilidad'!K16,'Intervalos de credibilidad'!M16,'Intervalos de credibilidad'!O16,'Intervalos de credibilidad'!Q16,'Intervalos de credibilidad'!S16,'Intervalos de credibilidad'!U16,'Intervalos de credibilidad'!W16,'Intervalos de credibilidad'!Y16,'Intervalos de credibilidad'!AA16,'Intervalos de credibilidad'!AC16,'Intervalos de credibilidad'!AE16,'Intervalos de credibilidad'!AG16,'Intervalos de credibilidad'!AI16,'Intervalos de credibilidad'!AK16,'Intervalos de credibilidad'!AM16,'Intervalos de credibilidad'!AO16,'Intervalos de credibilidad'!AQ16,'Intervalos de credibilidad'!AS16)</f>
        <v>6.3574655205062849E-2</v>
      </c>
      <c r="G16">
        <f t="shared" si="0"/>
        <v>4.3924695802630455E-2</v>
      </c>
      <c r="H16">
        <f t="shared" si="1"/>
        <v>3.9783640969365132E-2</v>
      </c>
    </row>
    <row r="17" spans="1:8" x14ac:dyDescent="0.25">
      <c r="A17" s="6">
        <v>15</v>
      </c>
      <c r="B17" s="6" t="s">
        <v>8</v>
      </c>
      <c r="C17" s="32">
        <f>MIN('Intervalos de credibilidad'!C17,'Intervalos de credibilidad'!G17,'Intervalos de credibilidad'!I17,'Intervalos de credibilidad'!K17,'Intervalos de credibilidad'!M17,'Intervalos de credibilidad'!O17,'Intervalos de credibilidad'!Q17,'Intervalos de credibilidad'!S17,'Intervalos de credibilidad'!U17,'Intervalos de credibilidad'!W17,'Intervalos de credibilidad'!Y17,'Intervalos de credibilidad'!AA17,'Intervalos de credibilidad'!AC17,'Intervalos de credibilidad'!AE17,'Intervalos de credibilidad'!AG17,'Intervalos de credibilidad'!AI17,'Intervalos de credibilidad'!AK17,'Intervalos de credibilidad'!AM17,'Intervalos de credibilidad'!AO17,'Intervalos de credibilidad'!AQ17,'Intervalos de credibilidad'!AS17)</f>
        <v>1.2065222154757494E-2</v>
      </c>
      <c r="D17" s="32">
        <f>MAX('Intervalos de credibilidad'!D17,'Intervalos de credibilidad'!H17,'Intervalos de credibilidad'!J17,'Intervalos de credibilidad'!L17,'Intervalos de credibilidad'!N17,'Intervalos de credibilidad'!P17,'Intervalos de credibilidad'!R17,'Intervalos de credibilidad'!T17,'Intervalos de credibilidad'!V17,'Intervalos de credibilidad'!X17,'Intervalos de credibilidad'!Z17,'Intervalos de credibilidad'!AB17,'Intervalos de credibilidad'!AD17,'Intervalos de credibilidad'!AF17,'Intervalos de credibilidad'!AH17,'Intervalos de credibilidad'!AJ17,'Intervalos de credibilidad'!AL17,'Intervalos de credibilidad'!AN17,'Intervalos de credibilidad'!AP17,'Intervalos de credibilidad'!AR17,'Intervalos de credibilidad'!AT17)</f>
        <v>6.996780784975043E-2</v>
      </c>
      <c r="E17" s="32">
        <f>MIN('Intervalos de credibilidad'!D17,'Intervalos de credibilidad'!H17,'Intervalos de credibilidad'!J17,'Intervalos de credibilidad'!L17,'Intervalos de credibilidad'!N17,'Intervalos de credibilidad'!P17,'Intervalos de credibilidad'!R17,'Intervalos de credibilidad'!T17,'Intervalos de credibilidad'!V17,'Intervalos de credibilidad'!X17,'Intervalos de credibilidad'!Z17,'Intervalos de credibilidad'!AB17,'Intervalos de credibilidad'!AD17,'Intervalos de credibilidad'!AF17,'Intervalos de credibilidad'!AH17,'Intervalos de credibilidad'!AJ17,'Intervalos de credibilidad'!AL17,'Intervalos de credibilidad'!AN17,'Intervalos de credibilidad'!AP17,'Intervalos de credibilidad'!AR17,'Intervalos de credibilidad'!AT17)</f>
        <v>1.958287330209485E-2</v>
      </c>
      <c r="F17" s="32">
        <f>MAX('Intervalos de credibilidad'!C17,'Intervalos de credibilidad'!G17,'Intervalos de credibilidad'!I17,'Intervalos de credibilidad'!K17,'Intervalos de credibilidad'!M17,'Intervalos de credibilidad'!O17,'Intervalos de credibilidad'!Q17,'Intervalos de credibilidad'!S17,'Intervalos de credibilidad'!U17,'Intervalos de credibilidad'!W17,'Intervalos de credibilidad'!Y17,'Intervalos de credibilidad'!AA17,'Intervalos de credibilidad'!AC17,'Intervalos de credibilidad'!AE17,'Intervalos de credibilidad'!AG17,'Intervalos de credibilidad'!AI17,'Intervalos de credibilidad'!AK17,'Intervalos de credibilidad'!AM17,'Intervalos de credibilidad'!AO17,'Intervalos de credibilidad'!AQ17,'Intervalos de credibilidad'!AS17)</f>
        <v>6.0054134380961979E-2</v>
      </c>
      <c r="G17">
        <f t="shared" si="0"/>
        <v>4.1016515002253964E-2</v>
      </c>
      <c r="H17">
        <f t="shared" si="1"/>
        <v>3.9818503841528415E-2</v>
      </c>
    </row>
    <row r="18" spans="1:8" x14ac:dyDescent="0.25">
      <c r="A18" s="6">
        <v>16</v>
      </c>
      <c r="B18" s="6" t="s">
        <v>35</v>
      </c>
      <c r="C18" s="32">
        <f>MIN('Intervalos de credibilidad'!C18,'Intervalos de credibilidad'!E18,'Intervalos de credibilidad'!M18,'Intervalos de credibilidad'!O18,'Intervalos de credibilidad'!Q18,'Intervalos de credibilidad'!S18,'Intervalos de credibilidad'!U18,'Intervalos de credibilidad'!W18,'Intervalos de credibilidad'!Y18,'Intervalos de credibilidad'!AA18,'Intervalos de credibilidad'!AC18,'Intervalos de credibilidad'!AE18,'Intervalos de credibilidad'!AG18,'Intervalos de credibilidad'!AI18,'Intervalos de credibilidad'!AK18,'Intervalos de credibilidad'!AM18,'Intervalos de credibilidad'!AO18,'Intervalos de credibilidad'!AQ18,'Intervalos de credibilidad'!AS18)</f>
        <v>1.2830696306044517E-2</v>
      </c>
      <c r="D18" s="32">
        <f>MAX('Intervalos de credibilidad'!D18,'Intervalos de credibilidad'!F18,'Intervalos de credibilidad'!N18,'Intervalos de credibilidad'!P18,'Intervalos de credibilidad'!R18,'Intervalos de credibilidad'!T18,'Intervalos de credibilidad'!V18,'Intervalos de credibilidad'!X18,'Intervalos de credibilidad'!Z18,'Intervalos de credibilidad'!AB18,'Intervalos de credibilidad'!AD18,'Intervalos de credibilidad'!AF18,'Intervalos de credibilidad'!AH18,'Intervalos de credibilidad'!AJ18,'Intervalos de credibilidad'!AL18,'Intervalos de credibilidad'!AN18,'Intervalos de credibilidad'!AP18,'Intervalos de credibilidad'!AR18,'Intervalos de credibilidad'!AT18)</f>
        <v>8.0369036165242602E-2</v>
      </c>
      <c r="E18" s="32">
        <f>MIN('Intervalos de credibilidad'!D18,'Intervalos de credibilidad'!F18,'Intervalos de credibilidad'!N18,'Intervalos de credibilidad'!P18,'Intervalos de credibilidad'!R18,'Intervalos de credibilidad'!T18,'Intervalos de credibilidad'!V18,'Intervalos de credibilidad'!X18,'Intervalos de credibilidad'!Z18,'Intervalos de credibilidad'!AB18,'Intervalos de credibilidad'!AD18,'Intervalos de credibilidad'!AF18,'Intervalos de credibilidad'!AH18,'Intervalos de credibilidad'!AJ18,'Intervalos de credibilidad'!AL18,'Intervalos de credibilidad'!AN18,'Intervalos de credibilidad'!AP18,'Intervalos de credibilidad'!AR18,'Intervalos de credibilidad'!AT18)</f>
        <v>1.9443783600047393E-2</v>
      </c>
      <c r="F18" s="32">
        <f>MAX('Intervalos de credibilidad'!C18,'Intervalos de credibilidad'!E18,'Intervalos de credibilidad'!M18,'Intervalos de credibilidad'!O18,'Intervalos de credibilidad'!Q18,'Intervalos de credibilidad'!S18,'Intervalos de credibilidad'!U18,'Intervalos de credibilidad'!W18,'Intervalos de credibilidad'!Y18,'Intervalos de credibilidad'!AA18,'Intervalos de credibilidad'!AC18,'Intervalos de credibilidad'!AE18,'Intervalos de credibilidad'!AG18,'Intervalos de credibilidad'!AI18,'Intervalos de credibilidad'!AK18,'Intervalos de credibilidad'!AM18,'Intervalos de credibilidad'!AO18,'Intervalos de credibilidad'!AQ18,'Intervalos de credibilidad'!AS18)</f>
        <v>6.7034192539259449E-2</v>
      </c>
      <c r="G18">
        <f t="shared" si="0"/>
        <v>4.6599866235643557E-2</v>
      </c>
      <c r="H18">
        <f t="shared" si="1"/>
        <v>4.3238988069653421E-2</v>
      </c>
    </row>
    <row r="19" spans="1:8" x14ac:dyDescent="0.25">
      <c r="A19" s="6">
        <v>17</v>
      </c>
      <c r="B19" s="6" t="s">
        <v>69</v>
      </c>
      <c r="C19" s="32">
        <f>MIN('Intervalos de credibilidad'!C19,'Intervalos de credibilidad'!G19,'Intervalos de credibilidad'!I19,'Intervalos de credibilidad'!M19,'Intervalos de credibilidad'!O19,'Intervalos de credibilidad'!Q19,'Intervalos de credibilidad'!S19,'Intervalos de credibilidad'!U19,'Intervalos de credibilidad'!W19,'Intervalos de credibilidad'!Y19,'Intervalos de credibilidad'!AA19,'Intervalos de credibilidad'!AC19,'Intervalos de credibilidad'!AE19,'Intervalos de credibilidad'!AG19,'Intervalos de credibilidad'!AI19,'Intervalos de credibilidad'!AK19,'Intervalos de credibilidad'!AM19,'Intervalos de credibilidad'!AO19,'Intervalos de credibilidad'!AQ19)</f>
        <v>9.1343993354656428E-3</v>
      </c>
      <c r="D19" s="32">
        <f>MAX('Intervalos de credibilidad'!D19,'Intervalos de credibilidad'!H19,'Intervalos de credibilidad'!J19,'Intervalos de credibilidad'!N19,'Intervalos de credibilidad'!P19,'Intervalos de credibilidad'!R19,'Intervalos de credibilidad'!T19,'Intervalos de credibilidad'!V19,'Intervalos de credibilidad'!X19,'Intervalos de credibilidad'!Z19,'Intervalos de credibilidad'!AB19,'Intervalos de credibilidad'!AD19,'Intervalos de credibilidad'!AF19,'Intervalos de credibilidad'!AH19,'Intervalos de credibilidad'!AJ19,'Intervalos de credibilidad'!AL19,'Intervalos de credibilidad'!AN19,'Intervalos de credibilidad'!AP19,'Intervalos de credibilidad'!AR19)</f>
        <v>7.4432235631596733E-2</v>
      </c>
      <c r="E19" s="32">
        <f>MIN('Intervalos de credibilidad'!D19,'Intervalos de credibilidad'!H19,'Intervalos de credibilidad'!J19,'Intervalos de credibilidad'!N19,'Intervalos de credibilidad'!P19,'Intervalos de credibilidad'!R19,'Intervalos de credibilidad'!T19,'Intervalos de credibilidad'!V19,'Intervalos de credibilidad'!X19,'Intervalos de credibilidad'!Z19,'Intervalos de credibilidad'!AB19,'Intervalos de credibilidad'!AD19,'Intervalos de credibilidad'!AF19,'Intervalos de credibilidad'!AH19,'Intervalos de credibilidad'!AJ19,'Intervalos de credibilidad'!AL19,'Intervalos de credibilidad'!AN19,'Intervalos de credibilidad'!AP19,'Intervalos de credibilidad'!AR19)</f>
        <v>1.740227397717109E-2</v>
      </c>
      <c r="F19" s="32">
        <f>MAX('Intervalos de credibilidad'!C19,'Intervalos de credibilidad'!G19,'Intervalos de credibilidad'!I19,'Intervalos de credibilidad'!M19,'Intervalos de credibilidad'!O19,'Intervalos de credibilidad'!Q19,'Intervalos de credibilidad'!S19,'Intervalos de credibilidad'!U19,'Intervalos de credibilidad'!W19,'Intervalos de credibilidad'!Y19,'Intervalos de credibilidad'!AA19,'Intervalos de credibilidad'!AC19,'Intervalos de credibilidad'!AE19,'Intervalos de credibilidad'!AG19,'Intervalos de credibilidad'!AI19,'Intervalos de credibilidad'!AK19,'Intervalos de credibilidad'!AM19,'Intervalos de credibilidad'!AO19,'Intervalos de credibilidad'!AQ19)</f>
        <v>5.6350813646779553E-2</v>
      </c>
      <c r="G19">
        <f t="shared" si="0"/>
        <v>4.1783317483531188E-2</v>
      </c>
      <c r="H19">
        <f t="shared" si="1"/>
        <v>3.6876543811975318E-2</v>
      </c>
    </row>
    <row r="20" spans="1:8" x14ac:dyDescent="0.25">
      <c r="A20" s="6">
        <v>18</v>
      </c>
      <c r="B20" s="6" t="s">
        <v>11</v>
      </c>
      <c r="C20" s="32">
        <f>MIN('Intervalos de credibilidad'!C20,'Intervalos de credibilidad'!E20,'Intervalos de credibilidad'!I20,'Intervalos de credibilidad'!K20,'Intervalos de credibilidad'!M20,'Intervalos de credibilidad'!O20,'Intervalos de credibilidad'!Q20,'Intervalos de credibilidad'!S20,'Intervalos de credibilidad'!U20,'Intervalos de credibilidad'!Y20,'Intervalos de credibilidad'!AC20,'Intervalos de credibilidad'!AE20,'Intervalos de credibilidad'!AG20,'Intervalos de credibilidad'!AI20,'Intervalos de credibilidad'!AK20,'Intervalos de credibilidad'!AM20,'Intervalos de credibilidad'!AO20,'Intervalos de credibilidad'!AQ20,'Intervalos de credibilidad'!AS20)</f>
        <v>9.3460181046352338E-3</v>
      </c>
      <c r="D20" s="32">
        <f>MAX('Intervalos de credibilidad'!D20,'Intervalos de credibilidad'!F20,'Intervalos de credibilidad'!J20,'Intervalos de credibilidad'!L20,'Intervalos de credibilidad'!N20,'Intervalos de credibilidad'!P20,'Intervalos de credibilidad'!R20,'Intervalos de credibilidad'!T20,'Intervalos de credibilidad'!V20,'Intervalos de credibilidad'!Z20,'Intervalos de credibilidad'!AD20,'Intervalos de credibilidad'!AF20,'Intervalos de credibilidad'!AH20,'Intervalos de credibilidad'!AJ20,'Intervalos de credibilidad'!AL20,'Intervalos de credibilidad'!AN20,'Intervalos de credibilidad'!AP20,'Intervalos de credibilidad'!AR20,'Intervalos de credibilidad'!AT20)</f>
        <v>0.10313654794550842</v>
      </c>
      <c r="E20" s="32">
        <f>MIN('Intervalos de credibilidad'!D20,'Intervalos de credibilidad'!F20,'Intervalos de credibilidad'!J20,'Intervalos de credibilidad'!L20,'Intervalos de credibilidad'!N20,'Intervalos de credibilidad'!P20,'Intervalos de credibilidad'!R20,'Intervalos de credibilidad'!T20,'Intervalos de credibilidad'!V20,'Intervalos de credibilidad'!Z20,'Intervalos de credibilidad'!AD20,'Intervalos de credibilidad'!AF20,'Intervalos de credibilidad'!AH20,'Intervalos de credibilidad'!AJ20,'Intervalos de credibilidad'!AL20,'Intervalos de credibilidad'!AN20,'Intervalos de credibilidad'!AP20,'Intervalos de credibilidad'!AR20,'Intervalos de credibilidad'!AT20)</f>
        <v>2.0512659653128429E-2</v>
      </c>
      <c r="F20" s="32">
        <f>MAX('Intervalos de credibilidad'!C20,'Intervalos de credibilidad'!E20,'Intervalos de credibilidad'!I20,'Intervalos de credibilidad'!K20,'Intervalos de credibilidad'!M20,'Intervalos de credibilidad'!O20,'Intervalos de credibilidad'!Q20,'Intervalos de credibilidad'!S20,'Intervalos de credibilidad'!U20,'Intervalos de credibilidad'!Y20,'Intervalos de credibilidad'!AC20,'Intervalos de credibilidad'!AE20,'Intervalos de credibilidad'!AG20,'Intervalos de credibilidad'!AI20,'Intervalos de credibilidad'!AK20,'Intervalos de credibilidad'!AM20,'Intervalos de credibilidad'!AO20,'Intervalos de credibilidad'!AQ20,'Intervalos de credibilidad'!AS20)</f>
        <v>7.6330936165841884E-2</v>
      </c>
      <c r="G20">
        <f t="shared" si="0"/>
        <v>5.6241283025071823E-2</v>
      </c>
      <c r="H20">
        <f t="shared" si="1"/>
        <v>4.8421797909485156E-2</v>
      </c>
    </row>
    <row r="21" spans="1:8" x14ac:dyDescent="0.25">
      <c r="A21" s="6">
        <v>19</v>
      </c>
      <c r="B21" s="6" t="s">
        <v>65</v>
      </c>
      <c r="C21" s="32">
        <f>MIN('Intervalos de credibilidad'!C21,'Intervalos de credibilidad'!E21,'Intervalos de credibilidad'!G21,'Intervalos de credibilidad'!I21,'Intervalos de credibilidad'!K21,'Intervalos de credibilidad'!M21,'Intervalos de credibilidad'!O21,'Intervalos de credibilidad'!Q21,'Intervalos de credibilidad'!S21,'Intervalos de credibilidad'!U21,'Intervalos de credibilidad'!W21,'Intervalos de credibilidad'!Y21,'Intervalos de credibilidad'!AA21,'Intervalos de credibilidad'!AC21,'Intervalos de credibilidad'!AE21,'Intervalos de credibilidad'!AG21,'Intervalos de credibilidad'!AI21,'Intervalos de credibilidad'!AK21,'Intervalos de credibilidad'!AM21,'Intervalos de credibilidad'!AO21,'Intervalos de credibilidad'!AQ21,'Intervalos de credibilidad'!AS21)</f>
        <v>1.3265827355353501E-3</v>
      </c>
      <c r="D21" s="32">
        <f>MAX('Intervalos de credibilidad'!D21,'Intervalos de credibilidad'!F21,'Intervalos de credibilidad'!H21,'Intervalos de credibilidad'!J21,'Intervalos de credibilidad'!L21,'Intervalos de credibilidad'!N21,'Intervalos de credibilidad'!P21,'Intervalos de credibilidad'!R21,'Intervalos de credibilidad'!T21,'Intervalos de credibilidad'!V21,'Intervalos de credibilidad'!X21,'Intervalos de credibilidad'!Z21,'Intervalos de credibilidad'!AB21,'Intervalos de credibilidad'!AD21,'Intervalos de credibilidad'!AF21,'Intervalos de credibilidad'!AH21,'Intervalos de credibilidad'!AJ21,'Intervalos de credibilidad'!AL21,'Intervalos de credibilidad'!AN21,'Intervalos de credibilidad'!AP21,'Intervalos de credibilidad'!AR21,'Intervalos de credibilidad'!AT21)</f>
        <v>5.7705555294467747E-2</v>
      </c>
      <c r="E21" s="32">
        <f>MIN('Intervalos de credibilidad'!D21,'Intervalos de credibilidad'!F21,'Intervalos de credibilidad'!H21,'Intervalos de credibilidad'!J21,'Intervalos de credibilidad'!L21,'Intervalos de credibilidad'!N21,'Intervalos de credibilidad'!P21,'Intervalos de credibilidad'!R21,'Intervalos de credibilidad'!T21,'Intervalos de credibilidad'!V21,'Intervalos de credibilidad'!X21,'Intervalos de credibilidad'!Z21,'Intervalos de credibilidad'!AB21,'Intervalos de credibilidad'!AD21,'Intervalos de credibilidad'!AF21,'Intervalos de credibilidad'!AH21,'Intervalos de credibilidad'!AJ21,'Intervalos de credibilidad'!AL21,'Intervalos de credibilidad'!AN21,'Intervalos de credibilidad'!AP21,'Intervalos de credibilidad'!AR21,'Intervalos de credibilidad'!AT21)</f>
        <v>8.3392021204187206E-3</v>
      </c>
      <c r="F21" s="32">
        <f>MAX('Intervalos de credibilidad'!C21,'Intervalos de credibilidad'!E21,'Intervalos de credibilidad'!G21,'Intervalos de credibilidad'!I21,'Intervalos de credibilidad'!K21,'Intervalos de credibilidad'!M21,'Intervalos de credibilidad'!O21,'Intervalos de credibilidad'!Q21,'Intervalos de credibilidad'!S21,'Intervalos de credibilidad'!U21,'Intervalos de credibilidad'!W21,'Intervalos de credibilidad'!Y21,'Intervalos de credibilidad'!AA21,'Intervalos de credibilidad'!AC21,'Intervalos de credibilidad'!AE21,'Intervalos de credibilidad'!AG21,'Intervalos de credibilidad'!AI21,'Intervalos de credibilidad'!AK21,'Intervalos de credibilidad'!AM21,'Intervalos de credibilidad'!AO21,'Intervalos de credibilidad'!AQ21,'Intervalos de credibilidad'!AS21)</f>
        <v>4.6214920629670961E-2</v>
      </c>
      <c r="G21">
        <f t="shared" si="0"/>
        <v>2.9516069015001548E-2</v>
      </c>
      <c r="H21">
        <f t="shared" si="1"/>
        <v>2.7277061375044841E-2</v>
      </c>
    </row>
    <row r="22" spans="1:8" x14ac:dyDescent="0.25">
      <c r="A22" s="6">
        <v>20</v>
      </c>
      <c r="B22" s="6" t="s">
        <v>23</v>
      </c>
      <c r="C22" s="32">
        <f>MIN('Intervalos de credibilidad'!C22,'Intervalos de credibilidad'!E22,'Intervalos de credibilidad'!G22,'Intervalos de credibilidad'!I22,'Intervalos de credibilidad'!K22,'Intervalos de credibilidad'!M22,'Intervalos de credibilidad'!O22,'Intervalos de credibilidad'!Q22,'Intervalos de credibilidad'!S22,'Intervalos de credibilidad'!U22,'Intervalos de credibilidad'!W22,'Intervalos de credibilidad'!Y22,'Intervalos de credibilidad'!AA22,'Intervalos de credibilidad'!AC22,'Intervalos de credibilidad'!AE22,'Intervalos de credibilidad'!AG22,'Intervalos de credibilidad'!AI22,'Intervalos de credibilidad'!AK22,'Intervalos de credibilidad'!AM22,'Intervalos de credibilidad'!AO22,'Intervalos de credibilidad'!AQ22)</f>
        <v>1.3782054174299683E-5</v>
      </c>
      <c r="D22" s="32">
        <f>MAX('Intervalos de credibilidad'!D22,'Intervalos de credibilidad'!F22,'Intervalos de credibilidad'!H22,'Intervalos de credibilidad'!J22,'Intervalos de credibilidad'!L22,'Intervalos de credibilidad'!N22,'Intervalos de credibilidad'!P22,'Intervalos de credibilidad'!R22,'Intervalos de credibilidad'!T22,'Intervalos de credibilidad'!V22,'Intervalos de credibilidad'!X22,'Intervalos de credibilidad'!Z22,'Intervalos de credibilidad'!AB22,'Intervalos de credibilidad'!AD22,'Intervalos de credibilidad'!AF22,'Intervalos de credibilidad'!AH22,'Intervalos de credibilidad'!AJ22,'Intervalos de credibilidad'!AL22,'Intervalos de credibilidad'!AN22,'Intervalos de credibilidad'!AP22,'Intervalos de credibilidad'!AR22)</f>
        <v>7.054415466789421E-2</v>
      </c>
      <c r="E22" s="32">
        <f>MIN('Intervalos de credibilidad'!D22,'Intervalos de credibilidad'!F22,'Intervalos de credibilidad'!H22,'Intervalos de credibilidad'!J22,'Intervalos de credibilidad'!L22,'Intervalos de credibilidad'!N22,'Intervalos de credibilidad'!P22,'Intervalos de credibilidad'!R22,'Intervalos de credibilidad'!T22,'Intervalos de credibilidad'!V22,'Intervalos de credibilidad'!X22,'Intervalos de credibilidad'!Z22,'Intervalos de credibilidad'!AB22,'Intervalos de credibilidad'!AD22,'Intervalos de credibilidad'!AF22,'Intervalos de credibilidad'!AH22,'Intervalos de credibilidad'!AJ22,'Intervalos de credibilidad'!AL22,'Intervalos de credibilidad'!AN22,'Intervalos de credibilidad'!AP22,'Intervalos de credibilidad'!AR22)</f>
        <v>2.006084982533296E-3</v>
      </c>
      <c r="F22" s="32">
        <f>MAX('Intervalos de credibilidad'!C22,'Intervalos de credibilidad'!E22,'Intervalos de credibilidad'!G22,'Intervalos de credibilidad'!I22,'Intervalos de credibilidad'!K22,'Intervalos de credibilidad'!M22,'Intervalos de credibilidad'!O22,'Intervalos de credibilidad'!Q22,'Intervalos de credibilidad'!S22,'Intervalos de credibilidad'!U22,'Intervalos de credibilidad'!W22,'Intervalos de credibilidad'!Y22,'Intervalos de credibilidad'!AA22,'Intervalos de credibilidad'!AC22,'Intervalos de credibilidad'!AE22,'Intervalos de credibilidad'!AG22,'Intervalos de credibilidad'!AI22,'Intervalos de credibilidad'!AK22,'Intervalos de credibilidad'!AM22,'Intervalos de credibilidad'!AO22,'Intervalos de credibilidad'!AQ22)</f>
        <v>4.8970952423400181E-2</v>
      </c>
      <c r="G22">
        <f t="shared" si="0"/>
        <v>3.5278968361034252E-2</v>
      </c>
      <c r="H22">
        <f t="shared" si="1"/>
        <v>2.5488518702966739E-2</v>
      </c>
    </row>
    <row r="23" spans="1:8" x14ac:dyDescent="0.25">
      <c r="A23" s="6">
        <v>21</v>
      </c>
      <c r="B23" s="6" t="s">
        <v>10</v>
      </c>
      <c r="C23" s="32">
        <f>MIN('Intervalos de credibilidad'!C23,'Intervalos de credibilidad'!E23,'Intervalos de credibilidad'!I23,'Intervalos de credibilidad'!K23,'Intervalos de credibilidad'!M23,'Intervalos de credibilidad'!O23,'Intervalos de credibilidad'!Q23,'Intervalos de credibilidad'!S23,'Intervalos de credibilidad'!U23,'Intervalos de credibilidad'!W23,'Intervalos de credibilidad'!Y23,'Intervalos de credibilidad'!AA23,'Intervalos de credibilidad'!AC23,'Intervalos de credibilidad'!AE23,'Intervalos de credibilidad'!AG23,'Intervalos de credibilidad'!AI23,'Intervalos de credibilidad'!AK23,'Intervalos de credibilidad'!AM23,'Intervalos de credibilidad'!AO23,'Intervalos de credibilidad'!AQ23,'Intervalos de credibilidad'!AS23)</f>
        <v>9.4870021380749694E-3</v>
      </c>
      <c r="D23" s="32">
        <f>MAX('Intervalos de credibilidad'!D23,'Intervalos de credibilidad'!F23,'Intervalos de credibilidad'!J23,'Intervalos de credibilidad'!L23,'Intervalos de credibilidad'!N23,'Intervalos de credibilidad'!P23,'Intervalos de credibilidad'!R23,'Intervalos de credibilidad'!T23,'Intervalos de credibilidad'!V23,'Intervalos de credibilidad'!X23,'Intervalos de credibilidad'!Z23,'Intervalos de credibilidad'!AB23,'Intervalos de credibilidad'!AD23,'Intervalos de credibilidad'!AF23,'Intervalos de credibilidad'!AH23,'Intervalos de credibilidad'!AJ23,'Intervalos de credibilidad'!AL23,'Intervalos de credibilidad'!AN23,'Intervalos de credibilidad'!AP23,'Intervalos de credibilidad'!AR23,'Intervalos de credibilidad'!AT23)</f>
        <v>6.357589266390129E-2</v>
      </c>
      <c r="E23" s="32">
        <f>MIN('Intervalos de credibilidad'!D23,'Intervalos de credibilidad'!F23,'Intervalos de credibilidad'!J23,'Intervalos de credibilidad'!L23,'Intervalos de credibilidad'!N23,'Intervalos de credibilidad'!P23,'Intervalos de credibilidad'!R23,'Intervalos de credibilidad'!T23,'Intervalos de credibilidad'!V23,'Intervalos de credibilidad'!X23,'Intervalos de credibilidad'!Z23,'Intervalos de credibilidad'!AB23,'Intervalos de credibilidad'!AD23,'Intervalos de credibilidad'!AF23,'Intervalos de credibilidad'!AH23,'Intervalos de credibilidad'!AJ23,'Intervalos de credibilidad'!AL23,'Intervalos de credibilidad'!AN23,'Intervalos de credibilidad'!AP23,'Intervalos de credibilidad'!AR23,'Intervalos de credibilidad'!AT23)</f>
        <v>1.8071113181189591E-2</v>
      </c>
      <c r="F23" s="32">
        <f>MAX('Intervalos de credibilidad'!C23,'Intervalos de credibilidad'!E23,'Intervalos de credibilidad'!I23,'Intervalos de credibilidad'!K23,'Intervalos de credibilidad'!M23,'Intervalos de credibilidad'!O23,'Intervalos de credibilidad'!Q23,'Intervalos de credibilidad'!S23,'Intervalos de credibilidad'!U23,'Intervalos de credibilidad'!W23,'Intervalos de credibilidad'!Y23,'Intervalos de credibilidad'!AA23,'Intervalos de credibilidad'!AC23,'Intervalos de credibilidad'!AE23,'Intervalos de credibilidad'!AG23,'Intervalos de credibilidad'!AI23,'Intervalos de credibilidad'!AK23,'Intervalos de credibilidad'!AM23,'Intervalos de credibilidad'!AO23,'Intervalos de credibilidad'!AQ23,'Intervalos de credibilidad'!AS23)</f>
        <v>4.6880919492669391E-2</v>
      </c>
      <c r="G23">
        <f t="shared" si="0"/>
        <v>3.6531447400988126E-2</v>
      </c>
      <c r="H23">
        <f t="shared" si="1"/>
        <v>3.2476016336929495E-2</v>
      </c>
    </row>
    <row r="24" spans="1:8" x14ac:dyDescent="0.25">
      <c r="A24" s="6">
        <v>22</v>
      </c>
      <c r="B24" s="6" t="s">
        <v>38</v>
      </c>
      <c r="C24" s="32">
        <f>MIN('Intervalos de credibilidad'!C24,'Intervalos de credibilidad'!E24,'Intervalos de credibilidad'!G24,'Intervalos de credibilidad'!K24,'Intervalos de credibilidad'!M24,'Intervalos de credibilidad'!O24,'Intervalos de credibilidad'!Q24,'Intervalos de credibilidad'!S24,'Intervalos de credibilidad'!U24,'Intervalos de credibilidad'!W24,'Intervalos de credibilidad'!Y24,'Intervalos de credibilidad'!AA24,'Intervalos de credibilidad'!AC24,'Intervalos de credibilidad'!AE24,'Intervalos de credibilidad'!AG24,'Intervalos de credibilidad'!AI24,'Intervalos de credibilidad'!AK24,'Intervalos de credibilidad'!AM24,'Intervalos de credibilidad'!AO24,'Intervalos de credibilidad'!AQ24,'Intervalos de credibilidad'!AS24)</f>
        <v>9.9824077603693131E-3</v>
      </c>
      <c r="D24" s="32">
        <f>MAX('Intervalos de credibilidad'!D24,'Intervalos de credibilidad'!F24,'Intervalos de credibilidad'!H24,'Intervalos de credibilidad'!L24,'Intervalos de credibilidad'!N24,'Intervalos de credibilidad'!P24,'Intervalos de credibilidad'!R24,'Intervalos de credibilidad'!T24,'Intervalos de credibilidad'!V24,'Intervalos de credibilidad'!X24,'Intervalos de credibilidad'!Z24,'Intervalos de credibilidad'!AB24,'Intervalos de credibilidad'!AD24,'Intervalos de credibilidad'!AF24,'Intervalos de credibilidad'!AH24,'Intervalos de credibilidad'!AJ24,'Intervalos de credibilidad'!AL24,'Intervalos de credibilidad'!AN24,'Intervalos de credibilidad'!AP24,'Intervalos de credibilidad'!AR24,'Intervalos de credibilidad'!AT24)</f>
        <v>0.12247071822539768</v>
      </c>
      <c r="E24" s="32">
        <f>MIN('Intervalos de credibilidad'!D24,'Intervalos de credibilidad'!F24,'Intervalos de credibilidad'!H24,'Intervalos de credibilidad'!L24,'Intervalos de credibilidad'!N24,'Intervalos de credibilidad'!P24,'Intervalos de credibilidad'!R24,'Intervalos de credibilidad'!T24,'Intervalos de credibilidad'!V24,'Intervalos de credibilidad'!X24,'Intervalos de credibilidad'!Z24,'Intervalos de credibilidad'!AB24,'Intervalos de credibilidad'!AD24,'Intervalos de credibilidad'!AF24,'Intervalos de credibilidad'!AH24,'Intervalos de credibilidad'!AJ24,'Intervalos de credibilidad'!AL24,'Intervalos de credibilidad'!AN24,'Intervalos de credibilidad'!AP24,'Intervalos de credibilidad'!AR24,'Intervalos de credibilidad'!AT24)</f>
        <v>1.9362577136936565E-2</v>
      </c>
      <c r="F24" s="32">
        <f>MAX('Intervalos de credibilidad'!C24,'Intervalos de credibilidad'!E24,'Intervalos de credibilidad'!G24,'Intervalos de credibilidad'!K24,'Intervalos de credibilidad'!M24,'Intervalos de credibilidad'!O24,'Intervalos de credibilidad'!Q24,'Intervalos de credibilidad'!S24,'Intervalos de credibilidad'!U24,'Intervalos de credibilidad'!W24,'Intervalos de credibilidad'!Y24,'Intervalos de credibilidad'!AA24,'Intervalos de credibilidad'!AC24,'Intervalos de credibilidad'!AE24,'Intervalos de credibilidad'!AG24,'Intervalos de credibilidad'!AI24,'Intervalos de credibilidad'!AK24,'Intervalos de credibilidad'!AM24,'Intervalos de credibilidad'!AO24,'Intervalos de credibilidad'!AQ24,'Intervalos de credibilidad'!AS24)</f>
        <v>9.7724423014538334E-2</v>
      </c>
      <c r="G24">
        <f t="shared" si="0"/>
        <v>6.62265629928835E-2</v>
      </c>
      <c r="H24">
        <f t="shared" si="1"/>
        <v>5.8543500075737449E-2</v>
      </c>
    </row>
    <row r="25" spans="1:8" x14ac:dyDescent="0.25">
      <c r="A25" s="6">
        <v>23</v>
      </c>
      <c r="B25" s="6" t="s">
        <v>14</v>
      </c>
      <c r="C25" s="32">
        <f>MIN('Intervalos de credibilidad'!C25,'Intervalos de credibilidad'!E25,'Intervalos de credibilidad'!G25,'Intervalos de credibilidad'!I25,'Intervalos de credibilidad'!K25,'Intervalos de credibilidad'!M25,'Intervalos de credibilidad'!O25,'Intervalos de credibilidad'!Q25,'Intervalos de credibilidad'!S25,'Intervalos de credibilidad'!U25,'Intervalos de credibilidad'!W25,'Intervalos de credibilidad'!Y25,'Intervalos de credibilidad'!AA25,'Intervalos de credibilidad'!AC25,'Intervalos de credibilidad'!AE25,'Intervalos de credibilidad'!AG25,'Intervalos de credibilidad'!AI25,'Intervalos de credibilidad'!AK25,'Intervalos de credibilidad'!AO25,'Intervalos de credibilidad'!AS25)</f>
        <v>7.9580120086738468E-3</v>
      </c>
      <c r="D25" s="32">
        <f>MAX('Intervalos de credibilidad'!D25,'Intervalos de credibilidad'!F25,'Intervalos de credibilidad'!H25,'Intervalos de credibilidad'!J25,'Intervalos de credibilidad'!L25,'Intervalos de credibilidad'!N25,'Intervalos de credibilidad'!P25,'Intervalos de credibilidad'!R25,'Intervalos de credibilidad'!T25,'Intervalos de credibilidad'!V25,'Intervalos de credibilidad'!X25,'Intervalos de credibilidad'!Z25,'Intervalos de credibilidad'!AB25,'Intervalos de credibilidad'!AD25,'Intervalos de credibilidad'!AF25,'Intervalos de credibilidad'!AH25,'Intervalos de credibilidad'!AJ25,'Intervalos de credibilidad'!AL25,'Intervalos de credibilidad'!AP25,'Intervalos de credibilidad'!AT25)</f>
        <v>7.6702967402606625E-2</v>
      </c>
      <c r="E25" s="32">
        <f>MIN('Intervalos de credibilidad'!D25,'Intervalos de credibilidad'!F25,'Intervalos de credibilidad'!H25,'Intervalos de credibilidad'!J25,'Intervalos de credibilidad'!L25,'Intervalos de credibilidad'!N25,'Intervalos de credibilidad'!P25,'Intervalos de credibilidad'!R25,'Intervalos de credibilidad'!T25,'Intervalos de credibilidad'!V25,'Intervalos de credibilidad'!X25,'Intervalos de credibilidad'!Z25,'Intervalos de credibilidad'!AB25,'Intervalos de credibilidad'!AD25,'Intervalos de credibilidad'!AF25,'Intervalos de credibilidad'!AH25,'Intervalos de credibilidad'!AJ25,'Intervalos de credibilidad'!AL25,'Intervalos de credibilidad'!AP25,'Intervalos de credibilidad'!AT25)</f>
        <v>1.5933966830937729E-2</v>
      </c>
      <c r="F25" s="32">
        <f>MAX('Intervalos de credibilidad'!C25,'Intervalos de credibilidad'!E25,'Intervalos de credibilidad'!G25,'Intervalos de credibilidad'!I25,'Intervalos de credibilidad'!K25,'Intervalos de credibilidad'!M25,'Intervalos de credibilidad'!O25,'Intervalos de credibilidad'!Q25,'Intervalos de credibilidad'!S25,'Intervalos de credibilidad'!U25,'Intervalos de credibilidad'!W25,'Intervalos de credibilidad'!Y25,'Intervalos de credibilidad'!AA25,'Intervalos de credibilidad'!AC25,'Intervalos de credibilidad'!AE25,'Intervalos de credibilidad'!AG25,'Intervalos de credibilidad'!AI25,'Intervalos de credibilidad'!AK25,'Intervalos de credibilidad'!AO25,'Intervalos de credibilidad'!AS25)</f>
        <v>5.0308632478614584E-2</v>
      </c>
      <c r="G25">
        <f t="shared" si="0"/>
        <v>4.233048970564024E-2</v>
      </c>
      <c r="H25">
        <f t="shared" si="1"/>
        <v>3.3121299654776157E-2</v>
      </c>
    </row>
    <row r="26" spans="1:8" x14ac:dyDescent="0.25">
      <c r="A26" s="6">
        <v>24</v>
      </c>
      <c r="B26" s="6" t="s">
        <v>36</v>
      </c>
      <c r="C26" s="32">
        <f>MIN('Intervalos de credibilidad'!C26,'Intervalos de credibilidad'!G26,'Intervalos de credibilidad'!K26,'Intervalos de credibilidad'!M26,'Intervalos de credibilidad'!O26,'Intervalos de credibilidad'!Q26,'Intervalos de credibilidad'!S26,'Intervalos de credibilidad'!U26,'Intervalos de credibilidad'!W26,'Intervalos de credibilidad'!Y26,'Intervalos de credibilidad'!AA26,'Intervalos de credibilidad'!AC26,'Intervalos de credibilidad'!AE26,'Intervalos de credibilidad'!AG26,'Intervalos de credibilidad'!AI26,'Intervalos de credibilidad'!AK26,'Intervalos de credibilidad'!AM26,'Intervalos de credibilidad'!AO26,'Intervalos de credibilidad'!AQ26,'Intervalos de credibilidad'!AS26)</f>
        <v>1.6867875816285214E-2</v>
      </c>
      <c r="D26" s="32">
        <f>MAX('Intervalos de credibilidad'!D26,'Intervalos de credibilidad'!H26,'Intervalos de credibilidad'!L26,'Intervalos de credibilidad'!N26,'Intervalos de credibilidad'!P26,'Intervalos de credibilidad'!R26,'Intervalos de credibilidad'!T26,'Intervalos de credibilidad'!V26,'Intervalos de credibilidad'!X26,'Intervalos de credibilidad'!Z26,'Intervalos de credibilidad'!AB26,'Intervalos de credibilidad'!AD26,'Intervalos de credibilidad'!AF26,'Intervalos de credibilidad'!AH26,'Intervalos de credibilidad'!AJ26,'Intervalos de credibilidad'!AL26,'Intervalos de credibilidad'!AN26,'Intervalos de credibilidad'!AP26,'Intervalos de credibilidad'!AR26,'Intervalos de credibilidad'!AT26)</f>
        <v>6.4783418224861333E-2</v>
      </c>
      <c r="E26" s="32">
        <f>MIN('Intervalos de credibilidad'!D26,'Intervalos de credibilidad'!H26,'Intervalos de credibilidad'!L26,'Intervalos de credibilidad'!N26,'Intervalos de credibilidad'!P26,'Intervalos de credibilidad'!R26,'Intervalos de credibilidad'!T26,'Intervalos de credibilidad'!V26,'Intervalos de credibilidad'!X26,'Intervalos de credibilidad'!Z26,'Intervalos de credibilidad'!AB26,'Intervalos de credibilidad'!AD26,'Intervalos de credibilidad'!AF26,'Intervalos de credibilidad'!AH26,'Intervalos de credibilidad'!AJ26,'Intervalos de credibilidad'!AL26,'Intervalos de credibilidad'!AN26,'Intervalos de credibilidad'!AP26,'Intervalos de credibilidad'!AR26,'Intervalos de credibilidad'!AT26)</f>
        <v>2.1819024573725199E-2</v>
      </c>
      <c r="F26" s="32">
        <f>MAX('Intervalos de credibilidad'!C26,'Intervalos de credibilidad'!G26,'Intervalos de credibilidad'!K26,'Intervalos de credibilidad'!M26,'Intervalos de credibilidad'!O26,'Intervalos de credibilidad'!Q26,'Intervalos de credibilidad'!S26,'Intervalos de credibilidad'!U26,'Intervalos de credibilidad'!W26,'Intervalos de credibilidad'!Y26,'Intervalos de credibilidad'!AA26,'Intervalos de credibilidad'!AC26,'Intervalos de credibilidad'!AE26,'Intervalos de credibilidad'!AG26,'Intervalos de credibilidad'!AI26,'Intervalos de credibilidad'!AK26,'Intervalos de credibilidad'!AM26,'Intervalos de credibilidad'!AO26,'Intervalos de credibilidad'!AQ26,'Intervalos de credibilidad'!AS26)</f>
        <v>5.5897816608143996E-2</v>
      </c>
      <c r="G26">
        <f t="shared" si="0"/>
        <v>4.0825647020573272E-2</v>
      </c>
      <c r="H26">
        <f t="shared" si="1"/>
        <v>3.8858420590934598E-2</v>
      </c>
    </row>
    <row r="27" spans="1:8" x14ac:dyDescent="0.25">
      <c r="A27" s="6">
        <v>25</v>
      </c>
      <c r="B27" s="6" t="s">
        <v>24</v>
      </c>
      <c r="C27" s="32">
        <f>MIN('Intervalos de credibilidad'!C27,'Intervalos de credibilidad'!E27,'Intervalos de credibilidad'!I27,'Intervalos de credibilidad'!K27,'Intervalos de credibilidad'!M27,'Intervalos de credibilidad'!O27,'Intervalos de credibilidad'!Q27,'Intervalos de credibilidad'!S27,'Intervalos de credibilidad'!U27,'Intervalos de credibilidad'!W27,'Intervalos de credibilidad'!Y27,'Intervalos de credibilidad'!AA27,'Intervalos de credibilidad'!AC27,'Intervalos de credibilidad'!AE27,'Intervalos de credibilidad'!AI27,'Intervalos de credibilidad'!AK27,'Intervalos de credibilidad'!AM27,'Intervalos de credibilidad'!AO27,'Intervalos de credibilidad'!AQ27)</f>
        <v>2.8293768220318581E-3</v>
      </c>
      <c r="D27" s="32">
        <f>MAX('Intervalos de credibilidad'!D27,'Intervalos de credibilidad'!F27,'Intervalos de credibilidad'!J27,'Intervalos de credibilidad'!L27,'Intervalos de credibilidad'!N27,'Intervalos de credibilidad'!P27,'Intervalos de credibilidad'!R27,'Intervalos de credibilidad'!T27,'Intervalos de credibilidad'!V27,'Intervalos de credibilidad'!X27,'Intervalos de credibilidad'!Z27,'Intervalos de credibilidad'!AB27,'Intervalos de credibilidad'!AD27,'Intervalos de credibilidad'!AF27,'Intervalos de credibilidad'!AJ27,'Intervalos de credibilidad'!AL27,'Intervalos de credibilidad'!AN27,'Intervalos de credibilidad'!AP27,'Intervalos de credibilidad'!AR27)</f>
        <v>7.6321410568283343E-2</v>
      </c>
      <c r="E27" s="32">
        <f>MIN('Intervalos de credibilidad'!D27,'Intervalos de credibilidad'!F27,'Intervalos de credibilidad'!J27,'Intervalos de credibilidad'!L27,'Intervalos de credibilidad'!N27,'Intervalos de credibilidad'!P27,'Intervalos de credibilidad'!R27,'Intervalos de credibilidad'!T27,'Intervalos de credibilidad'!V27,'Intervalos de credibilidad'!X27,'Intervalos de credibilidad'!Z27,'Intervalos de credibilidad'!AB27,'Intervalos de credibilidad'!AD27,'Intervalos de credibilidad'!AF27,'Intervalos de credibilidad'!AJ27,'Intervalos de credibilidad'!AL27,'Intervalos de credibilidad'!AN27,'Intervalos de credibilidad'!AP27,'Intervalos de credibilidad'!AR27)</f>
        <v>9.7609709574213444E-3</v>
      </c>
      <c r="F27" s="32">
        <f>MAX('Intervalos de credibilidad'!C27,'Intervalos de credibilidad'!E27,'Intervalos de credibilidad'!I27,'Intervalos de credibilidad'!K27,'Intervalos de credibilidad'!M27,'Intervalos de credibilidad'!O27,'Intervalos de credibilidad'!Q27,'Intervalos de credibilidad'!S27,'Intervalos de credibilidad'!U27,'Intervalos de credibilidad'!W27,'Intervalos de credibilidad'!Y27,'Intervalos de credibilidad'!AA27,'Intervalos de credibilidad'!AC27,'Intervalos de credibilidad'!AE27,'Intervalos de credibilidad'!AI27,'Intervalos de credibilidad'!AK27,'Intervalos de credibilidad'!AM27,'Intervalos de credibilidad'!AO27,'Intervalos de credibilidad'!AQ27)</f>
        <v>5.6648430365609452E-2</v>
      </c>
      <c r="G27">
        <f t="shared" si="0"/>
        <v>3.9575393695157599E-2</v>
      </c>
      <c r="H27">
        <f t="shared" si="1"/>
        <v>3.3204700661515402E-2</v>
      </c>
    </row>
    <row r="28" spans="1:8" x14ac:dyDescent="0.25">
      <c r="A28" s="6">
        <v>26</v>
      </c>
      <c r="B28" s="6" t="s">
        <v>39</v>
      </c>
      <c r="C28" s="32">
        <f>MIN('Intervalos de credibilidad'!C28,'Intervalos de credibilidad'!E28,'Intervalos de credibilidad'!G28,'Intervalos de credibilidad'!K28,'Intervalos de credibilidad'!M28,'Intervalos de credibilidad'!O28,'Intervalos de credibilidad'!S28,'Intervalos de credibilidad'!U28,'Intervalos de credibilidad'!W28,'Intervalos de credibilidad'!Y28,'Intervalos de credibilidad'!AA28,'Intervalos de credibilidad'!AC28,'Intervalos de credibilidad'!AE28,'Intervalos de credibilidad'!AG28,'Intervalos de credibilidad'!AI28,'Intervalos de credibilidad'!AK28,'Intervalos de credibilidad'!AM28,'Intervalos de credibilidad'!AO28,'Intervalos de credibilidad'!AQ28)</f>
        <v>1.4220173564151612E-2</v>
      </c>
      <c r="D28" s="32">
        <f>MAX('Intervalos de credibilidad'!D28,'Intervalos de credibilidad'!F28,'Intervalos de credibilidad'!H28,'Intervalos de credibilidad'!L28,'Intervalos de credibilidad'!N28,'Intervalos de credibilidad'!P28,'Intervalos de credibilidad'!T28,'Intervalos de credibilidad'!V28,'Intervalos de credibilidad'!X28,'Intervalos de credibilidad'!Z28,'Intervalos de credibilidad'!AB28,'Intervalos de credibilidad'!AD28,'Intervalos de credibilidad'!AF28,'Intervalos de credibilidad'!AH28,'Intervalos de credibilidad'!AJ28,'Intervalos de credibilidad'!AL28,'Intervalos de credibilidad'!AN28,'Intervalos de credibilidad'!AP28,'Intervalos de credibilidad'!AR28)</f>
        <v>0.10067736645664904</v>
      </c>
      <c r="E28" s="32">
        <f>MIN('Intervalos de credibilidad'!D28,'Intervalos de credibilidad'!F28,'Intervalos de credibilidad'!H28,'Intervalos de credibilidad'!L28,'Intervalos de credibilidad'!N28,'Intervalos de credibilidad'!P28,'Intervalos de credibilidad'!T28,'Intervalos de credibilidad'!V28,'Intervalos de credibilidad'!X28,'Intervalos de credibilidad'!Z28,'Intervalos de credibilidad'!AB28,'Intervalos de credibilidad'!AD28,'Intervalos de credibilidad'!AF28,'Intervalos de credibilidad'!AH28,'Intervalos de credibilidad'!AJ28,'Intervalos de credibilidad'!AL28,'Intervalos de credibilidad'!AN28,'Intervalos de credibilidad'!AP28,'Intervalos de credibilidad'!AR28)</f>
        <v>2.7028324269193993E-2</v>
      </c>
      <c r="F28" s="32">
        <f>MAX('Intervalos de credibilidad'!C28,'Intervalos de credibilidad'!E28,'Intervalos de credibilidad'!G28,'Intervalos de credibilidad'!K28,'Intervalos de credibilidad'!M28,'Intervalos de credibilidad'!O28,'Intervalos de credibilidad'!S28,'Intervalos de credibilidad'!U28,'Intervalos de credibilidad'!W28,'Intervalos de credibilidad'!Y28,'Intervalos de credibilidad'!AA28,'Intervalos de credibilidad'!AC28,'Intervalos de credibilidad'!AE28,'Intervalos de credibilidad'!AG28,'Intervalos de credibilidad'!AI28,'Intervalos de credibilidad'!AK28,'Intervalos de credibilidad'!AM28,'Intervalos de credibilidad'!AO28,'Intervalos de credibilidad'!AQ28)</f>
        <v>7.4186838650892623E-2</v>
      </c>
      <c r="G28">
        <f t="shared" si="0"/>
        <v>5.744877001040033E-2</v>
      </c>
      <c r="H28">
        <f t="shared" si="1"/>
        <v>5.0607581460043308E-2</v>
      </c>
    </row>
    <row r="29" spans="1:8" x14ac:dyDescent="0.25">
      <c r="A29" s="6">
        <v>27</v>
      </c>
      <c r="B29" s="6" t="s">
        <v>28</v>
      </c>
      <c r="C29" s="32">
        <f>MIN('Intervalos de credibilidad'!C29,'Intervalos de credibilidad'!K29,'Intervalos de credibilidad'!M29,'Intervalos de credibilidad'!O29,'Intervalos de credibilidad'!Q29,'Intervalos de credibilidad'!S29,'Intervalos de credibilidad'!U29,'Intervalos de credibilidad'!W29,'Intervalos de credibilidad'!Y29,'Intervalos de credibilidad'!AA29,'Intervalos de credibilidad'!AC29,'Intervalos de credibilidad'!AE29,'Intervalos de credibilidad'!AG29,'Intervalos de credibilidad'!AI29,'Intervalos de credibilidad'!AK29,'Intervalos de credibilidad'!AM29,'Intervalos de credibilidad'!AO29,'Intervalos de credibilidad'!AQ29,'Intervalos de credibilidad'!AS29)</f>
        <v>7.0955613625522732E-3</v>
      </c>
      <c r="D29" s="32">
        <f>MAX('Intervalos de credibilidad'!D29,'Intervalos de credibilidad'!L29,'Intervalos de credibilidad'!N29,'Intervalos de credibilidad'!P29,'Intervalos de credibilidad'!R29,'Intervalos de credibilidad'!T29,'Intervalos de credibilidad'!V29,'Intervalos de credibilidad'!X29,'Intervalos de credibilidad'!Z29,'Intervalos de credibilidad'!AB29,'Intervalos de credibilidad'!AD29,'Intervalos de credibilidad'!AF29,'Intervalos de credibilidad'!AH29,'Intervalos de credibilidad'!AJ29,'Intervalos de credibilidad'!AL29,'Intervalos de credibilidad'!AN29,'Intervalos de credibilidad'!AP29,'Intervalos de credibilidad'!AR29,'Intervalos de credibilidad'!AT29)</f>
        <v>9.1460393991038336E-2</v>
      </c>
      <c r="E29" s="32">
        <f>MIN('Intervalos de credibilidad'!D29,'Intervalos de credibilidad'!L29,'Intervalos de credibilidad'!N29,'Intervalos de credibilidad'!P29,'Intervalos de credibilidad'!R29,'Intervalos de credibilidad'!T29,'Intervalos de credibilidad'!V29,'Intervalos de credibilidad'!X29,'Intervalos de credibilidad'!Z29,'Intervalos de credibilidad'!AB29,'Intervalos de credibilidad'!AD29,'Intervalos de credibilidad'!AF29,'Intervalos de credibilidad'!AH29,'Intervalos de credibilidad'!AJ29,'Intervalos de credibilidad'!AL29,'Intervalos de credibilidad'!AN29,'Intervalos de credibilidad'!AP29,'Intervalos de credibilidad'!AR29,'Intervalos de credibilidad'!AT29)</f>
        <v>1.4545521517898785E-2</v>
      </c>
      <c r="F29" s="32">
        <f>MAX('Intervalos de credibilidad'!C29,'Intervalos de credibilidad'!K29,'Intervalos de credibilidad'!M29,'Intervalos de credibilidad'!O29,'Intervalos de credibilidad'!Q29,'Intervalos de credibilidad'!S29,'Intervalos de credibilidad'!U29,'Intervalos de credibilidad'!W29,'Intervalos de credibilidad'!Y29,'Intervalos de credibilidad'!AA29,'Intervalos de credibilidad'!AC29,'Intervalos de credibilidad'!AE29,'Intervalos de credibilidad'!AG29,'Intervalos de credibilidad'!AI29,'Intervalos de credibilidad'!AK29,'Intervalos de credibilidad'!AM29,'Intervalos de credibilidad'!AO29,'Intervalos de credibilidad'!AQ29,'Intervalos de credibilidad'!AS29)</f>
        <v>7.1445980706064643E-2</v>
      </c>
      <c r="G29">
        <f t="shared" si="0"/>
        <v>4.9277977676795301E-2</v>
      </c>
      <c r="H29">
        <f t="shared" si="1"/>
        <v>4.2995751111981714E-2</v>
      </c>
    </row>
    <row r="30" spans="1:8" x14ac:dyDescent="0.25">
      <c r="A30" s="6">
        <v>28</v>
      </c>
      <c r="B30" s="6" t="s">
        <v>21</v>
      </c>
      <c r="C30" s="32">
        <f>MIN('Intervalos de credibilidad'!C30,'Intervalos de credibilidad'!G30,'Intervalos de credibilidad'!I30,'Intervalos de credibilidad'!K30,'Intervalos de credibilidad'!M30,'Intervalos de credibilidad'!O30,'Intervalos de credibilidad'!Q30,'Intervalos de credibilidad'!S30,'Intervalos de credibilidad'!U30,'Intervalos de credibilidad'!W30,'Intervalos de credibilidad'!Y30,'Intervalos de credibilidad'!AA30,'Intervalos de credibilidad'!AC30,'Intervalos de credibilidad'!AE30,'Intervalos de credibilidad'!AG30,'Intervalos de credibilidad'!AI30,'Intervalos de credibilidad'!AK30,'Intervalos de credibilidad'!AO30,'Intervalos de credibilidad'!AQ30,'Intervalos de credibilidad'!AS30)</f>
        <v>1.4035753845365116E-2</v>
      </c>
      <c r="D30" s="32">
        <f>MAX('Intervalos de credibilidad'!D30,'Intervalos de credibilidad'!H30,'Intervalos de credibilidad'!J30,'Intervalos de credibilidad'!L30,'Intervalos de credibilidad'!N30,'Intervalos de credibilidad'!P30,'Intervalos de credibilidad'!R30,'Intervalos de credibilidad'!T30,'Intervalos de credibilidad'!V30,'Intervalos de credibilidad'!X30,'Intervalos de credibilidad'!Z30,'Intervalos de credibilidad'!AB30,'Intervalos de credibilidad'!AD30,'Intervalos de credibilidad'!AF30,'Intervalos de credibilidad'!AH30,'Intervalos de credibilidad'!AJ30,'Intervalos de credibilidad'!AL30,'Intervalos de credibilidad'!AP30,'Intervalos de credibilidad'!AR30,'Intervalos de credibilidad'!AT30)</f>
        <v>8.9076258183104939E-2</v>
      </c>
      <c r="E30" s="32">
        <f>MIN('Intervalos de credibilidad'!D30,'Intervalos de credibilidad'!H30,'Intervalos de credibilidad'!J30,'Intervalos de credibilidad'!L30,'Intervalos de credibilidad'!N30,'Intervalos de credibilidad'!P30,'Intervalos de credibilidad'!R30,'Intervalos de credibilidad'!T30,'Intervalos de credibilidad'!V30,'Intervalos de credibilidad'!X30,'Intervalos de credibilidad'!Z30,'Intervalos de credibilidad'!AB30,'Intervalos de credibilidad'!AD30,'Intervalos de credibilidad'!AF30,'Intervalos de credibilidad'!AH30,'Intervalos de credibilidad'!AJ30,'Intervalos de credibilidad'!AL30,'Intervalos de credibilidad'!AP30,'Intervalos de credibilidad'!AR30,'Intervalos de credibilidad'!AT30)</f>
        <v>2.4372543362244148E-2</v>
      </c>
      <c r="F30" s="32">
        <f>MAX('Intervalos de credibilidad'!C30,'Intervalos de credibilidad'!G30,'Intervalos de credibilidad'!I30,'Intervalos de credibilidad'!K30,'Intervalos de credibilidad'!M30,'Intervalos de credibilidad'!O30,'Intervalos de credibilidad'!Q30,'Intervalos de credibilidad'!S30,'Intervalos de credibilidad'!U30,'Intervalos de credibilidad'!W30,'Intervalos de credibilidad'!Y30,'Intervalos de credibilidad'!AA30,'Intervalos de credibilidad'!AC30,'Intervalos de credibilidad'!AE30,'Intervalos de credibilidad'!AG30,'Intervalos de credibilidad'!AI30,'Intervalos de credibilidad'!AK30,'Intervalos de credibilidad'!AO30,'Intervalos de credibilidad'!AQ30,'Intervalos de credibilidad'!AS30)</f>
        <v>6.8977307187676487E-2</v>
      </c>
      <c r="G30">
        <f t="shared" si="0"/>
        <v>5.1556006014235031E-2</v>
      </c>
      <c r="H30">
        <f t="shared" si="1"/>
        <v>4.6674925274960317E-2</v>
      </c>
    </row>
    <row r="31" spans="1:8" x14ac:dyDescent="0.25">
      <c r="A31" s="6">
        <v>29</v>
      </c>
      <c r="B31" s="6" t="s">
        <v>0</v>
      </c>
      <c r="C31" s="32">
        <f>MIN('Intervalos de credibilidad'!E31,'Intervalos de credibilidad'!G31,'Intervalos de credibilidad'!I31,'Intervalos de credibilidad'!K31,'Intervalos de credibilidad'!M31,'Intervalos de credibilidad'!O31,'Intervalos de credibilidad'!Q31,'Intervalos de credibilidad'!S31,'Intervalos de credibilidad'!U31,'Intervalos de credibilidad'!W31,'Intervalos de credibilidad'!Y31,'Intervalos de credibilidad'!AA31,'Intervalos de credibilidad'!AC31,'Intervalos de credibilidad'!AE31,'Intervalos de credibilidad'!AG31,'Intervalos de credibilidad'!AI31,'Intervalos de credibilidad'!AK31,'Intervalos de credibilidad'!AM31,'Intervalos de credibilidad'!AO31,'Intervalos de credibilidad'!AQ31,'Intervalos de credibilidad'!AS31)</f>
        <v>1.4979976844291159E-3</v>
      </c>
      <c r="D31" s="32">
        <f>MAX('Intervalos de credibilidad'!F31,'Intervalos de credibilidad'!H31,'Intervalos de credibilidad'!J31,'Intervalos de credibilidad'!L31,'Intervalos de credibilidad'!N31,'Intervalos de credibilidad'!P31,'Intervalos de credibilidad'!R31,'Intervalos de credibilidad'!T31,'Intervalos de credibilidad'!V31,'Intervalos de credibilidad'!X31,'Intervalos de credibilidad'!Z31,'Intervalos de credibilidad'!AB31,'Intervalos de credibilidad'!AD31,'Intervalos de credibilidad'!AF31,'Intervalos de credibilidad'!AH31,'Intervalos de credibilidad'!AJ31,'Intervalos de credibilidad'!AL31,'Intervalos de credibilidad'!AN31,'Intervalos de credibilidad'!AP31,'Intervalos de credibilidad'!AR31,'Intervalos de credibilidad'!AT31)</f>
        <v>7.3365474637230421E-2</v>
      </c>
      <c r="E31" s="32">
        <f>MIN('Intervalos de credibilidad'!F31,'Intervalos de credibilidad'!H31,'Intervalos de credibilidad'!J31,'Intervalos de credibilidad'!L31,'Intervalos de credibilidad'!N31,'Intervalos de credibilidad'!P31,'Intervalos de credibilidad'!R31,'Intervalos de credibilidad'!T31,'Intervalos de credibilidad'!V31,'Intervalos de credibilidad'!X31,'Intervalos de credibilidad'!Z31,'Intervalos de credibilidad'!AB31,'Intervalos de credibilidad'!AD31,'Intervalos de credibilidad'!AF31,'Intervalos de credibilidad'!AH31,'Intervalos de credibilidad'!AJ31,'Intervalos de credibilidad'!AL31,'Intervalos de credibilidad'!AN31,'Intervalos de credibilidad'!AP31,'Intervalos de credibilidad'!AR31,'Intervalos de credibilidad'!AT31)</f>
        <v>4.047231807107976E-3</v>
      </c>
      <c r="F31" s="32">
        <f>MAX('Intervalos de credibilidad'!E31,'Intervalos de credibilidad'!G31,'Intervalos de credibilidad'!I31,'Intervalos de credibilidad'!K31,'Intervalos de credibilidad'!M31,'Intervalos de credibilidad'!O31,'Intervalos de credibilidad'!Q31,'Intervalos de credibilidad'!S31,'Intervalos de credibilidad'!U31,'Intervalos de credibilidad'!W31,'Intervalos de credibilidad'!Y31,'Intervalos de credibilidad'!AA31,'Intervalos de credibilidad'!AC31,'Intervalos de credibilidad'!AE31,'Intervalos de credibilidad'!AG31,'Intervalos de credibilidad'!AI31,'Intervalos de credibilidad'!AK31,'Intervalos de credibilidad'!AM31,'Intervalos de credibilidad'!AO31,'Intervalos de credibilidad'!AQ31,'Intervalos de credibilidad'!AS31)</f>
        <v>6.0845626424668862E-2</v>
      </c>
      <c r="G31">
        <f t="shared" si="0"/>
        <v>3.7431736160829766E-2</v>
      </c>
      <c r="H31">
        <f t="shared" si="1"/>
        <v>3.2446429115888423E-2</v>
      </c>
    </row>
    <row r="32" spans="1:8" x14ac:dyDescent="0.25">
      <c r="A32" s="6">
        <v>30</v>
      </c>
      <c r="B32" s="6" t="s">
        <v>31</v>
      </c>
      <c r="C32" s="32">
        <f>MIN('Intervalos de credibilidad'!C32,'Intervalos de credibilidad'!E32,'Intervalos de credibilidad'!G32,'Intervalos de credibilidad'!K32,'Intervalos de credibilidad'!M32,'Intervalos de credibilidad'!O32,'Intervalos de credibilidad'!Q32,'Intervalos de credibilidad'!S32,'Intervalos de credibilidad'!U32,'Intervalos de credibilidad'!W32,'Intervalos de credibilidad'!Y32,'Intervalos de credibilidad'!AA32,'Intervalos de credibilidad'!AC32,'Intervalos de credibilidad'!AE32,'Intervalos de credibilidad'!AG32,'Intervalos de credibilidad'!AI32,'Intervalos de credibilidad'!AK32,'Intervalos de credibilidad'!AM32,'Intervalos de credibilidad'!AQ32,'Intervalos de credibilidad'!AS32)</f>
        <v>7.1155165317512842E-3</v>
      </c>
      <c r="D32" s="32">
        <f>MAX('Intervalos de credibilidad'!D32,'Intervalos de credibilidad'!F32,'Intervalos de credibilidad'!H32,'Intervalos de credibilidad'!L32,'Intervalos de credibilidad'!N32,'Intervalos de credibilidad'!P32,'Intervalos de credibilidad'!R32,'Intervalos de credibilidad'!T32,'Intervalos de credibilidad'!V32,'Intervalos de credibilidad'!X32,'Intervalos de credibilidad'!Z32,'Intervalos de credibilidad'!AB32,'Intervalos de credibilidad'!AD32,'Intervalos de credibilidad'!AF32,'Intervalos de credibilidad'!AH32,'Intervalos de credibilidad'!AJ32,'Intervalos de credibilidad'!AL32,'Intervalos de credibilidad'!AN32,'Intervalos de credibilidad'!AR32,'Intervalos de credibilidad'!AT32)</f>
        <v>8.4062077258677426E-2</v>
      </c>
      <c r="E32" s="32">
        <f>MIN('Intervalos de credibilidad'!D32,'Intervalos de credibilidad'!F32,'Intervalos de credibilidad'!H32,'Intervalos de credibilidad'!L32,'Intervalos de credibilidad'!N32,'Intervalos de credibilidad'!P32,'Intervalos de credibilidad'!R32,'Intervalos de credibilidad'!T32,'Intervalos de credibilidad'!V32,'Intervalos de credibilidad'!X32,'Intervalos de credibilidad'!Z32,'Intervalos de credibilidad'!AB32,'Intervalos de credibilidad'!AD32,'Intervalos de credibilidad'!AF32,'Intervalos de credibilidad'!AH32,'Intervalos de credibilidad'!AJ32,'Intervalos de credibilidad'!AL32,'Intervalos de credibilidad'!AN32,'Intervalos de credibilidad'!AR32,'Intervalos de credibilidad'!AT32)</f>
        <v>1.4586274342798577E-2</v>
      </c>
      <c r="F32" s="32">
        <f>MAX('Intervalos de credibilidad'!C32,'Intervalos de credibilidad'!E32,'Intervalos de credibilidad'!G32,'Intervalos de credibilidad'!K32,'Intervalos de credibilidad'!M32,'Intervalos de credibilidad'!O32,'Intervalos de credibilidad'!Q32,'Intervalos de credibilidad'!S32,'Intervalos de credibilidad'!U32,'Intervalos de credibilidad'!W32,'Intervalos de credibilidad'!Y32,'Intervalos de credibilidad'!AA32,'Intervalos de credibilidad'!AC32,'Intervalos de credibilidad'!AE32,'Intervalos de credibilidad'!AG32,'Intervalos de credibilidad'!AI32,'Intervalos de credibilidad'!AK32,'Intervalos de credibilidad'!AM32,'Intervalos de credibilidad'!AQ32,'Intervalos de credibilidad'!AS32)</f>
        <v>6.4857754252320987E-2</v>
      </c>
      <c r="G32">
        <f t="shared" si="0"/>
        <v>4.5588796895214355E-2</v>
      </c>
      <c r="H32">
        <f t="shared" si="1"/>
        <v>3.9722014297559782E-2</v>
      </c>
    </row>
    <row r="33" spans="1:8" x14ac:dyDescent="0.25">
      <c r="A33" s="6">
        <v>31</v>
      </c>
      <c r="B33" s="6" t="s">
        <v>32</v>
      </c>
      <c r="C33" s="32">
        <f>MIN('Intervalos de credibilidad'!C33,'Intervalos de credibilidad'!K33,'Intervalos de credibilidad'!M33,'Intervalos de credibilidad'!O33,'Intervalos de credibilidad'!Q33,'Intervalos de credibilidad'!S33,'Intervalos de credibilidad'!U33,'Intervalos de credibilidad'!W33,'Intervalos de credibilidad'!Y33,'Intervalos de credibilidad'!AA33,'Intervalos de credibilidad'!AC33,'Intervalos de credibilidad'!AE33,'Intervalos de credibilidad'!AG33,'Intervalos de credibilidad'!AI33,'Intervalos de credibilidad'!AK33,'Intervalos de credibilidad'!AM33,'Intervalos de credibilidad'!AO33,'Intervalos de credibilidad'!AQ33,'Intervalos de credibilidad'!AS33)</f>
        <v>1.0466787871979192E-2</v>
      </c>
      <c r="D33" s="32">
        <f>MAX('Intervalos de credibilidad'!D33,'Intervalos de credibilidad'!L33,'Intervalos de credibilidad'!N33,'Intervalos de credibilidad'!P33,'Intervalos de credibilidad'!R33,'Intervalos de credibilidad'!T33,'Intervalos de credibilidad'!V33,'Intervalos de credibilidad'!X33,'Intervalos de credibilidad'!Z33,'Intervalos de credibilidad'!AB33,'Intervalos de credibilidad'!AD33,'Intervalos de credibilidad'!AF33,'Intervalos de credibilidad'!AH33,'Intervalos de credibilidad'!AJ33,'Intervalos de credibilidad'!AL33,'Intervalos de credibilidad'!AN33,'Intervalos de credibilidad'!AP33,'Intervalos de credibilidad'!AR33,'Intervalos de credibilidad'!AT33)</f>
        <v>7.2837734257360953E-2</v>
      </c>
      <c r="E33" s="32">
        <f>MIN('Intervalos de credibilidad'!D33,'Intervalos de credibilidad'!L33,'Intervalos de credibilidad'!N33,'Intervalos de credibilidad'!P33,'Intervalos de credibilidad'!R33,'Intervalos de credibilidad'!T33,'Intervalos de credibilidad'!V33,'Intervalos de credibilidad'!X33,'Intervalos de credibilidad'!Z33,'Intervalos de credibilidad'!AB33,'Intervalos de credibilidad'!AD33,'Intervalos de credibilidad'!AF33,'Intervalos de credibilidad'!AH33,'Intervalos de credibilidad'!AJ33,'Intervalos de credibilidad'!AL33,'Intervalos de credibilidad'!AN33,'Intervalos de credibilidad'!AP33,'Intervalos de credibilidad'!AR33,'Intervalos de credibilidad'!AT33)</f>
        <v>1.8882110810163E-2</v>
      </c>
      <c r="F33" s="32">
        <f>MAX('Intervalos de credibilidad'!C33,'Intervalos de credibilidad'!K33,'Intervalos de credibilidad'!M33,'Intervalos de credibilidad'!O33,'Intervalos de credibilidad'!Q33,'Intervalos de credibilidad'!S33,'Intervalos de credibilidad'!U33,'Intervalos de credibilidad'!W33,'Intervalos de credibilidad'!Y33,'Intervalos de credibilidad'!AA33,'Intervalos de credibilidad'!AC33,'Intervalos de credibilidad'!AE33,'Intervalos de credibilidad'!AG33,'Intervalos de credibilidad'!AI33,'Intervalos de credibilidad'!AK33,'Intervalos de credibilidad'!AM33,'Intervalos de credibilidad'!AO33,'Intervalos de credibilidad'!AQ33,'Intervalos de credibilidad'!AS33)</f>
        <v>5.3986217274952807E-2</v>
      </c>
      <c r="G33">
        <f t="shared" si="0"/>
        <v>4.1652261064670071E-2</v>
      </c>
      <c r="H33">
        <f t="shared" si="1"/>
        <v>3.6434164042557907E-2</v>
      </c>
    </row>
    <row r="34" spans="1:8" x14ac:dyDescent="0.25">
      <c r="A34" s="6">
        <v>32</v>
      </c>
      <c r="B34" s="6" t="s">
        <v>13</v>
      </c>
      <c r="C34" s="32">
        <f>MIN('Intervalos de credibilidad'!C34,'Intervalos de credibilidad'!I34,'Intervalos de credibilidad'!K34,'Intervalos de credibilidad'!M34,'Intervalos de credibilidad'!O34,'Intervalos de credibilidad'!Q34,'Intervalos de credibilidad'!S34,'Intervalos de credibilidad'!U34,'Intervalos de credibilidad'!W34,'Intervalos de credibilidad'!Y34,'Intervalos de credibilidad'!AA34,'Intervalos de credibilidad'!AC34,'Intervalos de credibilidad'!AE34,'Intervalos de credibilidad'!AG34,'Intervalos de credibilidad'!AI34,'Intervalos de credibilidad'!AK34,'Intervalos de credibilidad'!AM34,'Intervalos de credibilidad'!AO34,'Intervalos de credibilidad'!AQ34,'Intervalos de credibilidad'!AS34)</f>
        <v>3.0867700627293417E-3</v>
      </c>
      <c r="D34" s="32">
        <f>MAX('Intervalos de credibilidad'!D34,'Intervalos de credibilidad'!J34,'Intervalos de credibilidad'!L34,'Intervalos de credibilidad'!N34,'Intervalos de credibilidad'!P34,'Intervalos de credibilidad'!R34,'Intervalos de credibilidad'!T34,'Intervalos de credibilidad'!V34,'Intervalos de credibilidad'!X34,'Intervalos de credibilidad'!Z34,'Intervalos de credibilidad'!AB34,'Intervalos de credibilidad'!AD34,'Intervalos de credibilidad'!AF34,'Intervalos de credibilidad'!AH34,'Intervalos de credibilidad'!AJ34,'Intervalos de credibilidad'!AL34,'Intervalos de credibilidad'!AN34,'Intervalos de credibilidad'!AP34,'Intervalos de credibilidad'!AR34,'Intervalos de credibilidad'!AT34)</f>
        <v>6.4569622773026247E-2</v>
      </c>
      <c r="E34" s="32">
        <f>MIN('Intervalos de credibilidad'!D34,'Intervalos de credibilidad'!J34,'Intervalos de credibilidad'!L34,'Intervalos de credibilidad'!N34,'Intervalos de credibilidad'!P34,'Intervalos de credibilidad'!R34,'Intervalos de credibilidad'!T34,'Intervalos de credibilidad'!V34,'Intervalos de credibilidad'!X34,'Intervalos de credibilidad'!Z34,'Intervalos de credibilidad'!AB34,'Intervalos de credibilidad'!AD34,'Intervalos de credibilidad'!AF34,'Intervalos de credibilidad'!AH34,'Intervalos de credibilidad'!AJ34,'Intervalos de credibilidad'!AL34,'Intervalos de credibilidad'!AN34,'Intervalos de credibilidad'!AP34,'Intervalos de credibilidad'!AR34,'Intervalos de credibilidad'!AT34)</f>
        <v>9.3183749251233294E-3</v>
      </c>
      <c r="F34" s="32">
        <f>MAX('Intervalos de credibilidad'!C34,'Intervalos de credibilidad'!I34,'Intervalos de credibilidad'!K34,'Intervalos de credibilidad'!M34,'Intervalos de credibilidad'!O34,'Intervalos de credibilidad'!Q34,'Intervalos de credibilidad'!S34,'Intervalos de credibilidad'!U34,'Intervalos de credibilidad'!W34,'Intervalos de credibilidad'!Y34,'Intervalos de credibilidad'!AA34,'Intervalos de credibilidad'!AC34,'Intervalos de credibilidad'!AE34,'Intervalos de credibilidad'!AG34,'Intervalos de credibilidad'!AI34,'Intervalos de credibilidad'!AK34,'Intervalos de credibilidad'!AM34,'Intervalos de credibilidad'!AO34,'Intervalos de credibilidad'!AQ34,'Intervalos de credibilidad'!AS34)</f>
        <v>4.5358889203911186E-2</v>
      </c>
      <c r="G34">
        <f t="shared" si="0"/>
        <v>3.3828196417877793E-2</v>
      </c>
      <c r="H34">
        <f t="shared" si="1"/>
        <v>2.7338632064517258E-2</v>
      </c>
    </row>
    <row r="35" spans="1:8" x14ac:dyDescent="0.25">
      <c r="A35" s="6">
        <v>33</v>
      </c>
      <c r="B35" s="6" t="s">
        <v>18</v>
      </c>
      <c r="C35" s="32">
        <f>MIN('Intervalos de credibilidad'!C35,'Intervalos de credibilidad'!E35,'Intervalos de credibilidad'!G35,'Intervalos de credibilidad'!I35,'Intervalos de credibilidad'!K35,'Intervalos de credibilidad'!M35,'Intervalos de credibilidad'!O35,'Intervalos de credibilidad'!Q35,'Intervalos de credibilidad'!S35,'Intervalos de credibilidad'!U35,'Intervalos de credibilidad'!W35,'Intervalos de credibilidad'!Y35,'Intervalos de credibilidad'!AA35,'Intervalos de credibilidad'!AE35,'Intervalos de credibilidad'!AG35,'Intervalos de credibilidad'!AI35,'Intervalos de credibilidad'!AK35,'Intervalos de credibilidad'!AM35,'Intervalos de credibilidad'!AO35,'Intervalos de credibilidad'!AQ35,'Intervalos de credibilidad'!AS35)</f>
        <v>1.0595299369769424E-2</v>
      </c>
      <c r="D35" s="32">
        <f>MAX('Intervalos de credibilidad'!D35,'Intervalos de credibilidad'!F35,'Intervalos de credibilidad'!H35,'Intervalos de credibilidad'!J35,'Intervalos de credibilidad'!L35,'Intervalos de credibilidad'!N35,'Intervalos de credibilidad'!P35,'Intervalos de credibilidad'!R35,'Intervalos de credibilidad'!T35,'Intervalos de credibilidad'!V35,'Intervalos de credibilidad'!X35,'Intervalos de credibilidad'!Z35,'Intervalos de credibilidad'!AB35,'Intervalos de credibilidad'!AF35,'Intervalos de credibilidad'!AH35,'Intervalos de credibilidad'!AJ35,'Intervalos de credibilidad'!AL35,'Intervalos de credibilidad'!AN35,'Intervalos de credibilidad'!AP35,'Intervalos de credibilidad'!AR35,'Intervalos de credibilidad'!AT35)</f>
        <v>0.11864461620810685</v>
      </c>
      <c r="E35" s="32">
        <f>MIN('Intervalos de credibilidad'!D35,'Intervalos de credibilidad'!F35,'Intervalos de credibilidad'!H35,'Intervalos de credibilidad'!J35,'Intervalos de credibilidad'!L35,'Intervalos de credibilidad'!N35,'Intervalos de credibilidad'!P35,'Intervalos de credibilidad'!R35,'Intervalos de credibilidad'!T35,'Intervalos de credibilidad'!V35,'Intervalos de credibilidad'!X35,'Intervalos de credibilidad'!Z35,'Intervalos de credibilidad'!AB35,'Intervalos de credibilidad'!AF35,'Intervalos de credibilidad'!AH35,'Intervalos de credibilidad'!AJ35,'Intervalos de credibilidad'!AL35,'Intervalos de credibilidad'!AN35,'Intervalos de credibilidad'!AP35,'Intervalos de credibilidad'!AR35,'Intervalos de credibilidad'!AT35)</f>
        <v>1.7782747633616647E-2</v>
      </c>
      <c r="F35" s="32">
        <f>MAX('Intervalos de credibilidad'!C35,'Intervalos de credibilidad'!E35,'Intervalos de credibilidad'!G35,'Intervalos de credibilidad'!I35,'Intervalos de credibilidad'!K35,'Intervalos de credibilidad'!M35,'Intervalos de credibilidad'!O35,'Intervalos de credibilidad'!Q35,'Intervalos de credibilidad'!S35,'Intervalos de credibilidad'!U35,'Intervalos de credibilidad'!W35,'Intervalos de credibilidad'!Y35,'Intervalos de credibilidad'!AA35,'Intervalos de credibilidad'!AE35,'Intervalos de credibilidad'!AG35,'Intervalos de credibilidad'!AI35,'Intervalos de credibilidad'!AK35,'Intervalos de credibilidad'!AM35,'Intervalos de credibilidad'!AO35,'Intervalos de credibilidad'!AQ35,'Intervalos de credibilidad'!AS35)</f>
        <v>9.9525991761323707E-2</v>
      </c>
      <c r="G35">
        <f t="shared" si="0"/>
        <v>6.4619957788938129E-2</v>
      </c>
      <c r="H35">
        <f t="shared" si="1"/>
        <v>5.8654369697470177E-2</v>
      </c>
    </row>
    <row r="36" spans="1:8" x14ac:dyDescent="0.25">
      <c r="A36" s="6">
        <v>34</v>
      </c>
      <c r="B36" s="6" t="s">
        <v>1</v>
      </c>
      <c r="C36" s="32">
        <f>MIN('Intervalos de credibilidad'!E36,'Intervalos de credibilidad'!G36,'Intervalos de credibilidad'!M36,'Intervalos de credibilidad'!O36,'Intervalos de credibilidad'!Q36,'Intervalos de credibilidad'!S36,'Intervalos de credibilidad'!U36,'Intervalos de credibilidad'!W36,'Intervalos de credibilidad'!Y36,'Intervalos de credibilidad'!AA36,'Intervalos de credibilidad'!AC36,'Intervalos de credibilidad'!AE36,'Intervalos de credibilidad'!AG36,'Intervalos de credibilidad'!AI36,'Intervalos de credibilidad'!AK36,'Intervalos de credibilidad'!AM36,'Intervalos de credibilidad'!AO36,'Intervalos de credibilidad'!AQ36,'Intervalos de credibilidad'!AS36)</f>
        <v>6.573168907624995E-3</v>
      </c>
      <c r="D36" s="32">
        <f>MAX('Intervalos de credibilidad'!F36,'Intervalos de credibilidad'!H36,'Intervalos de credibilidad'!N36,'Intervalos de credibilidad'!P36,'Intervalos de credibilidad'!R36,'Intervalos de credibilidad'!T36,'Intervalos de credibilidad'!V36,'Intervalos de credibilidad'!X36,'Intervalos de credibilidad'!Z36,'Intervalos de credibilidad'!AB36,'Intervalos de credibilidad'!AD36,'Intervalos de credibilidad'!AF36,'Intervalos de credibilidad'!AH36,'Intervalos de credibilidad'!AJ36,'Intervalos de credibilidad'!AL36,'Intervalos de credibilidad'!AN36,'Intervalos de credibilidad'!AP36,'Intervalos de credibilidad'!AR36,'Intervalos de credibilidad'!AT36)</f>
        <v>5.8032760806448258E-2</v>
      </c>
      <c r="E36" s="32">
        <f>MIN('Intervalos de credibilidad'!F36,'Intervalos de credibilidad'!H36,'Intervalos de credibilidad'!N36,'Intervalos de credibilidad'!P36,'Intervalos de credibilidad'!R36,'Intervalos de credibilidad'!T36,'Intervalos de credibilidad'!V36,'Intervalos de credibilidad'!X36,'Intervalos de credibilidad'!Z36,'Intervalos de credibilidad'!AB36,'Intervalos de credibilidad'!AD36,'Intervalos de credibilidad'!AF36,'Intervalos de credibilidad'!AH36,'Intervalos de credibilidad'!AJ36,'Intervalos de credibilidad'!AL36,'Intervalos de credibilidad'!AN36,'Intervalos de credibilidad'!AP36,'Intervalos de credibilidad'!AR36,'Intervalos de credibilidad'!AT36)</f>
        <v>1.3647336399046694E-2</v>
      </c>
      <c r="F36" s="32">
        <f>MAX('Intervalos de credibilidad'!E36,'Intervalos de credibilidad'!G36,'Intervalos de credibilidad'!M36,'Intervalos de credibilidad'!O36,'Intervalos de credibilidad'!Q36,'Intervalos de credibilidad'!S36,'Intervalos de credibilidad'!U36,'Intervalos de credibilidad'!W36,'Intervalos de credibilidad'!Y36,'Intervalos de credibilidad'!AA36,'Intervalos de credibilidad'!AC36,'Intervalos de credibilidad'!AE36,'Intervalos de credibilidad'!AG36,'Intervalos de credibilidad'!AI36,'Intervalos de credibilidad'!AK36,'Intervalos de credibilidad'!AM36,'Intervalos de credibilidad'!AO36,'Intervalos de credibilidad'!AQ36,'Intervalos de credibilidad'!AS36)</f>
        <v>4.2589900693957065E-2</v>
      </c>
      <c r="G36">
        <f t="shared" si="0"/>
        <v>3.2302964857036626E-2</v>
      </c>
      <c r="H36">
        <f t="shared" si="1"/>
        <v>2.811861854650188E-2</v>
      </c>
    </row>
    <row r="37" spans="1:8" x14ac:dyDescent="0.25">
      <c r="A37" s="6">
        <v>35</v>
      </c>
      <c r="B37" s="6" t="s">
        <v>37</v>
      </c>
      <c r="C37" s="32">
        <f>MIN('Intervalos de credibilidad'!C37,'Intervalos de credibilidad'!E37,'Intervalos de credibilidad'!G37,'Intervalos de credibilidad'!K37,'Intervalos de credibilidad'!M37,'Intervalos de credibilidad'!O37,'Intervalos de credibilidad'!Q37,'Intervalos de credibilidad'!S37,'Intervalos de credibilidad'!U37,'Intervalos de credibilidad'!W37,'Intervalos de credibilidad'!Y37,'Intervalos de credibilidad'!AA37,'Intervalos de credibilidad'!AC37,'Intervalos de credibilidad'!AE37,'Intervalos de credibilidad'!AG37,'Intervalos de credibilidad'!AI37,'Intervalos de credibilidad'!AK37,'Intervalos de credibilidad'!AM37,'Intervalos de credibilidad'!AO37,'Intervalos de credibilidad'!AQ37,'Intervalos de credibilidad'!AS37)</f>
        <v>3.4699745082761991E-3</v>
      </c>
      <c r="D37" s="32">
        <f>MAX('Intervalos de credibilidad'!D37,'Intervalos de credibilidad'!F37,'Intervalos de credibilidad'!H37,'Intervalos de credibilidad'!L37,'Intervalos de credibilidad'!N37,'Intervalos de credibilidad'!P37,'Intervalos de credibilidad'!R37,'Intervalos de credibilidad'!T37,'Intervalos de credibilidad'!V37,'Intervalos de credibilidad'!X37,'Intervalos de credibilidad'!Z37,'Intervalos de credibilidad'!AB37,'Intervalos de credibilidad'!AD37,'Intervalos de credibilidad'!AF37,'Intervalos de credibilidad'!AH37,'Intervalos de credibilidad'!AJ37,'Intervalos de credibilidad'!AL37,'Intervalos de credibilidad'!AN37,'Intervalos de credibilidad'!AP37,'Intervalos de credibilidad'!AR37,'Intervalos de credibilidad'!AT37)</f>
        <v>8.2622259618890914E-2</v>
      </c>
      <c r="E37" s="32">
        <f>MIN('Intervalos de credibilidad'!D37,'Intervalos de credibilidad'!F37,'Intervalos de credibilidad'!H37,'Intervalos de credibilidad'!L37,'Intervalos de credibilidad'!N37,'Intervalos de credibilidad'!P37,'Intervalos de credibilidad'!R37,'Intervalos de credibilidad'!T37,'Intervalos de credibilidad'!V37,'Intervalos de credibilidad'!X37,'Intervalos de credibilidad'!Z37,'Intervalos de credibilidad'!AB37,'Intervalos de credibilidad'!AD37,'Intervalos de credibilidad'!AF37,'Intervalos de credibilidad'!AH37,'Intervalos de credibilidad'!AJ37,'Intervalos de credibilidad'!AL37,'Intervalos de credibilidad'!AN37,'Intervalos de credibilidad'!AP37,'Intervalos de credibilidad'!AR37,'Intervalos de credibilidad'!AT37)</f>
        <v>9.0786124867182627E-3</v>
      </c>
      <c r="F37" s="32">
        <f>MAX('Intervalos de credibilidad'!C37,'Intervalos de credibilidad'!E37,'Intervalos de credibilidad'!G37,'Intervalos de credibilidad'!K37,'Intervalos de credibilidad'!M37,'Intervalos de credibilidad'!O37,'Intervalos de credibilidad'!Q37,'Intervalos de credibilidad'!S37,'Intervalos de credibilidad'!U37,'Intervalos de credibilidad'!W37,'Intervalos de credibilidad'!Y37,'Intervalos de credibilidad'!AA37,'Intervalos de credibilidad'!AC37,'Intervalos de credibilidad'!AE37,'Intervalos de credibilidad'!AG37,'Intervalos de credibilidad'!AI37,'Intervalos de credibilidad'!AK37,'Intervalos de credibilidad'!AM37,'Intervalos de credibilidad'!AO37,'Intervalos de credibilidad'!AQ37,'Intervalos de credibilidad'!AS37)</f>
        <v>6.2894482434461677E-2</v>
      </c>
      <c r="G37">
        <f t="shared" si="0"/>
        <v>4.3046117063583557E-2</v>
      </c>
      <c r="H37">
        <f t="shared" si="1"/>
        <v>3.598654746058997E-2</v>
      </c>
    </row>
    <row r="38" spans="1:8" x14ac:dyDescent="0.25">
      <c r="A38" s="6">
        <v>36</v>
      </c>
      <c r="B38" s="6" t="s">
        <v>20</v>
      </c>
      <c r="C38" s="32">
        <f>MIN('Intervalos de credibilidad'!C38,'Intervalos de credibilidad'!E38,'Intervalos de credibilidad'!G38,'Intervalos de credibilidad'!I38,'Intervalos de credibilidad'!K38,'Intervalos de credibilidad'!M38,'Intervalos de credibilidad'!O38,'Intervalos de credibilidad'!Q38,'Intervalos de credibilidad'!S38,'Intervalos de credibilidad'!U38,'Intervalos de credibilidad'!Y38,'Intervalos de credibilidad'!AA38,'Intervalos de credibilidad'!AC38,'Intervalos de credibilidad'!AE38,'Intervalos de credibilidad'!AG38,'Intervalos de credibilidad'!AI38,'Intervalos de credibilidad'!AK38,'Intervalos de credibilidad'!AM38,'Intervalos de credibilidad'!AO38,'Intervalos de credibilidad'!AQ38,'Intervalos de credibilidad'!AS38)</f>
        <v>1.3236475204520384E-2</v>
      </c>
      <c r="D38" s="32">
        <f>MAX('Intervalos de credibilidad'!D38,'Intervalos de credibilidad'!F38,'Intervalos de credibilidad'!H38,'Intervalos de credibilidad'!J38,'Intervalos de credibilidad'!L38,'Intervalos de credibilidad'!N38,'Intervalos de credibilidad'!P38,'Intervalos de credibilidad'!R38,'Intervalos de credibilidad'!T38,'Intervalos de credibilidad'!V38,'Intervalos de credibilidad'!Z38,'Intervalos de credibilidad'!AB38,'Intervalos de credibilidad'!AD38,'Intervalos de credibilidad'!AF38,'Intervalos de credibilidad'!AH38,'Intervalos de credibilidad'!AJ38,'Intervalos de credibilidad'!AL38,'Intervalos de credibilidad'!AN38,'Intervalos de credibilidad'!AP38,'Intervalos de credibilidad'!AR38,'Intervalos de credibilidad'!AT38)</f>
        <v>7.3021956893641549E-2</v>
      </c>
      <c r="E38" s="32">
        <f>MIN('Intervalos de credibilidad'!D38,'Intervalos de credibilidad'!F38,'Intervalos de credibilidad'!H38,'Intervalos de credibilidad'!J38,'Intervalos de credibilidad'!L38,'Intervalos de credibilidad'!N38,'Intervalos de credibilidad'!P38,'Intervalos de credibilidad'!R38,'Intervalos de credibilidad'!T38,'Intervalos de credibilidad'!V38,'Intervalos de credibilidad'!Z38,'Intervalos de credibilidad'!AB38,'Intervalos de credibilidad'!AD38,'Intervalos de credibilidad'!AF38,'Intervalos de credibilidad'!AH38,'Intervalos de credibilidad'!AJ38,'Intervalos de credibilidad'!AL38,'Intervalos de credibilidad'!AN38,'Intervalos de credibilidad'!AP38,'Intervalos de credibilidad'!AR38,'Intervalos de credibilidad'!AT38)</f>
        <v>2.3542555230794737E-2</v>
      </c>
      <c r="F38" s="32">
        <f>MAX('Intervalos de credibilidad'!C38,'Intervalos de credibilidad'!E38,'Intervalos de credibilidad'!G38,'Intervalos de credibilidad'!I38,'Intervalos de credibilidad'!K38,'Intervalos de credibilidad'!M38,'Intervalos de credibilidad'!O38,'Intervalos de credibilidad'!Q38,'Intervalos de credibilidad'!S38,'Intervalos de credibilidad'!U38,'Intervalos de credibilidad'!Y38,'Intervalos de credibilidad'!AA38,'Intervalos de credibilidad'!AC38,'Intervalos de credibilidad'!AE38,'Intervalos de credibilidad'!AG38,'Intervalos de credibilidad'!AI38,'Intervalos de credibilidad'!AK38,'Intervalos de credibilidad'!AM38,'Intervalos de credibilidad'!AO38,'Intervalos de credibilidad'!AQ38,'Intervalos de credibilidad'!AS38)</f>
        <v>4.6574956178320581E-2</v>
      </c>
      <c r="G38">
        <f t="shared" si="0"/>
        <v>4.3129216049080966E-2</v>
      </c>
      <c r="H38">
        <f t="shared" si="1"/>
        <v>3.5058755704557659E-2</v>
      </c>
    </row>
    <row r="39" spans="1:8" x14ac:dyDescent="0.25">
      <c r="A39" s="6">
        <v>37</v>
      </c>
      <c r="B39" s="6" t="s">
        <v>66</v>
      </c>
      <c r="C39" s="32">
        <f>MIN('Intervalos de credibilidad'!C39,'Intervalos de credibilidad'!E39,'Intervalos de credibilidad'!G39,'Intervalos de credibilidad'!I39,'Intervalos de credibilidad'!M39,'Intervalos de credibilidad'!O39,'Intervalos de credibilidad'!Q39,'Intervalos de credibilidad'!S39,'Intervalos de credibilidad'!U39,'Intervalos de credibilidad'!W39,'Intervalos de credibilidad'!Y39,'Intervalos de credibilidad'!AA39,'Intervalos de credibilidad'!AC39,'Intervalos de credibilidad'!AE39,'Intervalos de credibilidad'!AG39,'Intervalos de credibilidad'!AI39,'Intervalos de credibilidad'!AK39,'Intervalos de credibilidad'!AM39,'Intervalos de credibilidad'!AO39,'Intervalos de credibilidad'!AQ39,'Intervalos de credibilidad'!AS39)</f>
        <v>1.1334534236819788E-2</v>
      </c>
      <c r="D39" s="32">
        <f>MAX('Intervalos de credibilidad'!D39,'Intervalos de credibilidad'!F39,'Intervalos de credibilidad'!H39,'Intervalos de credibilidad'!J39,'Intervalos de credibilidad'!N39,'Intervalos de credibilidad'!P39,'Intervalos de credibilidad'!R39,'Intervalos de credibilidad'!T39,'Intervalos de credibilidad'!V39,'Intervalos de credibilidad'!X39,'Intervalos de credibilidad'!Z39,'Intervalos de credibilidad'!AB39,'Intervalos de credibilidad'!AD39,'Intervalos de credibilidad'!AF39,'Intervalos de credibilidad'!AH39,'Intervalos de credibilidad'!AJ39,'Intervalos de credibilidad'!AL39,'Intervalos de credibilidad'!AN39,'Intervalos de credibilidad'!AP39,'Intervalos de credibilidad'!AR39,'Intervalos de credibilidad'!AT39)</f>
        <v>6.9639356455248547E-2</v>
      </c>
      <c r="E39" s="32">
        <f>MIN('Intervalos de credibilidad'!D39,'Intervalos de credibilidad'!F39,'Intervalos de credibilidad'!H39,'Intervalos de credibilidad'!J39,'Intervalos de credibilidad'!N39,'Intervalos de credibilidad'!P39,'Intervalos de credibilidad'!R39,'Intervalos de credibilidad'!T39,'Intervalos de credibilidad'!V39,'Intervalos de credibilidad'!X39,'Intervalos de credibilidad'!Z39,'Intervalos de credibilidad'!AB39,'Intervalos de credibilidad'!AD39,'Intervalos de credibilidad'!AF39,'Intervalos de credibilidad'!AH39,'Intervalos de credibilidad'!AJ39,'Intervalos de credibilidad'!AL39,'Intervalos de credibilidad'!AN39,'Intervalos de credibilidad'!AP39,'Intervalos de credibilidad'!AR39,'Intervalos de credibilidad'!AT39)</f>
        <v>1.6988720462365881E-2</v>
      </c>
      <c r="F39" s="32">
        <f>MAX('Intervalos de credibilidad'!C39,'Intervalos de credibilidad'!E39,'Intervalos de credibilidad'!G39,'Intervalos de credibilidad'!I39,'Intervalos de credibilidad'!M39,'Intervalos de credibilidad'!O39,'Intervalos de credibilidad'!Q39,'Intervalos de credibilidad'!S39,'Intervalos de credibilidad'!U39,'Intervalos de credibilidad'!W39,'Intervalos de credibilidad'!Y39,'Intervalos de credibilidad'!AA39,'Intervalos de credibilidad'!AC39,'Intervalos de credibilidad'!AE39,'Intervalos de credibilidad'!AG39,'Intervalos de credibilidad'!AI39,'Intervalos de credibilidad'!AK39,'Intervalos de credibilidad'!AM39,'Intervalos de credibilidad'!AO39,'Intervalos de credibilidad'!AQ39,'Intervalos de credibilidad'!AS39)</f>
        <v>5.6797412621892994E-2</v>
      </c>
      <c r="G39">
        <f t="shared" si="0"/>
        <v>4.048694534603417E-2</v>
      </c>
      <c r="H39">
        <f t="shared" si="1"/>
        <v>3.6893066542129441E-2</v>
      </c>
    </row>
    <row r="40" spans="1:8" x14ac:dyDescent="0.25">
      <c r="A40" s="6">
        <v>38</v>
      </c>
      <c r="B40" s="6" t="s">
        <v>19</v>
      </c>
      <c r="C40" s="32">
        <f>MIN('Intervalos de credibilidad'!C40,'Intervalos de credibilidad'!E40,'Intervalos de credibilidad'!G40,'Intervalos de credibilidad'!I40,'Intervalos de credibilidad'!K40,'Intervalos de credibilidad'!M40,'Intervalos de credibilidad'!O40,'Intervalos de credibilidad'!Q40,'Intervalos de credibilidad'!S40,'Intervalos de credibilidad'!U40,'Intervalos de credibilidad'!W40,'Intervalos de credibilidad'!Y40,'Intervalos de credibilidad'!AA40,'Intervalos de credibilidad'!AE40,'Intervalos de credibilidad'!AG40,'Intervalos de credibilidad'!AI40,'Intervalos de credibilidad'!AK40,'Intervalos de credibilidad'!AM40,'Intervalos de credibilidad'!AO40,'Intervalos de credibilidad'!AQ40,'Intervalos de credibilidad'!AS40)</f>
        <v>1.134472959163948E-2</v>
      </c>
      <c r="D40" s="32">
        <f>MAX('Intervalos de credibilidad'!D40,'Intervalos de credibilidad'!F40,'Intervalos de credibilidad'!H40,'Intervalos de credibilidad'!J40,'Intervalos de credibilidad'!L40,'Intervalos de credibilidad'!N40,'Intervalos de credibilidad'!P40,'Intervalos de credibilidad'!R40,'Intervalos de credibilidad'!T40,'Intervalos de credibilidad'!V40,'Intervalos de credibilidad'!X40,'Intervalos de credibilidad'!Z40,'Intervalos de credibilidad'!AB40,'Intervalos de credibilidad'!AF40,'Intervalos de credibilidad'!AH40,'Intervalos de credibilidad'!AJ40,'Intervalos de credibilidad'!AL40,'Intervalos de credibilidad'!AN40,'Intervalos de credibilidad'!AP40,'Intervalos de credibilidad'!AR40,'Intervalos de credibilidad'!AT40)</f>
        <v>6.2293243542040022E-2</v>
      </c>
      <c r="E40" s="32">
        <f>MIN('Intervalos de credibilidad'!D40,'Intervalos de credibilidad'!F40,'Intervalos de credibilidad'!H40,'Intervalos de credibilidad'!J40,'Intervalos de credibilidad'!L40,'Intervalos de credibilidad'!N40,'Intervalos de credibilidad'!P40,'Intervalos de credibilidad'!R40,'Intervalos de credibilidad'!T40,'Intervalos de credibilidad'!V40,'Intervalos de credibilidad'!X40,'Intervalos de credibilidad'!Z40,'Intervalos de credibilidad'!AB40,'Intervalos de credibilidad'!AF40,'Intervalos de credibilidad'!AH40,'Intervalos de credibilidad'!AJ40,'Intervalos de credibilidad'!AL40,'Intervalos de credibilidad'!AN40,'Intervalos de credibilidad'!AP40,'Intervalos de credibilidad'!AR40,'Intervalos de credibilidad'!AT40)</f>
        <v>1.7368542718371405E-2</v>
      </c>
      <c r="F40" s="32">
        <f>MAX('Intervalos de credibilidad'!C40,'Intervalos de credibilidad'!E40,'Intervalos de credibilidad'!G40,'Intervalos de credibilidad'!I40,'Intervalos de credibilidad'!K40,'Intervalos de credibilidad'!M40,'Intervalos de credibilidad'!O40,'Intervalos de credibilidad'!Q40,'Intervalos de credibilidad'!S40,'Intervalos de credibilidad'!U40,'Intervalos de credibilidad'!W40,'Intervalos de credibilidad'!Y40,'Intervalos de credibilidad'!AA40,'Intervalos de credibilidad'!AE40,'Intervalos de credibilidad'!AG40,'Intervalos de credibilidad'!AI40,'Intervalos de credibilidad'!AK40,'Intervalos de credibilidad'!AM40,'Intervalos de credibilidad'!AO40,'Intervalos de credibilidad'!AQ40,'Intervalos de credibilidad'!AS40)</f>
        <v>5.0356594105307885E-2</v>
      </c>
      <c r="G40">
        <f t="shared" si="0"/>
        <v>3.6818986566839754E-2</v>
      </c>
      <c r="H40">
        <f t="shared" si="1"/>
        <v>3.3862568411839641E-2</v>
      </c>
    </row>
    <row r="41" spans="1:8" x14ac:dyDescent="0.25">
      <c r="A41" s="6">
        <v>39</v>
      </c>
      <c r="B41" s="6" t="s">
        <v>26</v>
      </c>
      <c r="C41" s="32">
        <f>MIN('Intervalos de credibilidad'!C41,'Intervalos de credibilidad'!I41,'Intervalos de credibilidad'!M41,'Intervalos de credibilidad'!O41,'Intervalos de credibilidad'!Q41,'Intervalos de credibilidad'!S41,'Intervalos de credibilidad'!U41,'Intervalos de credibilidad'!W41,'Intervalos de credibilidad'!Y41,'Intervalos de credibilidad'!AA41,'Intervalos de credibilidad'!AC41,'Intervalos de credibilidad'!AE41,'Intervalos de credibilidad'!AG41,'Intervalos de credibilidad'!AI41,'Intervalos de credibilidad'!AK41,'Intervalos de credibilidad'!AM41,'Intervalos de credibilidad'!AO41,'Intervalos de credibilidad'!AQ41,'Intervalos de credibilidad'!AS41)</f>
        <v>1.0085502919607348E-2</v>
      </c>
      <c r="D41" s="32">
        <f>MAX('Intervalos de credibilidad'!D41,'Intervalos de credibilidad'!J41,'Intervalos de credibilidad'!N41,'Intervalos de credibilidad'!P41,'Intervalos de credibilidad'!R41,'Intervalos de credibilidad'!T41,'Intervalos de credibilidad'!V41,'Intervalos de credibilidad'!X41,'Intervalos de credibilidad'!Z41,'Intervalos de credibilidad'!AB41,'Intervalos de credibilidad'!AD41,'Intervalos de credibilidad'!AF41,'Intervalos de credibilidad'!AH41,'Intervalos de credibilidad'!AJ41,'Intervalos de credibilidad'!AL41,'Intervalos de credibilidad'!AN41,'Intervalos de credibilidad'!AP41,'Intervalos de credibilidad'!AR41,'Intervalos de credibilidad'!AT41)</f>
        <v>0.12840007592700819</v>
      </c>
      <c r="E41" s="32">
        <f>MIN('Intervalos de credibilidad'!D41,'Intervalos de credibilidad'!J41,'Intervalos de credibilidad'!N41,'Intervalos de credibilidad'!P41,'Intervalos de credibilidad'!R41,'Intervalos de credibilidad'!T41,'Intervalos de credibilidad'!V41,'Intervalos de credibilidad'!X41,'Intervalos de credibilidad'!Z41,'Intervalos de credibilidad'!AB41,'Intervalos de credibilidad'!AD41,'Intervalos de credibilidad'!AF41,'Intervalos de credibilidad'!AH41,'Intervalos de credibilidad'!AJ41,'Intervalos de credibilidad'!AL41,'Intervalos de credibilidad'!AN41,'Intervalos de credibilidad'!AP41,'Intervalos de credibilidad'!AR41,'Intervalos de credibilidad'!AT41)</f>
        <v>1.5697641157323194E-2</v>
      </c>
      <c r="F41" s="32">
        <f>MAX('Intervalos de credibilidad'!C41,'Intervalos de credibilidad'!I41,'Intervalos de credibilidad'!M41,'Intervalos de credibilidad'!O41,'Intervalos de credibilidad'!Q41,'Intervalos de credibilidad'!S41,'Intervalos de credibilidad'!U41,'Intervalos de credibilidad'!W41,'Intervalos de credibilidad'!Y41,'Intervalos de credibilidad'!AA41,'Intervalos de credibilidad'!AC41,'Intervalos de credibilidad'!AE41,'Intervalos de credibilidad'!AG41,'Intervalos de credibilidad'!AI41,'Intervalos de credibilidad'!AK41,'Intervalos de credibilidad'!AM41,'Intervalos de credibilidad'!AO41,'Intervalos de credibilidad'!AQ41,'Intervalos de credibilidad'!AS41)</f>
        <v>0.11043169002348147</v>
      </c>
      <c r="G41">
        <f t="shared" si="0"/>
        <v>6.9242789423307777E-2</v>
      </c>
      <c r="H41">
        <f t="shared" si="1"/>
        <v>6.306466559040233E-2</v>
      </c>
    </row>
    <row r="42" spans="1:8" x14ac:dyDescent="0.25">
      <c r="A42" s="6">
        <v>40</v>
      </c>
      <c r="B42" s="6" t="s">
        <v>33</v>
      </c>
      <c r="C42" s="32">
        <f>MIN('Intervalos de credibilidad'!C42,'Intervalos de credibilidad'!G42,'Intervalos de credibilidad'!I42,'Intervalos de credibilidad'!K42,'Intervalos de credibilidad'!M42,'Intervalos de credibilidad'!O42,'Intervalos de credibilidad'!Q42,'Intervalos de credibilidad'!S42,'Intervalos de credibilidad'!U42,'Intervalos de credibilidad'!W42,'Intervalos de credibilidad'!Y42,'Intervalos de credibilidad'!AA42,'Intervalos de credibilidad'!AC42,'Intervalos de credibilidad'!AE42,'Intervalos de credibilidad'!AG42,'Intervalos de credibilidad'!AI42,'Intervalos de credibilidad'!AK42,'Intervalos de credibilidad'!AM42,'Intervalos de credibilidad'!AO42,'Intervalos de credibilidad'!AQ42,'Intervalos de credibilidad'!AS42)</f>
        <v>7.9580120086738468E-3</v>
      </c>
      <c r="D42" s="32">
        <f>MAX('Intervalos de credibilidad'!D42,'Intervalos de credibilidad'!H42,'Intervalos de credibilidad'!J42,'Intervalos de credibilidad'!L42,'Intervalos de credibilidad'!N42,'Intervalos de credibilidad'!P42,'Intervalos de credibilidad'!R42,'Intervalos de credibilidad'!T42,'Intervalos de credibilidad'!V42,'Intervalos de credibilidad'!X42,'Intervalos de credibilidad'!Z42,'Intervalos de credibilidad'!AB42,'Intervalos de credibilidad'!AD42,'Intervalos de credibilidad'!AF42,'Intervalos de credibilidad'!AH42,'Intervalos de credibilidad'!AJ42,'Intervalos de credibilidad'!AL42,'Intervalos de credibilidad'!AN42,'Intervalos de credibilidad'!AP42,'Intervalos de credibilidad'!AR42,'Intervalos de credibilidad'!AT42)</f>
        <v>0.11411080486394343</v>
      </c>
      <c r="E42" s="32">
        <f>MIN('Intervalos de credibilidad'!D42,'Intervalos de credibilidad'!H42,'Intervalos de credibilidad'!J42,'Intervalos de credibilidad'!L42,'Intervalos de credibilidad'!N42,'Intervalos de credibilidad'!P42,'Intervalos de credibilidad'!R42,'Intervalos de credibilidad'!T42,'Intervalos de credibilidad'!V42,'Intervalos de credibilidad'!X42,'Intervalos de credibilidad'!Z42,'Intervalos de credibilidad'!AB42,'Intervalos de credibilidad'!AD42,'Intervalos de credibilidad'!AF42,'Intervalos de credibilidad'!AH42,'Intervalos de credibilidad'!AJ42,'Intervalos de credibilidad'!AL42,'Intervalos de credibilidad'!AN42,'Intervalos de credibilidad'!AP42,'Intervalos de credibilidad'!AR42,'Intervalos de credibilidad'!AT42)</f>
        <v>1.5933966830937729E-2</v>
      </c>
      <c r="F42" s="32">
        <f>MAX('Intervalos de credibilidad'!C42,'Intervalos de credibilidad'!G42,'Intervalos de credibilidad'!I42,'Intervalos de credibilidad'!K42,'Intervalos de credibilidad'!M42,'Intervalos de credibilidad'!O42,'Intervalos de credibilidad'!Q42,'Intervalos de credibilidad'!S42,'Intervalos de credibilidad'!U42,'Intervalos de credibilidad'!W42,'Intervalos de credibilidad'!Y42,'Intervalos de credibilidad'!AA42,'Intervalos de credibilidad'!AC42,'Intervalos de credibilidad'!AE42,'Intervalos de credibilidad'!AG42,'Intervalos de credibilidad'!AI42,'Intervalos de credibilidad'!AK42,'Intervalos de credibilidad'!AM42,'Intervalos de credibilidad'!AO42,'Intervalos de credibilidad'!AQ42,'Intervalos de credibilidad'!AS42)</f>
        <v>9.1452882234430183E-2</v>
      </c>
      <c r="G42">
        <f t="shared" si="0"/>
        <v>6.103440843630864E-2</v>
      </c>
      <c r="H42">
        <f t="shared" si="1"/>
        <v>5.3693424532683956E-2</v>
      </c>
    </row>
    <row r="43" spans="1:8" x14ac:dyDescent="0.25">
      <c r="A43" s="6">
        <v>41</v>
      </c>
      <c r="B43" s="6" t="s">
        <v>6</v>
      </c>
      <c r="C43" s="32">
        <f>MIN('Intervalos de credibilidad'!C43,'Intervalos de credibilidad'!I43,'Intervalos de credibilidad'!K43,'Intervalos de credibilidad'!M43,'Intervalos de credibilidad'!O43,'Intervalos de credibilidad'!Q43,'Intervalos de credibilidad'!S43,'Intervalos de credibilidad'!U43,'Intervalos de credibilidad'!W43,'Intervalos de credibilidad'!Y43,'Intervalos de credibilidad'!AA43,'Intervalos de credibilidad'!AC43,'Intervalos de credibilidad'!AE43,'Intervalos de credibilidad'!AG43,'Intervalos de credibilidad'!AI43,'Intervalos de credibilidad'!AK43,'Intervalos de credibilidad'!AM43,'Intervalos de credibilidad'!AO43,'Intervalos de credibilidad'!AQ43,'Intervalos de credibilidad'!AS43)</f>
        <v>1.5331462364387463E-2</v>
      </c>
      <c r="D43" s="32">
        <f>MAX('Intervalos de credibilidad'!D43,'Intervalos de credibilidad'!J43,'Intervalos de credibilidad'!L43,'Intervalos de credibilidad'!N43,'Intervalos de credibilidad'!P43,'Intervalos de credibilidad'!R43,'Intervalos de credibilidad'!T43,'Intervalos de credibilidad'!V43,'Intervalos de credibilidad'!X43,'Intervalos de credibilidad'!Z43,'Intervalos de credibilidad'!AB43,'Intervalos de credibilidad'!AD43,'Intervalos de credibilidad'!AF43,'Intervalos de credibilidad'!AH43,'Intervalos de credibilidad'!AJ43,'Intervalos de credibilidad'!AL43,'Intervalos de credibilidad'!AN43,'Intervalos de credibilidad'!AP43,'Intervalos de credibilidad'!AR43,'Intervalos de credibilidad'!AT43)</f>
        <v>8.5872048118610156E-2</v>
      </c>
      <c r="E43" s="32">
        <f>MIN('Intervalos de credibilidad'!D43,'Intervalos de credibilidad'!J43,'Intervalos de credibilidad'!L43,'Intervalos de credibilidad'!N43,'Intervalos de credibilidad'!P43,'Intervalos de credibilidad'!R43,'Intervalos de credibilidad'!T43,'Intervalos de credibilidad'!V43,'Intervalos de credibilidad'!X43,'Intervalos de credibilidad'!Z43,'Intervalos de credibilidad'!AB43,'Intervalos de credibilidad'!AD43,'Intervalos de credibilidad'!AF43,'Intervalos de credibilidad'!AH43,'Intervalos de credibilidad'!AJ43,'Intervalos de credibilidad'!AL43,'Intervalos de credibilidad'!AN43,'Intervalos de credibilidad'!AP43,'Intervalos de credibilidad'!AR43,'Intervalos de credibilidad'!AT43)</f>
        <v>1.9738379125890493E-2</v>
      </c>
      <c r="F43" s="32">
        <f>MAX('Intervalos de credibilidad'!C43,'Intervalos de credibilidad'!I43,'Intervalos de credibilidad'!K43,'Intervalos de credibilidad'!M43,'Intervalos de credibilidad'!O43,'Intervalos de credibilidad'!Q43,'Intervalos de credibilidad'!S43,'Intervalos de credibilidad'!U43,'Intervalos de credibilidad'!W43,'Intervalos de credibilidad'!Y43,'Intervalos de credibilidad'!AA43,'Intervalos de credibilidad'!AC43,'Intervalos de credibilidad'!AE43,'Intervalos de credibilidad'!AG43,'Intervalos de credibilidad'!AI43,'Intervalos de credibilidad'!AK43,'Intervalos de credibilidad'!AM43,'Intervalos de credibilidad'!AO43,'Intervalos de credibilidad'!AQ43,'Intervalos de credibilidad'!AS43)</f>
        <v>7.6746772909233318E-2</v>
      </c>
      <c r="G43">
        <f t="shared" si="0"/>
        <v>5.0601755241498812E-2</v>
      </c>
      <c r="H43">
        <f t="shared" si="1"/>
        <v>4.8242576017561906E-2</v>
      </c>
    </row>
    <row r="44" spans="1:8" x14ac:dyDescent="0.25">
      <c r="A44" s="6">
        <v>42</v>
      </c>
      <c r="B44" s="6" t="s">
        <v>4</v>
      </c>
      <c r="C44" s="32">
        <f>MIN('Intervalos de credibilidad'!C44,'Intervalos de credibilidad'!E44,'Intervalos de credibilidad'!I44,'Intervalos de credibilidad'!K44,'Intervalos de credibilidad'!M44,'Intervalos de credibilidad'!O44,'Intervalos de credibilidad'!Q44,'Intervalos de credibilidad'!S44,'Intervalos de credibilidad'!U44,'Intervalos de credibilidad'!Y44,'Intervalos de credibilidad'!AA44,'Intervalos de credibilidad'!AC44,'Intervalos de credibilidad'!AE44,'Intervalos de credibilidad'!AG44,'Intervalos de credibilidad'!AI44,'Intervalos de credibilidad'!AK44,'Intervalos de credibilidad'!AM44,'Intervalos de credibilidad'!AO44,'Intervalos de credibilidad'!AQ44,'Intervalos de credibilidad'!AS44)</f>
        <v>1.7600948455265265E-2</v>
      </c>
      <c r="D44" s="32">
        <f>MAX('Intervalos de credibilidad'!D44,'Intervalos de credibilidad'!F44,'Intervalos de credibilidad'!J44,'Intervalos de credibilidad'!L44,'Intervalos de credibilidad'!N44,'Intervalos de credibilidad'!P44,'Intervalos de credibilidad'!R44,'Intervalos de credibilidad'!T44,'Intervalos de credibilidad'!V44,'Intervalos de credibilidad'!Z44,'Intervalos de credibilidad'!AB44,'Intervalos de credibilidad'!AD44,'Intervalos de credibilidad'!AF44,'Intervalos de credibilidad'!AH44,'Intervalos de credibilidad'!AJ44,'Intervalos de credibilidad'!AL44,'Intervalos de credibilidad'!AN44,'Intervalos de credibilidad'!AP44,'Intervalos de credibilidad'!AR44,'Intervalos de credibilidad'!AT44)</f>
        <v>9.9836260610489114E-2</v>
      </c>
      <c r="E44" s="32">
        <f>MIN('Intervalos de credibilidad'!D44,'Intervalos de credibilidad'!F44,'Intervalos de credibilidad'!J44,'Intervalos de credibilidad'!L44,'Intervalos de credibilidad'!N44,'Intervalos de credibilidad'!P44,'Intervalos de credibilidad'!R44,'Intervalos de credibilidad'!T44,'Intervalos de credibilidad'!V44,'Intervalos de credibilidad'!Z44,'Intervalos de credibilidad'!AB44,'Intervalos de credibilidad'!AD44,'Intervalos de credibilidad'!AF44,'Intervalos de credibilidad'!AH44,'Intervalos de credibilidad'!AJ44,'Intervalos de credibilidad'!AL44,'Intervalos de credibilidad'!AN44,'Intervalos de credibilidad'!AP44,'Intervalos de credibilidad'!AR44,'Intervalos de credibilidad'!AT44)</f>
        <v>2.1714556779486527E-2</v>
      </c>
      <c r="F44" s="32">
        <f>MAX('Intervalos de credibilidad'!C44,'Intervalos de credibilidad'!E44,'Intervalos de credibilidad'!I44,'Intervalos de credibilidad'!K44,'Intervalos de credibilidad'!M44,'Intervalos de credibilidad'!O44,'Intervalos de credibilidad'!Q44,'Intervalos de credibilidad'!S44,'Intervalos de credibilidad'!U44,'Intervalos de credibilidad'!Y44,'Intervalos de credibilidad'!AA44,'Intervalos de credibilidad'!AC44,'Intervalos de credibilidad'!AE44,'Intervalos de credibilidad'!AG44,'Intervalos de credibilidad'!AI44,'Intervalos de credibilidad'!AK44,'Intervalos de credibilidad'!AM44,'Intervalos de credibilidad'!AO44,'Intervalos de credibilidad'!AQ44,'Intervalos de credibilidad'!AS44)</f>
        <v>9.0962990926360121E-2</v>
      </c>
      <c r="G44">
        <f t="shared" si="0"/>
        <v>5.8718604532877187E-2</v>
      </c>
      <c r="H44">
        <f t="shared" si="1"/>
        <v>5.6338773852923324E-2</v>
      </c>
    </row>
    <row r="45" spans="1:8" x14ac:dyDescent="0.25">
      <c r="A45" s="6">
        <v>43</v>
      </c>
      <c r="B45" s="6" t="s">
        <v>2</v>
      </c>
      <c r="C45" s="32">
        <f>MIN('Intervalos de credibilidad'!C45,'Intervalos de credibilidad'!E45,'Intervalos de credibilidad'!G45,'Intervalos de credibilidad'!I45,'Intervalos de credibilidad'!K45,'Intervalos de credibilidad'!M45,'Intervalos de credibilidad'!O45,'Intervalos de credibilidad'!Q45,'Intervalos de credibilidad'!S45,'Intervalos de credibilidad'!U45,'Intervalos de credibilidad'!W45,'Intervalos de credibilidad'!Y45,'Intervalos de credibilidad'!AA45,'Intervalos de credibilidad'!AC45,'Intervalos de credibilidad'!AE45,'Intervalos de credibilidad'!AG45,'Intervalos de credibilidad'!AI45,'Intervalos de credibilidad'!AK45,'Intervalos de credibilidad'!AM45,'Intervalos de credibilidad'!AO45,'Intervalos de credibilidad'!AQ45,'Intervalos de credibilidad'!AS45)</f>
        <v>9.1343993354656428E-3</v>
      </c>
      <c r="D45" s="32">
        <f>MAX('Intervalos de credibilidad'!D45,'Intervalos de credibilidad'!F45,'Intervalos de credibilidad'!H45,'Intervalos de credibilidad'!J45,'Intervalos de credibilidad'!L45,'Intervalos de credibilidad'!N45,'Intervalos de credibilidad'!P45,'Intervalos de credibilidad'!R45,'Intervalos de credibilidad'!T45,'Intervalos de credibilidad'!V45,'Intervalos de credibilidad'!X45,'Intervalos de credibilidad'!Z45,'Intervalos de credibilidad'!AB45,'Intervalos de credibilidad'!AD45,'Intervalos de credibilidad'!AF45,'Intervalos de credibilidad'!AH45,'Intervalos de credibilidad'!AJ45,'Intervalos de credibilidad'!AL45,'Intervalos de credibilidad'!AN45,'Intervalos de credibilidad'!AP45,'Intervalos de credibilidad'!AR45,'Intervalos de credibilidad'!AT45)</f>
        <v>0.10917044329418557</v>
      </c>
      <c r="E45" s="32">
        <f>MIN('Intervalos de credibilidad'!D45,'Intervalos de credibilidad'!F45,'Intervalos de credibilidad'!H45,'Intervalos de credibilidad'!J45,'Intervalos de credibilidad'!L45,'Intervalos de credibilidad'!N45,'Intervalos de credibilidad'!P45,'Intervalos de credibilidad'!R45,'Intervalos de credibilidad'!T45,'Intervalos de credibilidad'!V45,'Intervalos de credibilidad'!X45,'Intervalos de credibilidad'!Z45,'Intervalos de credibilidad'!AB45,'Intervalos de credibilidad'!AD45,'Intervalos de credibilidad'!AF45,'Intervalos de credibilidad'!AH45,'Intervalos de credibilidad'!AJ45,'Intervalos de credibilidad'!AL45,'Intervalos de credibilidad'!AN45,'Intervalos de credibilidad'!AP45,'Intervalos de credibilidad'!AR45,'Intervalos de credibilidad'!AT45)</f>
        <v>1.740227397717109E-2</v>
      </c>
      <c r="F45" s="32">
        <f>MAX('Intervalos de credibilidad'!C45,'Intervalos de credibilidad'!E45,'Intervalos de credibilidad'!G45,'Intervalos de credibilidad'!I45,'Intervalos de credibilidad'!K45,'Intervalos de credibilidad'!M45,'Intervalos de credibilidad'!O45,'Intervalos de credibilidad'!Q45,'Intervalos de credibilidad'!S45,'Intervalos de credibilidad'!U45,'Intervalos de credibilidad'!W45,'Intervalos de credibilidad'!Y45,'Intervalos de credibilidad'!AA45,'Intervalos de credibilidad'!AC45,'Intervalos de credibilidad'!AE45,'Intervalos de credibilidad'!AG45,'Intervalos de credibilidad'!AI45,'Intervalos de credibilidad'!AK45,'Intervalos de credibilidad'!AM45,'Intervalos de credibilidad'!AO45,'Intervalos de credibilidad'!AQ45,'Intervalos de credibilidad'!AS45)</f>
        <v>7.5479388634965616E-2</v>
      </c>
      <c r="G45">
        <f t="shared" si="0"/>
        <v>5.9152421314825607E-2</v>
      </c>
      <c r="H45">
        <f t="shared" si="1"/>
        <v>4.6440831306068353E-2</v>
      </c>
    </row>
    <row r="46" spans="1:8" x14ac:dyDescent="0.25">
      <c r="A46" s="6">
        <v>44</v>
      </c>
      <c r="B46" s="6" t="s">
        <v>29</v>
      </c>
      <c r="C46" s="32">
        <f>MIN('Intervalos de credibilidad'!C46,'Intervalos de credibilidad'!K46,'Intervalos de credibilidad'!M46,'Intervalos de credibilidad'!O46,'Intervalos de credibilidad'!Q46,'Intervalos de credibilidad'!S46,'Intervalos de credibilidad'!W46,'Intervalos de credibilidad'!Y46,'Intervalos de credibilidad'!AA46,'Intervalos de credibilidad'!AC46,'Intervalos de credibilidad'!AE46,'Intervalos de credibilidad'!AG46,'Intervalos de credibilidad'!AI46,'Intervalos de credibilidad'!AK46,'Intervalos de credibilidad'!AM46,'Intervalos de credibilidad'!AO46,'Intervalos de credibilidad'!AQ46,'Intervalos de credibilidad'!AS46)</f>
        <v>1.0020640545174228E-2</v>
      </c>
      <c r="D46" s="32">
        <f>MAX('Intervalos de credibilidad'!D46,'Intervalos de credibilidad'!L46,'Intervalos de credibilidad'!N46,'Intervalos de credibilidad'!P46,'Intervalos de credibilidad'!R46,'Intervalos de credibilidad'!T46,'Intervalos de credibilidad'!X46,'Intervalos de credibilidad'!Z46,'Intervalos de credibilidad'!AB46,'Intervalos de credibilidad'!AD46,'Intervalos de credibilidad'!AF46,'Intervalos de credibilidad'!AH46,'Intervalos de credibilidad'!AJ46,'Intervalos de credibilidad'!AL46,'Intervalos de credibilidad'!AN46,'Intervalos de credibilidad'!AP46,'Intervalos de credibilidad'!AR46,'Intervalos de credibilidad'!AT46)</f>
        <v>7.4778570673349143E-2</v>
      </c>
      <c r="E46" s="32">
        <f>MIN('Intervalos de credibilidad'!D46,'Intervalos de credibilidad'!L46,'Intervalos de credibilidad'!N46,'Intervalos de credibilidad'!P46,'Intervalos de credibilidad'!R46,'Intervalos de credibilidad'!T46,'Intervalos de credibilidad'!X46,'Intervalos de credibilidad'!Z46,'Intervalos de credibilidad'!AB46,'Intervalos de credibilidad'!AD46,'Intervalos de credibilidad'!AF46,'Intervalos de credibilidad'!AH46,'Intervalos de credibilidad'!AJ46,'Intervalos de credibilidad'!AL46,'Intervalos de credibilidad'!AN46,'Intervalos de credibilidad'!AP46,'Intervalos de credibilidad'!AR46,'Intervalos de credibilidad'!AT46)</f>
        <v>1.861410975446065E-2</v>
      </c>
      <c r="F46" s="32">
        <f>MAX('Intervalos de credibilidad'!C46,'Intervalos de credibilidad'!K46,'Intervalos de credibilidad'!M46,'Intervalos de credibilidad'!O46,'Intervalos de credibilidad'!Q46,'Intervalos de credibilidad'!S46,'Intervalos de credibilidad'!W46,'Intervalos de credibilidad'!Y46,'Intervalos de credibilidad'!AA46,'Intervalos de credibilidad'!AC46,'Intervalos de credibilidad'!AE46,'Intervalos de credibilidad'!AG46,'Intervalos de credibilidad'!AI46,'Intervalos de credibilidad'!AK46,'Intervalos de credibilidad'!AM46,'Intervalos de credibilidad'!AO46,'Intervalos de credibilidad'!AQ46,'Intervalos de credibilidad'!AS46)</f>
        <v>5.6658075997594211E-2</v>
      </c>
      <c r="G46">
        <f t="shared" si="0"/>
        <v>4.2399605609261683E-2</v>
      </c>
      <c r="H46">
        <f t="shared" si="1"/>
        <v>3.7636092876027427E-2</v>
      </c>
    </row>
    <row r="47" spans="1:8" x14ac:dyDescent="0.25">
      <c r="A47" s="6">
        <v>45</v>
      </c>
      <c r="B47" s="6" t="s">
        <v>22</v>
      </c>
      <c r="C47" s="32">
        <f>MIN('Intervalos de credibilidad'!C47,'Intervalos de credibilidad'!E47,'Intervalos de credibilidad'!G47,'Intervalos de credibilidad'!I47,'Intervalos de credibilidad'!K47,'Intervalos de credibilidad'!M47,'Intervalos de credibilidad'!O47,'Intervalos de credibilidad'!Q47,'Intervalos de credibilidad'!S47,'Intervalos de credibilidad'!U47,'Intervalos de credibilidad'!W47,'Intervalos de credibilidad'!Y47,'Intervalos de credibilidad'!AA47,'Intervalos de credibilidad'!AC47,'Intervalos de credibilidad'!AE47,'Intervalos de credibilidad'!AG47,'Intervalos de credibilidad'!AI47,'Intervalos de credibilidad'!AO47,'Intervalos de credibilidad'!AQ47,'Intervalos de credibilidad'!AS47)</f>
        <v>1.8840192997293E-3</v>
      </c>
      <c r="D47" s="32">
        <f>MAX('Intervalos de credibilidad'!D47,'Intervalos de credibilidad'!F47,'Intervalos de credibilidad'!H47,'Intervalos de credibilidad'!J47,'Intervalos de credibilidad'!L47,'Intervalos de credibilidad'!N47,'Intervalos de credibilidad'!P47,'Intervalos de credibilidad'!R47,'Intervalos de credibilidad'!T47,'Intervalos de credibilidad'!V47,'Intervalos de credibilidad'!X47,'Intervalos de credibilidad'!Z47,'Intervalos de credibilidad'!AB47,'Intervalos de credibilidad'!AD47,'Intervalos de credibilidad'!AF47,'Intervalos de credibilidad'!AH47,'Intervalos de credibilidad'!AJ47,'Intervalos de credibilidad'!AP47,'Intervalos de credibilidad'!AR47,'Intervalos de credibilidad'!AT47)</f>
        <v>5.6899429082496567E-2</v>
      </c>
      <c r="E47" s="32">
        <f>MIN('Intervalos de credibilidad'!D47,'Intervalos de credibilidad'!F47,'Intervalos de credibilidad'!H47,'Intervalos de credibilidad'!J47,'Intervalos de credibilidad'!L47,'Intervalos de credibilidad'!N47,'Intervalos de credibilidad'!P47,'Intervalos de credibilidad'!R47,'Intervalos de credibilidad'!T47,'Intervalos de credibilidad'!V47,'Intervalos de credibilidad'!X47,'Intervalos de credibilidad'!Z47,'Intervalos de credibilidad'!AB47,'Intervalos de credibilidad'!AD47,'Intervalos de credibilidad'!AF47,'Intervalos de credibilidad'!AH47,'Intervalos de credibilidad'!AJ47,'Intervalos de credibilidad'!AP47,'Intervalos de credibilidad'!AR47,'Intervalos de credibilidad'!AT47)</f>
        <v>7.8438796155143597E-3</v>
      </c>
      <c r="F47" s="32">
        <f>MAX('Intervalos de credibilidad'!C47,'Intervalos de credibilidad'!E47,'Intervalos de credibilidad'!G47,'Intervalos de credibilidad'!I47,'Intervalos de credibilidad'!K47,'Intervalos de credibilidad'!M47,'Intervalos de credibilidad'!O47,'Intervalos de credibilidad'!Q47,'Intervalos de credibilidad'!S47,'Intervalos de credibilidad'!U47,'Intervalos de credibilidad'!W47,'Intervalos de credibilidad'!Y47,'Intervalos de credibilidad'!AA47,'Intervalos de credibilidad'!AC47,'Intervalos de credibilidad'!AE47,'Intervalos de credibilidad'!AG47,'Intervalos de credibilidad'!AI47,'Intervalos de credibilidad'!AO47,'Intervalos de credibilidad'!AQ47,'Intervalos de credibilidad'!AS47)</f>
        <v>3.7614089485154246E-2</v>
      </c>
      <c r="G47">
        <f t="shared" si="0"/>
        <v>2.9391724191112932E-2</v>
      </c>
      <c r="H47">
        <f t="shared" si="1"/>
        <v>2.2728984550334303E-2</v>
      </c>
    </row>
    <row r="48" spans="1:8" x14ac:dyDescent="0.25">
      <c r="A48" s="6">
        <v>46</v>
      </c>
      <c r="B48" s="6" t="s">
        <v>67</v>
      </c>
      <c r="C48" s="32">
        <f>MIN('Intervalos de credibilidad'!C48,'Intervalos de credibilidad'!E48,'Intervalos de credibilidad'!G48,'Intervalos de credibilidad'!I48,'Intervalos de credibilidad'!K48,'Intervalos de credibilidad'!M48,'Intervalos de credibilidad'!O48,'Intervalos de credibilidad'!Q48,'Intervalos de credibilidad'!S48,'Intervalos de credibilidad'!U48,'Intervalos de credibilidad'!W48,'Intervalos de credibilidad'!Y48,'Intervalos de credibilidad'!AA48,'Intervalos de credibilidad'!AC48,'Intervalos de credibilidad'!AE48,'Intervalos de credibilidad'!AG48,'Intervalos de credibilidad'!AI48,'Intervalos de credibilidad'!AK48,'Intervalos de credibilidad'!AM48,'Intervalos de credibilidad'!AO48,'Intervalos de credibilidad'!AQ48,'Intervalos de credibilidad'!AS48)</f>
        <v>9.1304019438005219E-3</v>
      </c>
      <c r="D48" s="32">
        <f>MAX('Intervalos de credibilidad'!D48,'Intervalos de credibilidad'!F48,'Intervalos de credibilidad'!H48,'Intervalos de credibilidad'!J48,'Intervalos de credibilidad'!L48,'Intervalos de credibilidad'!N48,'Intervalos de credibilidad'!P48,'Intervalos de credibilidad'!R48,'Intervalos de credibilidad'!T48,'Intervalos de credibilidad'!V48,'Intervalos de credibilidad'!X48,'Intervalos de credibilidad'!Z48,'Intervalos de credibilidad'!AB48,'Intervalos de credibilidad'!AD48,'Intervalos de credibilidad'!AF48,'Intervalos de credibilidad'!AH48,'Intervalos de credibilidad'!AJ48,'Intervalos de credibilidad'!AL48,'Intervalos de credibilidad'!AN48,'Intervalos de credibilidad'!AP48,'Intervalos de credibilidad'!AR48,'Intervalos de credibilidad'!AT48)</f>
        <v>7.8642413598954963E-2</v>
      </c>
      <c r="E48" s="32">
        <f>MIN('Intervalos de credibilidad'!D48,'Intervalos de credibilidad'!F48,'Intervalos de credibilidad'!H48,'Intervalos de credibilidad'!J48,'Intervalos de credibilidad'!L48,'Intervalos de credibilidad'!N48,'Intervalos de credibilidad'!P48,'Intervalos de credibilidad'!R48,'Intervalos de credibilidad'!T48,'Intervalos de credibilidad'!V48,'Intervalos de credibilidad'!X48,'Intervalos de credibilidad'!Z48,'Intervalos de credibilidad'!AB48,'Intervalos de credibilidad'!AD48,'Intervalos de credibilidad'!AF48,'Intervalos de credibilidad'!AH48,'Intervalos de credibilidad'!AJ48,'Intervalos de credibilidad'!AL48,'Intervalos de credibilidad'!AN48,'Intervalos de credibilidad'!AP48,'Intervalos de credibilidad'!AR48,'Intervalos de credibilidad'!AT48)</f>
        <v>1.4858957604453216E-2</v>
      </c>
      <c r="F48" s="32">
        <f>MAX('Intervalos de credibilidad'!C48,'Intervalos de credibilidad'!E48,'Intervalos de credibilidad'!G48,'Intervalos de credibilidad'!I48,'Intervalos de credibilidad'!K48,'Intervalos de credibilidad'!M48,'Intervalos de credibilidad'!O48,'Intervalos de credibilidad'!Q48,'Intervalos de credibilidad'!S48,'Intervalos de credibilidad'!U48,'Intervalos de credibilidad'!W48,'Intervalos de credibilidad'!Y48,'Intervalos de credibilidad'!AA48,'Intervalos de credibilidad'!AC48,'Intervalos de credibilidad'!AE48,'Intervalos de credibilidad'!AG48,'Intervalos de credibilidad'!AI48,'Intervalos de credibilidad'!AK48,'Intervalos de credibilidad'!AM48,'Intervalos de credibilidad'!AO48,'Intervalos de credibilidad'!AQ48,'Intervalos de credibilidad'!AS48)</f>
        <v>6.5692966787837093E-2</v>
      </c>
      <c r="G48">
        <f t="shared" si="0"/>
        <v>4.3886407771377742E-2</v>
      </c>
      <c r="H48">
        <f t="shared" si="1"/>
        <v>4.0275962196145154E-2</v>
      </c>
    </row>
    <row r="49" spans="1:8" x14ac:dyDescent="0.25">
      <c r="A49" s="6">
        <v>47</v>
      </c>
      <c r="B49" s="6" t="s">
        <v>3</v>
      </c>
      <c r="C49" s="32">
        <f>MIN('Intervalos de credibilidad'!C49,'Intervalos de credibilidad'!E49,'Intervalos de credibilidad'!G49,'Intervalos de credibilidad'!I49,'Intervalos de credibilidad'!K49,'Intervalos de credibilidad'!M49,'Intervalos de credibilidad'!O49,'Intervalos de credibilidad'!Q49,'Intervalos de credibilidad'!S49,'Intervalos de credibilidad'!W49,'Intervalos de credibilidad'!Y49,'Intervalos de credibilidad'!AA49,'Intervalos de credibilidad'!AC49,'Intervalos de credibilidad'!AE49,'Intervalos de credibilidad'!AG49,'Intervalos de credibilidad'!AI49,'Intervalos de credibilidad'!AK49,'Intervalos de credibilidad'!AM49,'Intervalos de credibilidad'!AO49,'Intervalos de credibilidad'!AQ49,'Intervalos de credibilidad'!AS49)</f>
        <v>1.1112430356061909E-2</v>
      </c>
      <c r="D49" s="32">
        <f>MAX('Intervalos de credibilidad'!D49,'Intervalos de credibilidad'!F49,'Intervalos de credibilidad'!H49,'Intervalos de credibilidad'!J49,'Intervalos de credibilidad'!L49,'Intervalos de credibilidad'!N49,'Intervalos de credibilidad'!P49,'Intervalos de credibilidad'!R49,'Intervalos de credibilidad'!T49,'Intervalos de credibilidad'!X49,'Intervalos de credibilidad'!Z49,'Intervalos de credibilidad'!AB49,'Intervalos de credibilidad'!AD49,'Intervalos de credibilidad'!AF49,'Intervalos de credibilidad'!AH49,'Intervalos de credibilidad'!AJ49,'Intervalos de credibilidad'!AL49,'Intervalos de credibilidad'!AN49,'Intervalos de credibilidad'!AP49,'Intervalos de credibilidad'!AR49,'Intervalos de credibilidad'!AT49)</f>
        <v>6.6668813796111004E-2</v>
      </c>
      <c r="E49" s="32">
        <f>MIN('Intervalos de credibilidad'!D49,'Intervalos de credibilidad'!F49,'Intervalos de credibilidad'!H49,'Intervalos de credibilidad'!J49,'Intervalos de credibilidad'!L49,'Intervalos de credibilidad'!N49,'Intervalos de credibilidad'!P49,'Intervalos de credibilidad'!R49,'Intervalos de credibilidad'!T49,'Intervalos de credibilidad'!X49,'Intervalos de credibilidad'!Z49,'Intervalos de credibilidad'!AB49,'Intervalos de credibilidad'!AD49,'Intervalos de credibilidad'!AF49,'Intervalos de credibilidad'!AH49,'Intervalos de credibilidad'!AJ49,'Intervalos de credibilidad'!AL49,'Intervalos de credibilidad'!AN49,'Intervalos de credibilidad'!AP49,'Intervalos de credibilidad'!AR49,'Intervalos de credibilidad'!AT49)</f>
        <v>2.0474878538684349E-2</v>
      </c>
      <c r="F49" s="32">
        <f>MAX('Intervalos de credibilidad'!C49,'Intervalos de credibilidad'!E49,'Intervalos de credibilidad'!G49,'Intervalos de credibilidad'!I49,'Intervalos de credibilidad'!K49,'Intervalos de credibilidad'!M49,'Intervalos de credibilidad'!O49,'Intervalos de credibilidad'!Q49,'Intervalos de credibilidad'!S49,'Intervalos de credibilidad'!W49,'Intervalos de credibilidad'!Y49,'Intervalos de credibilidad'!AA49,'Intervalos de credibilidad'!AC49,'Intervalos de credibilidad'!AE49,'Intervalos de credibilidad'!AG49,'Intervalos de credibilidad'!AI49,'Intervalos de credibilidad'!AK49,'Intervalos de credibilidad'!AM49,'Intervalos de credibilidad'!AO49,'Intervalos de credibilidad'!AQ49,'Intervalos de credibilidad'!AS49)</f>
        <v>4.8301445094402512E-2</v>
      </c>
      <c r="G49">
        <f t="shared" si="0"/>
        <v>3.8890622076086456E-2</v>
      </c>
      <c r="H49">
        <f t="shared" si="1"/>
        <v>3.4388161816543431E-2</v>
      </c>
    </row>
    <row r="50" spans="1:8" x14ac:dyDescent="0.25">
      <c r="A50" s="6">
        <v>48</v>
      </c>
      <c r="B50" s="6" t="s">
        <v>17</v>
      </c>
      <c r="C50" s="32">
        <f>MIN('Intervalos de credibilidad'!C50,'Intervalos de credibilidad'!E50,'Intervalos de credibilidad'!G50,'Intervalos de credibilidad'!I50,'Intervalos de credibilidad'!K50,'Intervalos de credibilidad'!M50,'Intervalos de credibilidad'!O50,'Intervalos de credibilidad'!Q50,'Intervalos de credibilidad'!S50,'Intervalos de credibilidad'!U50,'Intervalos de credibilidad'!W50,'Intervalos de credibilidad'!Y50,'Intervalos de credibilidad'!AA50,'Intervalos de credibilidad'!AC50,'Intervalos de credibilidad'!AE50,'Intervalos de credibilidad'!AG50,'Intervalos de credibilidad'!AI50,'Intervalos de credibilidad'!AK50,'Intervalos de credibilidad'!AO50,'Intervalos de credibilidad'!AQ50)</f>
        <v>1.2389613390461286E-2</v>
      </c>
      <c r="D50" s="32">
        <f>MAX('Intervalos de credibilidad'!D50,'Intervalos de credibilidad'!F50,'Intervalos de credibilidad'!H50,'Intervalos de credibilidad'!J50,'Intervalos de credibilidad'!L50,'Intervalos de credibilidad'!N50,'Intervalos de credibilidad'!P50,'Intervalos de credibilidad'!R50,'Intervalos de credibilidad'!T50,'Intervalos de credibilidad'!V50,'Intervalos de credibilidad'!X50,'Intervalos de credibilidad'!Z50,'Intervalos de credibilidad'!AB50,'Intervalos de credibilidad'!AD50,'Intervalos de credibilidad'!AF50,'Intervalos de credibilidad'!AH50,'Intervalos de credibilidad'!AJ50,'Intervalos de credibilidad'!AL50,'Intervalos de credibilidad'!AP50,'Intervalos de credibilidad'!AR50)</f>
        <v>0.10214242378704463</v>
      </c>
      <c r="E50" s="32">
        <f>MIN('Intervalos de credibilidad'!D50,'Intervalos de credibilidad'!F50,'Intervalos de credibilidad'!H50,'Intervalos de credibilidad'!J50,'Intervalos de credibilidad'!L50,'Intervalos de credibilidad'!N50,'Intervalos de credibilidad'!P50,'Intervalos de credibilidad'!R50,'Intervalos de credibilidad'!T50,'Intervalos de credibilidad'!V50,'Intervalos de credibilidad'!X50,'Intervalos de credibilidad'!Z50,'Intervalos de credibilidad'!AB50,'Intervalos de credibilidad'!AD50,'Intervalos de credibilidad'!AF50,'Intervalos de credibilidad'!AH50,'Intervalos de credibilidad'!AJ50,'Intervalos de credibilidad'!AL50,'Intervalos de credibilidad'!AP50,'Intervalos de credibilidad'!AR50)</f>
        <v>2.3780909163713004E-2</v>
      </c>
      <c r="F50" s="32">
        <f>MAX('Intervalos de credibilidad'!C50,'Intervalos de credibilidad'!E50,'Intervalos de credibilidad'!G50,'Intervalos de credibilidad'!I50,'Intervalos de credibilidad'!K50,'Intervalos de credibilidad'!M50,'Intervalos de credibilidad'!O50,'Intervalos de credibilidad'!Q50,'Intervalos de credibilidad'!S50,'Intervalos de credibilidad'!U50,'Intervalos de credibilidad'!W50,'Intervalos de credibilidad'!Y50,'Intervalos de credibilidad'!AA50,'Intervalos de credibilidad'!AC50,'Intervalos de credibilidad'!AE50,'Intervalos de credibilidad'!AG50,'Intervalos de credibilidad'!AI50,'Intervalos de credibilidad'!AK50,'Intervalos de credibilidad'!AO50,'Intervalos de credibilidad'!AQ50)</f>
        <v>7.2814717628659723E-2</v>
      </c>
      <c r="G50">
        <f t="shared" si="0"/>
        <v>5.7266018588752958E-2</v>
      </c>
      <c r="H50">
        <f t="shared" si="1"/>
        <v>4.8297813396186363E-2</v>
      </c>
    </row>
    <row r="53" spans="1:8" x14ac:dyDescent="0.25">
      <c r="E53" s="24"/>
    </row>
    <row r="54" spans="1:8" x14ac:dyDescent="0.25">
      <c r="E54" s="2"/>
      <c r="F54" s="5"/>
      <c r="G54" s="2"/>
      <c r="H54" s="5"/>
    </row>
  </sheetData>
  <mergeCells count="3">
    <mergeCell ref="G1:H1"/>
    <mergeCell ref="C1:D1"/>
    <mergeCell ref="E1:F1"/>
  </mergeCells>
  <conditionalFormatting sqref="B3:B50">
    <cfRule type="expression" dxfId="2" priority="6">
      <formula>$G3&gt;0.05</formula>
    </cfRule>
    <cfRule type="expression" dxfId="1" priority="7">
      <formula>"$C$56:$C$103&gt;0.05"</formula>
    </cfRule>
    <cfRule type="expression" dxfId="0" priority="8">
      <formula>"$C$56&gt;0.05"</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topLeftCell="A31" zoomScale="90" zoomScaleNormal="90" workbookViewId="0">
      <selection activeCell="X47" sqref="X47"/>
    </sheetView>
  </sheetViews>
  <sheetFormatPr baseColWidth="10" defaultRowHeight="15" x14ac:dyDescent="0.25"/>
  <cols>
    <col min="2" max="2" width="39.42578125" bestFit="1" customWidth="1"/>
  </cols>
  <sheetData>
    <row r="1" spans="1:25" x14ac:dyDescent="0.25">
      <c r="A1" t="s">
        <v>63</v>
      </c>
      <c r="B1" t="s">
        <v>40</v>
      </c>
      <c r="C1" t="s">
        <v>41</v>
      </c>
      <c r="D1" t="s">
        <v>42</v>
      </c>
      <c r="E1" t="s">
        <v>43</v>
      </c>
      <c r="F1" t="s">
        <v>44</v>
      </c>
      <c r="G1" t="s">
        <v>45</v>
      </c>
      <c r="H1" t="s">
        <v>46</v>
      </c>
      <c r="I1" t="s">
        <v>47</v>
      </c>
      <c r="J1" t="s">
        <v>48</v>
      </c>
      <c r="K1" t="s">
        <v>49</v>
      </c>
      <c r="L1" t="s">
        <v>50</v>
      </c>
      <c r="M1" t="s">
        <v>51</v>
      </c>
      <c r="N1" t="s">
        <v>52</v>
      </c>
      <c r="O1" t="s">
        <v>53</v>
      </c>
      <c r="P1" t="s">
        <v>54</v>
      </c>
      <c r="Q1" t="s">
        <v>55</v>
      </c>
      <c r="R1" t="s">
        <v>56</v>
      </c>
      <c r="S1" t="s">
        <v>57</v>
      </c>
      <c r="T1" t="s">
        <v>58</v>
      </c>
      <c r="U1" t="s">
        <v>59</v>
      </c>
      <c r="V1" t="s">
        <v>60</v>
      </c>
      <c r="W1" t="s">
        <v>61</v>
      </c>
      <c r="X1" t="s">
        <v>62</v>
      </c>
      <c r="Y1" t="s">
        <v>82</v>
      </c>
    </row>
    <row r="2" spans="1:25" x14ac:dyDescent="0.25">
      <c r="A2">
        <v>1</v>
      </c>
      <c r="B2" t="s">
        <v>30</v>
      </c>
      <c r="C2">
        <v>3.924646781789639E-2</v>
      </c>
      <c r="D2">
        <v>4.7485051002462191E-2</v>
      </c>
      <c r="E2">
        <v>6.4075630252100835E-2</v>
      </c>
      <c r="F2">
        <v>0.18627450980392157</v>
      </c>
      <c r="G2">
        <v>7.5630252100840331E-2</v>
      </c>
      <c r="H2">
        <v>2.1568627450980392E-2</v>
      </c>
      <c r="I2">
        <v>2.356020942408377E-2</v>
      </c>
      <c r="J2">
        <v>4.5025417574437183E-2</v>
      </c>
      <c r="K2">
        <v>2.2222222222222223E-2</v>
      </c>
      <c r="L2">
        <v>2.4844720496894408E-2</v>
      </c>
      <c r="M2">
        <v>4.8656499636891795E-2</v>
      </c>
      <c r="N2">
        <v>4.357298474945534E-2</v>
      </c>
      <c r="O2">
        <v>1.9257703081232494E-2</v>
      </c>
      <c r="P2">
        <v>4.0616246498599441E-2</v>
      </c>
      <c r="Q2">
        <v>5.707282913165266E-2</v>
      </c>
      <c r="R2">
        <v>1.3435003631082063E-2</v>
      </c>
      <c r="S2">
        <v>3.4132171387073348E-2</v>
      </c>
      <c r="T2">
        <v>1.4887436456063908E-2</v>
      </c>
      <c r="U2">
        <v>4.2016806722689079E-2</v>
      </c>
      <c r="V2">
        <v>4.5168067226890755E-2</v>
      </c>
      <c r="W2">
        <v>5.0420168067226892E-2</v>
      </c>
      <c r="X2">
        <v>3.0112044817927171E-2</v>
      </c>
      <c r="Y2">
        <v>22</v>
      </c>
    </row>
    <row r="3" spans="1:25" x14ac:dyDescent="0.25">
      <c r="A3">
        <v>4</v>
      </c>
      <c r="B3" t="s">
        <v>16</v>
      </c>
      <c r="C3">
        <v>5.1147540983606556E-2</v>
      </c>
      <c r="D3">
        <v>6.4705882352941183E-2</v>
      </c>
      <c r="E3">
        <v>6.5765212046711735E-2</v>
      </c>
      <c r="F3">
        <v>5.3341508277130592E-2</v>
      </c>
      <c r="G3">
        <v>5.0857843137254902E-2</v>
      </c>
      <c r="H3">
        <v>3.125E-2</v>
      </c>
      <c r="I3">
        <v>1.9006744328632742E-2</v>
      </c>
      <c r="J3">
        <v>5.1014136447449294E-2</v>
      </c>
      <c r="K3">
        <v>4.4117647058823532E-2</v>
      </c>
      <c r="L3">
        <v>3.6240786240786242E-2</v>
      </c>
      <c r="M3">
        <v>2.595797280593325E-2</v>
      </c>
      <c r="N3">
        <v>3.5517452541334968E-2</v>
      </c>
      <c r="O3">
        <v>3.6764705882352942E-2</v>
      </c>
      <c r="P3">
        <v>2.5735294117647058E-2</v>
      </c>
      <c r="Q3">
        <v>6.8627450980392163E-2</v>
      </c>
      <c r="R3">
        <v>1.7769607843137254E-2</v>
      </c>
      <c r="S3">
        <v>3.7990196078431369E-2</v>
      </c>
      <c r="T3">
        <v>2.4509803921568627E-2</v>
      </c>
      <c r="U3">
        <v>8.5784313725490197E-2</v>
      </c>
      <c r="V3">
        <v>3.4313725490196081E-2</v>
      </c>
      <c r="W3">
        <v>9.9264705882352935E-2</v>
      </c>
      <c r="X3">
        <v>3.4313725490196081E-2</v>
      </c>
      <c r="Y3">
        <v>22</v>
      </c>
    </row>
    <row r="4" spans="1:25" x14ac:dyDescent="0.25">
      <c r="A4">
        <v>5</v>
      </c>
      <c r="B4" t="s">
        <v>25</v>
      </c>
      <c r="C4">
        <v>2.1870286576168928E-2</v>
      </c>
      <c r="D4">
        <v>3.2597266035751839E-2</v>
      </c>
      <c r="E4">
        <v>5.4621848739495799E-2</v>
      </c>
      <c r="F4">
        <v>4.8669467787114847E-2</v>
      </c>
      <c r="G4">
        <v>5.7598039215686271E-2</v>
      </c>
      <c r="H4">
        <v>1.6812609457092821E-2</v>
      </c>
      <c r="I4">
        <v>3.1512605042016806E-2</v>
      </c>
      <c r="J4">
        <v>1.9957983193277309E-2</v>
      </c>
      <c r="K4">
        <v>1.365546218487395E-2</v>
      </c>
      <c r="L4">
        <v>5.514705882352941E-2</v>
      </c>
      <c r="M4">
        <v>1.7857142857142856E-2</v>
      </c>
      <c r="N4">
        <v>2.3109243697478993E-2</v>
      </c>
      <c r="O4">
        <v>4.4117647058823532E-2</v>
      </c>
      <c r="P4">
        <v>1.9607843137254902E-2</v>
      </c>
      <c r="Q4">
        <v>1.5406162464985995E-2</v>
      </c>
      <c r="R4">
        <v>2.3109243697478993E-2</v>
      </c>
      <c r="S4">
        <v>2.661064425770308E-2</v>
      </c>
      <c r="T4">
        <v>2.661064425770308E-2</v>
      </c>
      <c r="U4">
        <v>3.3613445378151259E-2</v>
      </c>
      <c r="V4">
        <v>2.661064425770308E-2</v>
      </c>
      <c r="W4">
        <v>1.4355742296918767E-2</v>
      </c>
      <c r="X4">
        <v>4.820261437908497E-2</v>
      </c>
      <c r="Y4">
        <v>22</v>
      </c>
    </row>
    <row r="5" spans="1:25" x14ac:dyDescent="0.25">
      <c r="A5">
        <v>6</v>
      </c>
      <c r="B5" t="s">
        <v>12</v>
      </c>
      <c r="C5">
        <v>0.15032679738562091</v>
      </c>
      <c r="D5">
        <v>4.578904333605887E-2</v>
      </c>
      <c r="E5">
        <v>6.7873303167420809E-2</v>
      </c>
      <c r="F5">
        <v>9.451219512195122E-2</v>
      </c>
      <c r="G5">
        <v>5.9689288634505316E-2</v>
      </c>
      <c r="H5">
        <v>2.7629233511586453E-2</v>
      </c>
      <c r="I5">
        <v>2.7629233511586453E-2</v>
      </c>
      <c r="J5">
        <v>3.2786885245901641E-2</v>
      </c>
      <c r="K5">
        <v>9.3137254901960786E-2</v>
      </c>
      <c r="L5">
        <v>3.6764705882352942E-2</v>
      </c>
      <c r="M5">
        <v>3.5188216039279872E-2</v>
      </c>
      <c r="N5">
        <v>6.535947712418301E-2</v>
      </c>
      <c r="O5">
        <v>3.6764705882352942E-2</v>
      </c>
      <c r="P5">
        <v>3.349673202614379E-2</v>
      </c>
      <c r="Q5">
        <v>3.2679738562091505E-2</v>
      </c>
      <c r="R5">
        <v>4.0032679738562088E-2</v>
      </c>
      <c r="S5">
        <v>1.5522875816993464E-2</v>
      </c>
      <c r="T5">
        <v>4.7385620915032678E-2</v>
      </c>
      <c r="U5">
        <v>8.4967320261437912E-2</v>
      </c>
      <c r="V5">
        <v>8.0065359477124176E-2</v>
      </c>
      <c r="W5">
        <v>9.2320261437908502E-2</v>
      </c>
      <c r="X5">
        <v>3.5947712418300651E-2</v>
      </c>
      <c r="Y5">
        <v>22</v>
      </c>
    </row>
    <row r="6" spans="1:25" x14ac:dyDescent="0.25">
      <c r="A6">
        <v>7</v>
      </c>
      <c r="B6" t="s">
        <v>15</v>
      </c>
      <c r="C6">
        <v>4.46785325099891E-2</v>
      </c>
      <c r="D6">
        <v>4.3968023255813955E-2</v>
      </c>
      <c r="E6">
        <v>3.5026269702276708E-2</v>
      </c>
      <c r="F6">
        <v>4.6283309957924262E-2</v>
      </c>
      <c r="G6">
        <v>3.3868092691622102E-2</v>
      </c>
      <c r="H6">
        <v>3.0112044817927171E-2</v>
      </c>
      <c r="I6">
        <v>1.9957983193277309E-2</v>
      </c>
      <c r="J6">
        <v>2.5454545454545455E-2</v>
      </c>
      <c r="K6">
        <v>1.444043321299639E-2</v>
      </c>
      <c r="L6">
        <v>3.9941902687000728E-2</v>
      </c>
      <c r="M6">
        <v>3.0148928441699963E-2</v>
      </c>
      <c r="N6">
        <v>2.6870007262164125E-2</v>
      </c>
      <c r="O6">
        <v>3.776325344952796E-2</v>
      </c>
      <c r="P6">
        <v>3.8515406162464988E-2</v>
      </c>
      <c r="Q6">
        <v>4.4117647058823532E-2</v>
      </c>
      <c r="R6">
        <v>0.3172268907563025</v>
      </c>
      <c r="S6">
        <v>2.8361344537815126E-2</v>
      </c>
      <c r="T6">
        <v>3.0112044817927171E-2</v>
      </c>
      <c r="U6">
        <v>6.1624649859943981E-2</v>
      </c>
      <c r="V6">
        <v>2.1358543417366947E-2</v>
      </c>
      <c r="W6">
        <v>3.081232492997199E-2</v>
      </c>
      <c r="X6">
        <v>4.7619047619047616E-2</v>
      </c>
      <c r="Y6">
        <v>22</v>
      </c>
    </row>
    <row r="7" spans="1:25" x14ac:dyDescent="0.25">
      <c r="A7">
        <v>8</v>
      </c>
      <c r="B7" t="s">
        <v>9</v>
      </c>
      <c r="C7">
        <v>4.7969187675070031E-2</v>
      </c>
      <c r="D7">
        <v>2.564102564102564E-2</v>
      </c>
      <c r="E7">
        <v>3.2089063523248196E-2</v>
      </c>
      <c r="F7">
        <v>5.3629823413996074E-2</v>
      </c>
      <c r="G7">
        <v>2.9850746268656716E-2</v>
      </c>
      <c r="H7">
        <v>9.3137254901960783E-3</v>
      </c>
      <c r="I7">
        <v>2.7422303473491772E-2</v>
      </c>
      <c r="J7">
        <v>3.1885073580939033E-2</v>
      </c>
      <c r="K7">
        <v>3.6440084092501754E-2</v>
      </c>
      <c r="L7">
        <v>2.661064425770308E-2</v>
      </c>
      <c r="M7">
        <v>1.9257703081232494E-2</v>
      </c>
      <c r="N7">
        <v>1.4705882352941176E-2</v>
      </c>
      <c r="O7">
        <v>2.4859943977591035E-2</v>
      </c>
      <c r="P7">
        <v>1.7857142857142856E-2</v>
      </c>
      <c r="Q7">
        <v>1.8207282913165267E-2</v>
      </c>
      <c r="R7">
        <v>4.5168067226890755E-2</v>
      </c>
      <c r="S7">
        <v>1.0854341736694677E-2</v>
      </c>
      <c r="T7">
        <v>3.0112044817927171E-2</v>
      </c>
      <c r="U7">
        <v>2.3109243697478993E-2</v>
      </c>
      <c r="V7">
        <v>8.4733893557422973E-2</v>
      </c>
      <c r="W7">
        <v>1.9607843137254902E-2</v>
      </c>
      <c r="X7">
        <v>5.4271708683473391E-2</v>
      </c>
      <c r="Y7">
        <v>22</v>
      </c>
    </row>
    <row r="8" spans="1:25" x14ac:dyDescent="0.25">
      <c r="A8">
        <v>9</v>
      </c>
      <c r="B8" t="s">
        <v>7</v>
      </c>
      <c r="C8">
        <v>5.4187192118226604E-2</v>
      </c>
      <c r="D8">
        <v>4.5751633986928102E-2</v>
      </c>
      <c r="E8">
        <v>3.1372549019607843E-2</v>
      </c>
      <c r="F8">
        <v>0.12884238064094178</v>
      </c>
      <c r="G8">
        <v>3.2941176470588238E-2</v>
      </c>
      <c r="H8">
        <v>2.8431372549019607E-2</v>
      </c>
      <c r="I8">
        <v>2.9774872912127815E-2</v>
      </c>
      <c r="J8">
        <v>2.4859943977591035E-2</v>
      </c>
      <c r="K8">
        <v>3.711484593837535E-2</v>
      </c>
      <c r="L8">
        <v>3.5364145658263305E-2</v>
      </c>
      <c r="M8">
        <v>3.1512605042016806E-2</v>
      </c>
      <c r="N8">
        <v>1.2254901960784314E-2</v>
      </c>
      <c r="O8">
        <v>6.7577030812324926E-2</v>
      </c>
      <c r="P8">
        <v>3.8865546218487396E-2</v>
      </c>
      <c r="Q8">
        <v>3.0112044817927171E-2</v>
      </c>
      <c r="R8">
        <v>2.463235294117647E-2</v>
      </c>
      <c r="S8">
        <v>4.0379901960784316E-2</v>
      </c>
      <c r="T8">
        <v>3.2536764705882355E-2</v>
      </c>
      <c r="U8">
        <v>3.1127450980392157E-2</v>
      </c>
      <c r="V8">
        <v>3.817401960784314E-2</v>
      </c>
      <c r="W8">
        <v>5.4411764705882354E-2</v>
      </c>
      <c r="X8">
        <v>6.2071078431372551E-2</v>
      </c>
      <c r="Y8">
        <v>22</v>
      </c>
    </row>
    <row r="9" spans="1:25" x14ac:dyDescent="0.25">
      <c r="A9">
        <v>13</v>
      </c>
      <c r="B9" t="s">
        <v>27</v>
      </c>
      <c r="C9">
        <v>9.723811080241869E-2</v>
      </c>
      <c r="D9">
        <v>0.21965569840923949</v>
      </c>
      <c r="E9">
        <v>0.1112926059022106</v>
      </c>
      <c r="F9">
        <v>6.9607843137254904E-2</v>
      </c>
      <c r="G9">
        <v>9.0017601206939898E-2</v>
      </c>
      <c r="H9">
        <v>2.3096197842902278E-2</v>
      </c>
      <c r="I9">
        <v>0.05</v>
      </c>
      <c r="J9">
        <v>2.978618217772834E-2</v>
      </c>
      <c r="K9">
        <v>3.4858387799564274E-2</v>
      </c>
      <c r="L9">
        <v>4.9782135076252725E-2</v>
      </c>
      <c r="M9">
        <v>3.6274509803921572E-2</v>
      </c>
      <c r="N9">
        <v>1.9607843137254902E-2</v>
      </c>
      <c r="O9">
        <v>2.5272331154684097E-2</v>
      </c>
      <c r="P9">
        <v>2.3529411764705882E-2</v>
      </c>
      <c r="Q9">
        <v>5.2069716775599129E-2</v>
      </c>
      <c r="R9">
        <v>7.2984749455337686E-2</v>
      </c>
      <c r="S9">
        <v>2.0588235294117647E-2</v>
      </c>
      <c r="T9">
        <v>2.9411764705882353E-2</v>
      </c>
      <c r="U9">
        <v>4.0196078431372552E-2</v>
      </c>
      <c r="V9">
        <v>2.6361655773420478E-2</v>
      </c>
      <c r="W9">
        <v>3.4984520123839007E-2</v>
      </c>
      <c r="X9">
        <v>4.084967320261438E-2</v>
      </c>
      <c r="Y9">
        <v>22</v>
      </c>
    </row>
    <row r="10" spans="1:25" x14ac:dyDescent="0.25">
      <c r="A10">
        <v>15</v>
      </c>
      <c r="B10" t="s">
        <v>8</v>
      </c>
      <c r="C10">
        <v>4.3749999999999997E-2</v>
      </c>
      <c r="D10">
        <v>8.6615515771526E-2</v>
      </c>
      <c r="E10">
        <v>2.2113241194828354E-2</v>
      </c>
      <c r="F10">
        <v>4.4757489300998571E-2</v>
      </c>
      <c r="G10">
        <v>6.483238456672992E-2</v>
      </c>
      <c r="H10">
        <v>1.9362745098039216E-2</v>
      </c>
      <c r="I10">
        <v>3.0905695611577966E-2</v>
      </c>
      <c r="J10">
        <v>2.455396573043632E-2</v>
      </c>
      <c r="K10">
        <v>4.840134251898958E-2</v>
      </c>
      <c r="L10">
        <v>3.2174688057040997E-2</v>
      </c>
      <c r="M10">
        <v>2.4422854086817006E-2</v>
      </c>
      <c r="N10">
        <v>4.180035650623886E-2</v>
      </c>
      <c r="O10">
        <v>4.5632798573975043E-2</v>
      </c>
      <c r="P10">
        <v>2.3975044563279858E-2</v>
      </c>
      <c r="Q10">
        <v>3.5294117647058823E-2</v>
      </c>
      <c r="R10">
        <v>2.4351676154332702E-2</v>
      </c>
      <c r="S10">
        <v>1.7176470588235293E-2</v>
      </c>
      <c r="T10">
        <v>4.1053921568627451E-2</v>
      </c>
      <c r="U10">
        <v>4.342830882352941E-2</v>
      </c>
      <c r="V10">
        <v>3.1326593137254902E-2</v>
      </c>
      <c r="W10">
        <v>2.8645833333333332E-2</v>
      </c>
      <c r="X10">
        <v>3.8985906862745098E-2</v>
      </c>
      <c r="Y10">
        <v>22</v>
      </c>
    </row>
    <row r="11" spans="1:25" x14ac:dyDescent="0.25">
      <c r="A11">
        <v>18</v>
      </c>
      <c r="B11" t="s">
        <v>11</v>
      </c>
      <c r="C11">
        <v>6.4950980392156868E-2</v>
      </c>
      <c r="D11">
        <v>4.9019607843137254E-2</v>
      </c>
      <c r="E11">
        <v>0.3402537485582468</v>
      </c>
      <c r="F11">
        <v>6.0046189376443418E-2</v>
      </c>
      <c r="G11">
        <v>3.9869281045751631E-2</v>
      </c>
      <c r="H11">
        <v>3.7908496732026141E-2</v>
      </c>
      <c r="I11">
        <v>1.699346405228758E-2</v>
      </c>
      <c r="J11">
        <v>3.1862745098039214E-2</v>
      </c>
      <c r="K11">
        <v>5.514705882352941E-2</v>
      </c>
      <c r="L11">
        <v>3.3260632497273721E-2</v>
      </c>
      <c r="M11">
        <v>0.22850548182342759</v>
      </c>
      <c r="N11">
        <v>4.1522491349480967E-2</v>
      </c>
      <c r="O11">
        <v>0.30334486735870819</v>
      </c>
      <c r="P11">
        <v>5.0749711649365627E-2</v>
      </c>
      <c r="Q11">
        <v>3.5755478662053058E-2</v>
      </c>
      <c r="R11">
        <v>3.9215686274509803E-2</v>
      </c>
      <c r="S11">
        <v>1.9607843137254902E-2</v>
      </c>
      <c r="T11">
        <v>4.2675893886966548E-2</v>
      </c>
      <c r="U11">
        <v>8.8811995386389855E-2</v>
      </c>
      <c r="V11">
        <v>4.8442906574394463E-2</v>
      </c>
      <c r="W11">
        <v>1.384083044982699E-2</v>
      </c>
      <c r="X11">
        <v>3.690888119953864E-2</v>
      </c>
      <c r="Y11">
        <v>22</v>
      </c>
    </row>
    <row r="12" spans="1:25" x14ac:dyDescent="0.25">
      <c r="A12">
        <v>21</v>
      </c>
      <c r="B12" t="s">
        <v>10</v>
      </c>
      <c r="C12">
        <v>5.2170868347338938E-2</v>
      </c>
      <c r="D12">
        <v>3.209957418932198E-2</v>
      </c>
      <c r="E12">
        <v>8.8947024198822763E-2</v>
      </c>
      <c r="F12">
        <v>5.3559764859568912E-2</v>
      </c>
      <c r="G12">
        <v>3.0600235386426051E-2</v>
      </c>
      <c r="H12">
        <v>4.233511586452763E-2</v>
      </c>
      <c r="I12">
        <v>1.3090909090909091E-2</v>
      </c>
      <c r="J12">
        <v>3.2936229852838124E-2</v>
      </c>
      <c r="K12">
        <v>2.34593837535014E-2</v>
      </c>
      <c r="L12">
        <v>1.6456582633053222E-2</v>
      </c>
      <c r="M12">
        <v>2.0308123249299721E-2</v>
      </c>
      <c r="N12">
        <v>1.8557422969187675E-2</v>
      </c>
      <c r="O12">
        <v>2.3109243697478993E-2</v>
      </c>
      <c r="P12">
        <v>2.661064425770308E-2</v>
      </c>
      <c r="Q12">
        <v>1.7857142857142856E-2</v>
      </c>
      <c r="R12">
        <v>2.3109243697478993E-2</v>
      </c>
      <c r="S12">
        <v>1.5056022408963586E-2</v>
      </c>
      <c r="T12">
        <v>4.0616246498599441E-2</v>
      </c>
      <c r="U12">
        <v>3.3613445378151259E-2</v>
      </c>
      <c r="V12">
        <v>2.4509803921568627E-2</v>
      </c>
      <c r="W12">
        <v>3.8865546218487396E-2</v>
      </c>
      <c r="X12">
        <v>5.4621848739495799E-2</v>
      </c>
      <c r="Y12">
        <v>22</v>
      </c>
    </row>
    <row r="13" spans="1:25" x14ac:dyDescent="0.25">
      <c r="A13">
        <v>22</v>
      </c>
      <c r="B13" t="s">
        <v>38</v>
      </c>
      <c r="C13">
        <v>5.2112676056338028E-2</v>
      </c>
      <c r="D13">
        <v>9.2245989304812828E-2</v>
      </c>
      <c r="E13">
        <v>5.1785714285714289E-2</v>
      </c>
      <c r="F13">
        <v>0.13348214285714285</v>
      </c>
      <c r="G13">
        <v>5.751226036558181E-2</v>
      </c>
      <c r="H13">
        <v>5.0847457627118647E-2</v>
      </c>
      <c r="I13">
        <v>5.0892857142857142E-2</v>
      </c>
      <c r="J13">
        <v>5.3179190751445088E-2</v>
      </c>
      <c r="K13">
        <v>1.8733273862622659E-2</v>
      </c>
      <c r="L13">
        <v>4.3284248103525214E-2</v>
      </c>
      <c r="M13">
        <v>1.3900245298446443E-2</v>
      </c>
      <c r="N13">
        <v>4.4117647058823532E-2</v>
      </c>
      <c r="O13">
        <v>7.6797385620915037E-2</v>
      </c>
      <c r="P13">
        <v>7.720588235294118E-2</v>
      </c>
      <c r="Q13">
        <v>4.4117647058823532E-2</v>
      </c>
      <c r="R13">
        <v>0.10947712418300654</v>
      </c>
      <c r="S13">
        <v>3.4722222222222224E-2</v>
      </c>
      <c r="T13">
        <v>4.6568627450980393E-2</v>
      </c>
      <c r="U13">
        <v>5.3921568627450983E-2</v>
      </c>
      <c r="V13">
        <v>6.25E-2</v>
      </c>
      <c r="W13">
        <v>5.5413469735720373E-2</v>
      </c>
      <c r="X13">
        <v>6.7810457516339864E-2</v>
      </c>
      <c r="Y13">
        <v>22</v>
      </c>
    </row>
    <row r="14" spans="1:25" x14ac:dyDescent="0.25">
      <c r="A14">
        <v>23</v>
      </c>
      <c r="B14" t="s">
        <v>14</v>
      </c>
      <c r="C14">
        <v>3.9408866995073892E-2</v>
      </c>
      <c r="D14">
        <v>2.9918404351767906E-2</v>
      </c>
      <c r="E14">
        <v>6.1728395061728392E-2</v>
      </c>
      <c r="F14">
        <v>3.5311248634874406E-2</v>
      </c>
      <c r="G14">
        <v>3.7433155080213901E-2</v>
      </c>
      <c r="H14">
        <v>3.4132171387073348E-2</v>
      </c>
      <c r="I14">
        <v>1.4887436456063908E-2</v>
      </c>
      <c r="J14">
        <v>4.716981132075472E-2</v>
      </c>
      <c r="K14">
        <v>2.5072674418604651E-2</v>
      </c>
      <c r="L14">
        <v>2.5054466230936819E-2</v>
      </c>
      <c r="M14">
        <v>3.5285558384867223E-2</v>
      </c>
      <c r="N14">
        <v>2.3238925199709513E-2</v>
      </c>
      <c r="O14">
        <v>2.3238925199709513E-2</v>
      </c>
      <c r="P14">
        <v>2.3238925199709513E-2</v>
      </c>
      <c r="Q14">
        <v>5.8460421205519246E-2</v>
      </c>
      <c r="R14">
        <v>1.9607843137254902E-2</v>
      </c>
      <c r="S14">
        <v>1.1256354393609296E-2</v>
      </c>
      <c r="T14">
        <v>2.6870007262164125E-2</v>
      </c>
      <c r="U14">
        <v>0.10749299719887956</v>
      </c>
      <c r="V14">
        <v>1.9607843137254902E-2</v>
      </c>
      <c r="W14">
        <v>6.390704429920116E-2</v>
      </c>
      <c r="X14">
        <v>2.1423384168482208E-2</v>
      </c>
      <c r="Y14">
        <v>22</v>
      </c>
    </row>
    <row r="15" spans="1:25" x14ac:dyDescent="0.25">
      <c r="A15">
        <v>24</v>
      </c>
      <c r="B15" t="s">
        <v>36</v>
      </c>
      <c r="C15">
        <v>4.0695523492415835E-2</v>
      </c>
      <c r="D15">
        <v>0.13406553508214578</v>
      </c>
      <c r="E15">
        <v>6.0185185185185182E-2</v>
      </c>
      <c r="F15">
        <v>0.1391209589538685</v>
      </c>
      <c r="G15">
        <v>3.4813925570228089E-2</v>
      </c>
      <c r="H15">
        <v>5.1030600199763916E-2</v>
      </c>
      <c r="I15">
        <v>3.5616936216609121E-2</v>
      </c>
      <c r="J15">
        <v>4.9038838760298159E-2</v>
      </c>
      <c r="K15">
        <v>3.0143453786090429E-2</v>
      </c>
      <c r="L15">
        <v>4.0671811166591014E-2</v>
      </c>
      <c r="M15">
        <v>2.1574145135158183E-2</v>
      </c>
      <c r="N15">
        <v>3.4441602728047742E-2</v>
      </c>
      <c r="O15">
        <v>1.9185260311020962E-2</v>
      </c>
      <c r="P15">
        <v>3.0848546315077757E-2</v>
      </c>
      <c r="Q15">
        <v>2.5354969574036511E-2</v>
      </c>
      <c r="R15">
        <v>3.0349531116794545E-2</v>
      </c>
      <c r="S15">
        <v>2.7024722932651322E-2</v>
      </c>
      <c r="T15">
        <v>2.6513213981244673E-2</v>
      </c>
      <c r="U15">
        <v>2.3870417732310314E-2</v>
      </c>
      <c r="V15">
        <v>3.1543052003410059E-2</v>
      </c>
      <c r="W15">
        <v>2.1151053013798111E-2</v>
      </c>
      <c r="X15">
        <v>4.5183290707587385E-2</v>
      </c>
      <c r="Y15">
        <v>22</v>
      </c>
    </row>
    <row r="16" spans="1:25" x14ac:dyDescent="0.25">
      <c r="A16">
        <v>25</v>
      </c>
      <c r="B16" t="s">
        <v>24</v>
      </c>
      <c r="C16">
        <v>3.2817804602036968E-2</v>
      </c>
      <c r="D16">
        <v>2.4868651488616462E-2</v>
      </c>
      <c r="E16">
        <v>9.2086834733893563E-2</v>
      </c>
      <c r="F16">
        <v>4.3082311733800352E-2</v>
      </c>
      <c r="G16">
        <v>6.579485083776053E-2</v>
      </c>
      <c r="H16">
        <v>5.6022408963585435E-3</v>
      </c>
      <c r="I16">
        <v>1.2955182072829132E-2</v>
      </c>
      <c r="J16">
        <v>8.7535014005602242E-3</v>
      </c>
      <c r="K16">
        <v>7.0028011204481795E-3</v>
      </c>
      <c r="L16">
        <v>2.042483660130719E-2</v>
      </c>
      <c r="M16">
        <v>1.5406162464985995E-2</v>
      </c>
      <c r="N16">
        <v>1.2605042016806723E-2</v>
      </c>
      <c r="O16">
        <v>2.2759103641456582E-2</v>
      </c>
      <c r="P16">
        <v>1.365546218487395E-2</v>
      </c>
      <c r="Q16">
        <v>1.8557422969187675E-2</v>
      </c>
      <c r="R16">
        <v>8.2633053221288513E-2</v>
      </c>
      <c r="S16">
        <v>2.3109243697478993E-2</v>
      </c>
      <c r="T16">
        <v>2.100840336134454E-2</v>
      </c>
      <c r="U16">
        <v>1.1554621848739496E-2</v>
      </c>
      <c r="V16">
        <v>9.8039215686274508E-3</v>
      </c>
      <c r="W16">
        <v>1.6106442577030811E-2</v>
      </c>
      <c r="X16">
        <v>5.5852644087938205E-2</v>
      </c>
      <c r="Y16">
        <v>22</v>
      </c>
    </row>
    <row r="17" spans="1:25" x14ac:dyDescent="0.25">
      <c r="A17">
        <v>26</v>
      </c>
      <c r="B17" t="s">
        <v>39</v>
      </c>
      <c r="C17">
        <v>5.4027504911591355E-2</v>
      </c>
      <c r="D17">
        <v>6.25E-2</v>
      </c>
      <c r="E17">
        <v>5.3087132140796307E-2</v>
      </c>
      <c r="F17">
        <v>0.20196759259259259</v>
      </c>
      <c r="G17">
        <v>4.8923679060665359E-2</v>
      </c>
      <c r="H17">
        <v>5.3056516724336797E-2</v>
      </c>
      <c r="I17">
        <v>5.3117782909930716E-2</v>
      </c>
      <c r="J17">
        <v>0.14635854341736695</v>
      </c>
      <c r="K17">
        <v>3.3467974610502021E-2</v>
      </c>
      <c r="L17">
        <v>5.4209919261822379E-2</v>
      </c>
      <c r="M17">
        <v>2.8322440087145968E-2</v>
      </c>
      <c r="N17">
        <v>5.0653594771241831E-2</v>
      </c>
      <c r="O17">
        <v>2.9411764705882353E-2</v>
      </c>
      <c r="P17">
        <v>4.0369088811995385E-2</v>
      </c>
      <c r="Q17">
        <v>6.9780853517877744E-2</v>
      </c>
      <c r="R17">
        <v>1.9607843137254902E-2</v>
      </c>
      <c r="S17">
        <v>3.7037037037037035E-2</v>
      </c>
      <c r="T17">
        <v>3.2679738562091505E-2</v>
      </c>
      <c r="U17">
        <v>3.3769063180827889E-2</v>
      </c>
      <c r="V17">
        <v>3.3769063180827889E-2</v>
      </c>
      <c r="W17">
        <v>8.6505190311418678E-2</v>
      </c>
      <c r="X17">
        <v>0.13453159041394336</v>
      </c>
      <c r="Y17">
        <v>22</v>
      </c>
    </row>
    <row r="18" spans="1:25" x14ac:dyDescent="0.25">
      <c r="A18">
        <v>27</v>
      </c>
      <c r="B18" t="s">
        <v>28</v>
      </c>
      <c r="C18">
        <v>4.8235294117647057E-2</v>
      </c>
      <c r="D18">
        <v>0.16176470588235295</v>
      </c>
      <c r="E18">
        <v>0.18771929824561404</v>
      </c>
      <c r="F18">
        <v>0.13945339873861248</v>
      </c>
      <c r="G18">
        <v>4.9843014128728415E-2</v>
      </c>
      <c r="H18">
        <v>1.8920812894183601E-2</v>
      </c>
      <c r="I18">
        <v>2.5910364145658265E-2</v>
      </c>
      <c r="J18">
        <v>1.7531556802244039E-2</v>
      </c>
      <c r="K18">
        <v>2.0315236427320492E-2</v>
      </c>
      <c r="L18">
        <v>4.0616246498599441E-2</v>
      </c>
      <c r="M18">
        <v>1.680672268907563E-2</v>
      </c>
      <c r="N18">
        <v>1.015406162464986E-2</v>
      </c>
      <c r="O18">
        <v>4.9369747899159662E-2</v>
      </c>
      <c r="P18">
        <v>3.8865546218487396E-2</v>
      </c>
      <c r="Q18">
        <v>7.7731092436974791E-2</v>
      </c>
      <c r="R18">
        <v>3.2563025210084036E-2</v>
      </c>
      <c r="S18">
        <v>1.9257703081232494E-2</v>
      </c>
      <c r="T18">
        <v>1.330532212885154E-2</v>
      </c>
      <c r="U18">
        <v>2.8361344537815126E-2</v>
      </c>
      <c r="V18">
        <v>3.9215686274509803E-2</v>
      </c>
      <c r="W18">
        <v>4.5868347338935571E-2</v>
      </c>
      <c r="X18">
        <v>8.0882352941176475E-2</v>
      </c>
      <c r="Y18">
        <v>22</v>
      </c>
    </row>
    <row r="19" spans="1:25" x14ac:dyDescent="0.25">
      <c r="A19">
        <v>28</v>
      </c>
      <c r="B19" t="s">
        <v>21</v>
      </c>
      <c r="C19">
        <v>3.8223516563523845E-2</v>
      </c>
      <c r="D19">
        <v>0.140159767610748</v>
      </c>
      <c r="E19">
        <v>5.8452922646132305E-2</v>
      </c>
      <c r="F19">
        <v>4.0280210157618214E-2</v>
      </c>
      <c r="G19">
        <v>2.5401069518716578E-2</v>
      </c>
      <c r="H19">
        <v>4.1176470588235294E-2</v>
      </c>
      <c r="I19">
        <v>1.8497546243865608E-2</v>
      </c>
      <c r="J19">
        <v>2.9796511627906978E-2</v>
      </c>
      <c r="K19">
        <v>2.7149321266968326E-2</v>
      </c>
      <c r="L19">
        <v>4.3740573152337855E-2</v>
      </c>
      <c r="M19">
        <v>7.8431372549019607E-2</v>
      </c>
      <c r="N19">
        <v>2.6516527424627678E-2</v>
      </c>
      <c r="O19">
        <v>4.5025417574437183E-2</v>
      </c>
      <c r="P19">
        <v>3.0112044817927171E-2</v>
      </c>
      <c r="Q19">
        <v>5.1120448179271707E-2</v>
      </c>
      <c r="R19">
        <v>3.5014005602240897E-2</v>
      </c>
      <c r="S19">
        <v>2.661064425770308E-2</v>
      </c>
      <c r="T19">
        <v>2.3109243697478993E-2</v>
      </c>
      <c r="U19">
        <v>0.23739495798319327</v>
      </c>
      <c r="V19">
        <v>5.1120448179271707E-2</v>
      </c>
      <c r="W19">
        <v>7.0028011204481794E-2</v>
      </c>
      <c r="X19">
        <v>5.1120448179271707E-2</v>
      </c>
      <c r="Y19">
        <v>22</v>
      </c>
    </row>
    <row r="20" spans="1:25" x14ac:dyDescent="0.25">
      <c r="A20">
        <v>29</v>
      </c>
      <c r="B20" t="s">
        <v>0</v>
      </c>
      <c r="C20">
        <v>9.3948755224423044E-2</v>
      </c>
      <c r="D20">
        <v>4.9681320477202154E-2</v>
      </c>
      <c r="E20">
        <v>6.605624591236102E-2</v>
      </c>
      <c r="F20">
        <v>3.0728996404053611E-2</v>
      </c>
      <c r="G20">
        <v>3.0912659470068694E-2</v>
      </c>
      <c r="H20">
        <v>2.7007029226785054E-2</v>
      </c>
      <c r="I20">
        <v>1.753257198005469E-2</v>
      </c>
      <c r="J20">
        <v>1.5305273664947596E-2</v>
      </c>
      <c r="K20">
        <v>3.110735418427726E-2</v>
      </c>
      <c r="L20">
        <v>2.4561978057966267E-3</v>
      </c>
      <c r="M20">
        <v>4.3407310704960837E-2</v>
      </c>
      <c r="N20">
        <v>4.4392939917988948E-2</v>
      </c>
      <c r="O20">
        <v>6.6830065359477123E-2</v>
      </c>
      <c r="P20">
        <v>2.1358543417366947E-2</v>
      </c>
      <c r="Q20">
        <v>4.9369747899159662E-2</v>
      </c>
      <c r="R20">
        <v>3.3986928104575161E-2</v>
      </c>
      <c r="S20">
        <v>4.4444444444444446E-2</v>
      </c>
      <c r="T20">
        <v>1.8627450980392157E-2</v>
      </c>
      <c r="U20">
        <v>2.5000000000000001E-2</v>
      </c>
      <c r="V20">
        <v>2.8758169934640521E-2</v>
      </c>
      <c r="W20">
        <v>2.5000000000000001E-2</v>
      </c>
      <c r="X20">
        <v>3.0065359477124184E-2</v>
      </c>
      <c r="Y20">
        <v>22</v>
      </c>
    </row>
    <row r="21" spans="1:25" x14ac:dyDescent="0.25">
      <c r="A21">
        <v>30</v>
      </c>
      <c r="B21" t="s">
        <v>31</v>
      </c>
      <c r="C21">
        <v>2.8649921507064365E-2</v>
      </c>
      <c r="D21">
        <v>1.0182584269662922E-2</v>
      </c>
      <c r="E21">
        <v>7.3879551820728293E-2</v>
      </c>
      <c r="F21">
        <v>9.418767507002801E-2</v>
      </c>
      <c r="G21">
        <v>5.07703081232493E-2</v>
      </c>
      <c r="H21">
        <v>2.4509803921568627E-2</v>
      </c>
      <c r="I21">
        <v>3.1372549019607843E-2</v>
      </c>
      <c r="J21">
        <v>2.8322440087145968E-2</v>
      </c>
      <c r="K21">
        <v>2.5163398692810458E-2</v>
      </c>
      <c r="L21">
        <v>3.3660130718954247E-2</v>
      </c>
      <c r="M21">
        <v>3.0501089324618737E-2</v>
      </c>
      <c r="N21">
        <v>3.776325344952796E-2</v>
      </c>
      <c r="O21">
        <v>3.0112044817927171E-2</v>
      </c>
      <c r="P21">
        <v>1.8557422969187675E-2</v>
      </c>
      <c r="Q21">
        <v>5.0420168067226892E-2</v>
      </c>
      <c r="R21">
        <v>5.3013798111837325E-2</v>
      </c>
      <c r="S21">
        <v>2.7596223674655047E-2</v>
      </c>
      <c r="T21">
        <v>3.776325344952796E-2</v>
      </c>
      <c r="U21">
        <v>4.4117647058823532E-2</v>
      </c>
      <c r="V21">
        <v>0.11239495798319328</v>
      </c>
      <c r="W21">
        <v>5.7773109243697482E-2</v>
      </c>
      <c r="X21">
        <v>4.3767507002801118E-2</v>
      </c>
      <c r="Y21">
        <v>22</v>
      </c>
    </row>
    <row r="22" spans="1:25" x14ac:dyDescent="0.25">
      <c r="A22">
        <v>31</v>
      </c>
      <c r="B22" t="s">
        <v>32</v>
      </c>
      <c r="C22">
        <v>6.2745098039215685E-2</v>
      </c>
      <c r="D22">
        <v>9.8877980364656379E-2</v>
      </c>
      <c r="E22">
        <v>7.633053221288516E-2</v>
      </c>
      <c r="F22">
        <v>0.17612044817927172</v>
      </c>
      <c r="G22">
        <v>4.0966386554621849E-2</v>
      </c>
      <c r="H22">
        <v>2.4705882352941175E-2</v>
      </c>
      <c r="I22">
        <v>2.3871811641595814E-2</v>
      </c>
      <c r="J22">
        <v>1.9286754002911209E-2</v>
      </c>
      <c r="K22">
        <v>1.4056881333769205E-2</v>
      </c>
      <c r="L22">
        <v>2.0281321557082108E-2</v>
      </c>
      <c r="M22">
        <v>2.2884126407555393E-2</v>
      </c>
      <c r="N22">
        <v>3.0501089324618737E-2</v>
      </c>
      <c r="O22">
        <v>2.5910364145658265E-2</v>
      </c>
      <c r="P22">
        <v>2.9048656499636893E-2</v>
      </c>
      <c r="Q22">
        <v>2.2408963585434174E-2</v>
      </c>
      <c r="R22">
        <v>2.7149321266968326E-2</v>
      </c>
      <c r="S22">
        <v>5.165912518853695E-2</v>
      </c>
      <c r="T22">
        <v>2.7959331880900509E-2</v>
      </c>
      <c r="U22">
        <v>1.8207282913165267E-2</v>
      </c>
      <c r="V22">
        <v>3.711484593837535E-2</v>
      </c>
      <c r="W22">
        <v>3.3613445378151259E-2</v>
      </c>
      <c r="X22">
        <v>3.1862745098039214E-2</v>
      </c>
      <c r="Y22">
        <v>22</v>
      </c>
    </row>
    <row r="23" spans="1:25" x14ac:dyDescent="0.25">
      <c r="A23">
        <v>32</v>
      </c>
      <c r="B23" t="s">
        <v>13</v>
      </c>
      <c r="C23">
        <v>3.9921465968586388E-2</v>
      </c>
      <c r="D23">
        <v>0.10798429319371727</v>
      </c>
      <c r="E23">
        <v>9.6555965559655593E-2</v>
      </c>
      <c r="F23">
        <v>2.9411764705882353E-2</v>
      </c>
      <c r="G23">
        <v>5.4154995331465922E-2</v>
      </c>
      <c r="H23">
        <v>2.4183006535947713E-2</v>
      </c>
      <c r="I23">
        <v>5.3475935828877002E-3</v>
      </c>
      <c r="J23">
        <v>3.1969309462915603E-2</v>
      </c>
      <c r="K23">
        <v>2.514919011082694E-2</v>
      </c>
      <c r="L23">
        <v>3.7936913895993178E-2</v>
      </c>
      <c r="M23">
        <v>3.9709649871904354E-2</v>
      </c>
      <c r="N23">
        <v>2.9838022165387893E-2</v>
      </c>
      <c r="O23">
        <v>4.1773231031543054E-2</v>
      </c>
      <c r="P23">
        <v>2.4296675191815855E-2</v>
      </c>
      <c r="Q23">
        <v>1.6624040920716114E-2</v>
      </c>
      <c r="R23">
        <v>2.9411764705882353E-2</v>
      </c>
      <c r="S23">
        <v>3.8789428815004259E-2</v>
      </c>
      <c r="T23">
        <v>2.3017902813299233E-2</v>
      </c>
      <c r="U23">
        <v>1.6106442577030811E-2</v>
      </c>
      <c r="V23">
        <v>3.0690537084398978E-2</v>
      </c>
      <c r="W23">
        <v>3.8363171355498722E-2</v>
      </c>
      <c r="X23">
        <v>4.0616246498599441E-2</v>
      </c>
      <c r="Y23">
        <v>22</v>
      </c>
    </row>
    <row r="24" spans="1:25" x14ac:dyDescent="0.25">
      <c r="A24">
        <v>33</v>
      </c>
      <c r="B24" t="s">
        <v>18</v>
      </c>
      <c r="C24">
        <v>4.518388791593695E-2</v>
      </c>
      <c r="D24">
        <v>5.0437828371278456E-2</v>
      </c>
      <c r="E24">
        <v>5.7773109243697482E-2</v>
      </c>
      <c r="F24">
        <v>7.8674948240165632E-2</v>
      </c>
      <c r="G24">
        <v>5.5462184873949577E-2</v>
      </c>
      <c r="H24">
        <v>4.5951246847856543E-2</v>
      </c>
      <c r="I24">
        <v>1.7027863777089782E-2</v>
      </c>
      <c r="J24">
        <v>3.995098039215686E-2</v>
      </c>
      <c r="K24">
        <v>4.1394335511982572E-2</v>
      </c>
      <c r="L24">
        <v>9.975490196078432E-2</v>
      </c>
      <c r="M24">
        <v>0.10871165644171779</v>
      </c>
      <c r="N24">
        <v>4.4117647058823532E-2</v>
      </c>
      <c r="O24">
        <v>4.3137254901960784E-2</v>
      </c>
      <c r="P24">
        <v>0.18161764705882352</v>
      </c>
      <c r="Q24">
        <v>7.1568627450980388E-2</v>
      </c>
      <c r="R24">
        <v>3.2352941176470591E-2</v>
      </c>
      <c r="S24">
        <v>1.3725490196078431E-2</v>
      </c>
      <c r="T24">
        <v>2.3039215686274511E-2</v>
      </c>
      <c r="U24">
        <v>4.0441176470588237E-2</v>
      </c>
      <c r="V24">
        <v>6.3480392156862742E-2</v>
      </c>
      <c r="W24">
        <v>6.642156862745098E-2</v>
      </c>
      <c r="X24">
        <v>5.5392156862745096E-2</v>
      </c>
      <c r="Y24">
        <v>22</v>
      </c>
    </row>
    <row r="25" spans="1:25" x14ac:dyDescent="0.25">
      <c r="A25">
        <v>34</v>
      </c>
      <c r="B25" t="s">
        <v>1</v>
      </c>
      <c r="C25">
        <v>7.8460958129007927E-2</v>
      </c>
      <c r="D25">
        <v>4.2511445389143233E-2</v>
      </c>
      <c r="E25">
        <v>4.9738219895287955E-2</v>
      </c>
      <c r="F25">
        <v>5.9457693564194711E-2</v>
      </c>
      <c r="G25">
        <v>9.3852190974493127E-2</v>
      </c>
      <c r="H25">
        <v>3.1227305737109658E-2</v>
      </c>
      <c r="I25">
        <v>2.2770398481973434E-2</v>
      </c>
      <c r="J25">
        <v>1.7923571187013865E-2</v>
      </c>
      <c r="K25">
        <v>2.3238925199709513E-2</v>
      </c>
      <c r="L25">
        <v>2.9084967320261439E-2</v>
      </c>
      <c r="M25">
        <v>2.2222222222222223E-2</v>
      </c>
      <c r="N25">
        <v>9.4658553076402974E-3</v>
      </c>
      <c r="O25">
        <v>1.4705882352941176E-2</v>
      </c>
      <c r="P25">
        <v>1.9607843137254902E-2</v>
      </c>
      <c r="Q25">
        <v>3.711484593837535E-2</v>
      </c>
      <c r="R25">
        <v>1.6013071895424835E-2</v>
      </c>
      <c r="S25">
        <v>2.4836601307189541E-2</v>
      </c>
      <c r="T25">
        <v>2.2875816993464051E-2</v>
      </c>
      <c r="U25">
        <v>2.7450980392156862E-2</v>
      </c>
      <c r="V25">
        <v>2.8462998102466792E-2</v>
      </c>
      <c r="W25">
        <v>2.3202614379084968E-2</v>
      </c>
      <c r="X25">
        <v>2.4836601307189541E-2</v>
      </c>
      <c r="Y25">
        <v>22</v>
      </c>
    </row>
    <row r="26" spans="1:25" x14ac:dyDescent="0.25">
      <c r="A26">
        <v>35</v>
      </c>
      <c r="B26" t="s">
        <v>37</v>
      </c>
      <c r="C26">
        <v>3.1465093411996069E-2</v>
      </c>
      <c r="D26">
        <v>5.1655147326300471E-2</v>
      </c>
      <c r="E26">
        <v>4.8709560159941837E-2</v>
      </c>
      <c r="F26">
        <v>0.10715583000363241</v>
      </c>
      <c r="G26">
        <v>4.0971718636693258E-2</v>
      </c>
      <c r="H26">
        <v>3.8865546218487396E-2</v>
      </c>
      <c r="I26">
        <v>2.9411764705882353E-2</v>
      </c>
      <c r="J26">
        <v>7.2129909365558909E-2</v>
      </c>
      <c r="K26">
        <v>5.6022408963585435E-3</v>
      </c>
      <c r="L26">
        <v>4.3782837127845885E-2</v>
      </c>
      <c r="M26">
        <v>3.1387107661154233E-2</v>
      </c>
      <c r="N26">
        <v>2.0283975659229209E-2</v>
      </c>
      <c r="O26">
        <v>3.2454361054766734E-2</v>
      </c>
      <c r="P26">
        <v>3.989181879648411E-2</v>
      </c>
      <c r="Q26">
        <v>3.7863421230561189E-2</v>
      </c>
      <c r="R26">
        <v>2.2988505747126436E-2</v>
      </c>
      <c r="S26">
        <v>2.4002704530087897E-2</v>
      </c>
      <c r="T26">
        <v>3.989181879648411E-2</v>
      </c>
      <c r="U26">
        <v>2.9749830966869506E-2</v>
      </c>
      <c r="V26">
        <v>5.0033806626098715E-2</v>
      </c>
      <c r="W26">
        <v>4.9745824255628179E-2</v>
      </c>
      <c r="X26">
        <v>5.1724137931034482E-2</v>
      </c>
      <c r="Y26">
        <v>22</v>
      </c>
    </row>
    <row r="27" spans="1:25" x14ac:dyDescent="0.25">
      <c r="A27">
        <v>36</v>
      </c>
      <c r="B27" t="s">
        <v>20</v>
      </c>
      <c r="C27">
        <v>5.8388157894736843E-2</v>
      </c>
      <c r="D27">
        <v>4.1889483065953657E-2</v>
      </c>
      <c r="E27">
        <v>3.4369885433715219E-2</v>
      </c>
      <c r="F27">
        <v>4.9352750809061485E-2</v>
      </c>
      <c r="G27">
        <v>3.7433155080213901E-2</v>
      </c>
      <c r="H27">
        <v>3.1777167516673206E-2</v>
      </c>
      <c r="I27">
        <v>1.7653981953707338E-2</v>
      </c>
      <c r="J27">
        <v>2.6666666666666668E-2</v>
      </c>
      <c r="K27">
        <v>2.6737967914438502E-2</v>
      </c>
      <c r="L27">
        <v>2.5882352941176471E-2</v>
      </c>
      <c r="M27">
        <v>6.7503924646781788E-2</v>
      </c>
      <c r="N27">
        <v>2.5098039215686273E-2</v>
      </c>
      <c r="O27">
        <v>2.7450980392156862E-2</v>
      </c>
      <c r="P27">
        <v>2.9411764705882353E-2</v>
      </c>
      <c r="Q27">
        <v>4.9411764705882349E-2</v>
      </c>
      <c r="R27">
        <v>1.8431372549019609E-2</v>
      </c>
      <c r="S27">
        <v>3.1764705882352938E-2</v>
      </c>
      <c r="T27">
        <v>2.7450980392156862E-2</v>
      </c>
      <c r="U27">
        <v>4.7058823529411764E-2</v>
      </c>
      <c r="V27">
        <v>3.4901960784313728E-2</v>
      </c>
      <c r="W27">
        <v>3.8431372549019606E-2</v>
      </c>
      <c r="X27">
        <v>0.04</v>
      </c>
      <c r="Y27">
        <v>22</v>
      </c>
    </row>
    <row r="28" spans="1:25" x14ac:dyDescent="0.25">
      <c r="A28">
        <v>38</v>
      </c>
      <c r="B28" t="s">
        <v>19</v>
      </c>
      <c r="C28">
        <v>4.2175360710321866E-2</v>
      </c>
      <c r="D28">
        <v>2.9616413916146299E-2</v>
      </c>
      <c r="E28">
        <v>3.4785545423843295E-2</v>
      </c>
      <c r="F28">
        <v>4.307116104868914E-2</v>
      </c>
      <c r="G28">
        <v>3.6968954248366014E-2</v>
      </c>
      <c r="H28">
        <v>2.2316275490573297E-2</v>
      </c>
      <c r="I28">
        <v>1.4036867918146456E-2</v>
      </c>
      <c r="J28">
        <v>3.8528896672504379E-2</v>
      </c>
      <c r="K28">
        <v>2.4518388791593695E-2</v>
      </c>
      <c r="L28">
        <v>4.884453781512605E-2</v>
      </c>
      <c r="M28">
        <v>3.4950071326676178E-2</v>
      </c>
      <c r="N28">
        <v>3.3868092691622102E-2</v>
      </c>
      <c r="O28">
        <v>3.5650623885918005E-2</v>
      </c>
      <c r="P28">
        <v>6.6937119675456389E-2</v>
      </c>
      <c r="Q28">
        <v>4.1582150101419878E-2</v>
      </c>
      <c r="R28">
        <v>1.9957983193277309E-2</v>
      </c>
      <c r="S28">
        <v>2.1358543417366947E-2</v>
      </c>
      <c r="T28">
        <v>2.4509803921568627E-2</v>
      </c>
      <c r="U28">
        <v>2.6200135226504394E-2</v>
      </c>
      <c r="V28">
        <v>5.6022408963585436E-2</v>
      </c>
      <c r="W28">
        <v>2.8711484593837534E-2</v>
      </c>
      <c r="X28">
        <v>3.5539215686274508E-2</v>
      </c>
      <c r="Y28">
        <v>22</v>
      </c>
    </row>
    <row r="29" spans="1:25" x14ac:dyDescent="0.25">
      <c r="A29">
        <v>39</v>
      </c>
      <c r="B29" t="s">
        <v>26</v>
      </c>
      <c r="C29">
        <v>0.11911911911911911</v>
      </c>
      <c r="D29">
        <v>0.18186274509803921</v>
      </c>
      <c r="E29">
        <v>0.16097401536198724</v>
      </c>
      <c r="F29">
        <v>5.8371484630477435E-2</v>
      </c>
      <c r="G29">
        <v>0.20576696743821107</v>
      </c>
      <c r="H29">
        <v>2.0086083213773313E-2</v>
      </c>
      <c r="I29">
        <v>2.3039215686274511E-2</v>
      </c>
      <c r="J29">
        <v>2.0598332515939184E-2</v>
      </c>
      <c r="K29">
        <v>1.6339869281045753E-2</v>
      </c>
      <c r="L29">
        <v>3.6928104575163399E-2</v>
      </c>
      <c r="M29">
        <v>2.4513809445987907E-2</v>
      </c>
      <c r="N29">
        <v>1.2581699346405229E-2</v>
      </c>
      <c r="O29">
        <v>3.6601307189542485E-2</v>
      </c>
      <c r="P29">
        <v>2.6470588235294117E-2</v>
      </c>
      <c r="Q29">
        <v>1.7647058823529412E-2</v>
      </c>
      <c r="R29">
        <v>4.3137254901960784E-2</v>
      </c>
      <c r="S29">
        <v>2.630718954248366E-2</v>
      </c>
      <c r="T29">
        <v>3.5620915032679737E-2</v>
      </c>
      <c r="U29">
        <v>4.4117647058823532E-2</v>
      </c>
      <c r="V29">
        <v>2.7124183006535948E-2</v>
      </c>
      <c r="W29">
        <v>2.8758169934640521E-2</v>
      </c>
      <c r="X29">
        <v>5.5228758169934639E-2</v>
      </c>
      <c r="Y29">
        <v>22</v>
      </c>
    </row>
    <row r="30" spans="1:25" x14ac:dyDescent="0.25">
      <c r="A30">
        <v>40</v>
      </c>
      <c r="B30" t="s">
        <v>33</v>
      </c>
      <c r="C30">
        <v>7.8947368421052627E-2</v>
      </c>
      <c r="D30">
        <v>0.12451771308312873</v>
      </c>
      <c r="E30">
        <v>8.7885154061624643E-2</v>
      </c>
      <c r="F30">
        <v>6.8675543097407143E-2</v>
      </c>
      <c r="G30">
        <v>4.6397188049209136E-2</v>
      </c>
      <c r="H30">
        <v>2.9071803852889669E-2</v>
      </c>
      <c r="I30">
        <v>2.7177472167648986E-2</v>
      </c>
      <c r="J30">
        <v>0.10221898872317206</v>
      </c>
      <c r="K30">
        <v>1.4383785550833606E-2</v>
      </c>
      <c r="L30">
        <v>1.5359477124183006E-2</v>
      </c>
      <c r="M30">
        <v>5.5918663761801018E-2</v>
      </c>
      <c r="N30">
        <v>1.1256354393609296E-2</v>
      </c>
      <c r="O30">
        <v>1.6106442577030811E-2</v>
      </c>
      <c r="P30">
        <v>2.0658263305322128E-2</v>
      </c>
      <c r="Q30">
        <v>1.9607843137254902E-2</v>
      </c>
      <c r="R30">
        <v>1.9607843137254902E-2</v>
      </c>
      <c r="S30">
        <v>3.4690799396681751E-2</v>
      </c>
      <c r="T30">
        <v>2.3238925199709513E-2</v>
      </c>
      <c r="U30">
        <v>2.5910364145658265E-2</v>
      </c>
      <c r="V30">
        <v>2.3109243697478993E-2</v>
      </c>
      <c r="W30">
        <v>1.2605042016806723E-2</v>
      </c>
      <c r="X30">
        <v>1.8207282913165267E-2</v>
      </c>
      <c r="Y30">
        <v>22</v>
      </c>
    </row>
    <row r="31" spans="1:25" x14ac:dyDescent="0.25">
      <c r="A31">
        <v>41</v>
      </c>
      <c r="B31" t="s">
        <v>6</v>
      </c>
      <c r="C31">
        <v>7.9687136993727245E-2</v>
      </c>
      <c r="D31">
        <v>0.12912127814088598</v>
      </c>
      <c r="E31">
        <v>0.34255628177196806</v>
      </c>
      <c r="F31">
        <v>6.7538126361655779E-2</v>
      </c>
      <c r="G31">
        <v>5.5514543038535362E-2</v>
      </c>
      <c r="H31">
        <v>4.5288912024986985E-2</v>
      </c>
      <c r="I31">
        <v>7.540849673202614E-2</v>
      </c>
      <c r="J31">
        <v>1.7396432257113372E-2</v>
      </c>
      <c r="K31">
        <v>4.2928742645456527E-2</v>
      </c>
      <c r="L31">
        <v>2.6847662141779787E-2</v>
      </c>
      <c r="M31">
        <v>2.6289034132171388E-2</v>
      </c>
      <c r="N31">
        <v>3.1808278867102399E-2</v>
      </c>
      <c r="O31">
        <v>8.1190994916485112E-2</v>
      </c>
      <c r="P31">
        <v>4.7058823529411764E-2</v>
      </c>
      <c r="Q31">
        <v>3.8416848220769788E-2</v>
      </c>
      <c r="R31">
        <v>4.5030425963488843E-2</v>
      </c>
      <c r="S31">
        <v>4.5977011494252873E-2</v>
      </c>
      <c r="T31">
        <v>3.887762001352265E-2</v>
      </c>
      <c r="U31">
        <v>4.7329276538201487E-2</v>
      </c>
      <c r="V31">
        <v>7.8296146044624745E-2</v>
      </c>
      <c r="W31">
        <v>5.3279242731575388E-2</v>
      </c>
      <c r="X31">
        <v>4.7973856209150324E-2</v>
      </c>
      <c r="Y31">
        <v>22</v>
      </c>
    </row>
    <row r="32" spans="1:25" x14ac:dyDescent="0.25">
      <c r="A32">
        <v>42</v>
      </c>
      <c r="B32" t="s">
        <v>4</v>
      </c>
      <c r="C32">
        <v>6.7530959752321984E-2</v>
      </c>
      <c r="D32">
        <v>8.4967320261437912E-2</v>
      </c>
      <c r="E32">
        <v>0.24266191325014855</v>
      </c>
      <c r="F32">
        <v>9.5306001188354125E-2</v>
      </c>
      <c r="G32">
        <v>6.0568730109844988E-2</v>
      </c>
      <c r="H32">
        <v>3.8569918985558296E-2</v>
      </c>
      <c r="I32">
        <v>3.7667698658410735E-2</v>
      </c>
      <c r="J32">
        <v>4.8094215930846437E-2</v>
      </c>
      <c r="K32">
        <v>7.3499702911467624E-2</v>
      </c>
      <c r="L32">
        <v>5.3758169934640526E-2</v>
      </c>
      <c r="M32">
        <v>0.1254341736694678</v>
      </c>
      <c r="N32">
        <v>3.40113184288676E-2</v>
      </c>
      <c r="O32">
        <v>3.2295271049596307E-2</v>
      </c>
      <c r="P32">
        <v>3.645998940116587E-2</v>
      </c>
      <c r="Q32">
        <v>3.0362448009506833E-2</v>
      </c>
      <c r="R32">
        <v>1.9550510262584565E-2</v>
      </c>
      <c r="S32">
        <v>3.3893557422969185E-2</v>
      </c>
      <c r="T32">
        <v>2.7332144979203804E-2</v>
      </c>
      <c r="U32">
        <v>4.6809475235180781E-2</v>
      </c>
      <c r="V32">
        <v>6.5377532228360957E-2</v>
      </c>
      <c r="W32">
        <v>6.0341555977229601E-2</v>
      </c>
      <c r="X32">
        <v>7.7030812324929976E-2</v>
      </c>
      <c r="Y32">
        <v>22</v>
      </c>
    </row>
    <row r="33" spans="1:25" x14ac:dyDescent="0.25">
      <c r="A33">
        <v>43</v>
      </c>
      <c r="B33" t="s">
        <v>2</v>
      </c>
      <c r="C33">
        <v>9.0909090909090912E-2</v>
      </c>
      <c r="D33">
        <v>4.1275030649775238E-2</v>
      </c>
      <c r="E33">
        <v>4.9763893933890302E-2</v>
      </c>
      <c r="F33">
        <v>4.6477850399419027E-2</v>
      </c>
      <c r="G33">
        <v>3.8657913931436909E-2</v>
      </c>
      <c r="H33">
        <v>2.3109243697478993E-2</v>
      </c>
      <c r="I33">
        <v>2.4859943977591035E-2</v>
      </c>
      <c r="J33">
        <v>1.9607843137254902E-2</v>
      </c>
      <c r="K33">
        <v>2.3817863397548163E-2</v>
      </c>
      <c r="L33">
        <v>5.4621848739495799E-2</v>
      </c>
      <c r="M33">
        <v>2.9061624649859945E-2</v>
      </c>
      <c r="N33">
        <v>2.9432375613174491E-2</v>
      </c>
      <c r="O33">
        <v>1.5756302521008403E-2</v>
      </c>
      <c r="P33">
        <v>2.2058823529411766E-2</v>
      </c>
      <c r="Q33">
        <v>2.661064425770308E-2</v>
      </c>
      <c r="R33">
        <v>2.4859943977591035E-2</v>
      </c>
      <c r="S33">
        <v>2.1358543417366947E-2</v>
      </c>
      <c r="T33">
        <v>1.2605042016806723E-2</v>
      </c>
      <c r="U33">
        <v>2.3378582202111614E-2</v>
      </c>
      <c r="V33">
        <v>2.661064425770308E-2</v>
      </c>
      <c r="W33">
        <v>2.9411764705882353E-2</v>
      </c>
      <c r="X33">
        <v>3.4690799396681751E-2</v>
      </c>
      <c r="Y33">
        <v>22</v>
      </c>
    </row>
    <row r="34" spans="1:25" x14ac:dyDescent="0.25">
      <c r="A34">
        <v>44</v>
      </c>
      <c r="B34" t="s">
        <v>29</v>
      </c>
      <c r="C34">
        <v>6.0784313725490195E-2</v>
      </c>
      <c r="D34">
        <v>0.20350262697022767</v>
      </c>
      <c r="E34">
        <v>0.24194677871148459</v>
      </c>
      <c r="F34">
        <v>0.14005602240896359</v>
      </c>
      <c r="G34">
        <v>3.6470588235294116E-2</v>
      </c>
      <c r="H34">
        <v>4.4117647058823532E-2</v>
      </c>
      <c r="I34">
        <v>3.4313725490196081E-2</v>
      </c>
      <c r="J34">
        <v>2.2408963585434174E-2</v>
      </c>
      <c r="K34">
        <v>3.1523642732049037E-2</v>
      </c>
      <c r="L34">
        <v>9.3137254901960786E-2</v>
      </c>
      <c r="M34">
        <v>3.711484593837535E-2</v>
      </c>
      <c r="N34">
        <v>2.3109243697478993E-2</v>
      </c>
      <c r="O34">
        <v>2.9061624649859945E-2</v>
      </c>
      <c r="P34">
        <v>2.4159663865546219E-2</v>
      </c>
      <c r="Q34">
        <v>1.9607843137254902E-2</v>
      </c>
      <c r="R34">
        <v>4.0616246498599441E-2</v>
      </c>
      <c r="S34">
        <v>1.365546218487395E-2</v>
      </c>
      <c r="T34">
        <v>3.1862745098039214E-2</v>
      </c>
      <c r="U34">
        <v>3.711484593837535E-2</v>
      </c>
      <c r="V34">
        <v>3.1512605042016806E-2</v>
      </c>
      <c r="W34">
        <v>4.2016806722689079E-2</v>
      </c>
      <c r="X34">
        <v>6.5126050420168072E-2</v>
      </c>
      <c r="Y34">
        <v>22</v>
      </c>
    </row>
    <row r="35" spans="1:25" x14ac:dyDescent="0.25">
      <c r="A35">
        <v>47</v>
      </c>
      <c r="B35" t="s">
        <v>3</v>
      </c>
      <c r="C35">
        <v>4.40251572327044E-2</v>
      </c>
      <c r="D35">
        <v>2.2301516503122211E-2</v>
      </c>
      <c r="E35">
        <v>4.3762781186094071E-2</v>
      </c>
      <c r="F35">
        <v>2.5777414075286414E-2</v>
      </c>
      <c r="G35">
        <v>2.7027027027027029E-2</v>
      </c>
      <c r="H35">
        <v>2.2058823529411766E-2</v>
      </c>
      <c r="I35">
        <v>3.3905228758169932E-2</v>
      </c>
      <c r="J35">
        <v>1.8790849673202614E-2</v>
      </c>
      <c r="K35">
        <v>3.8398692810457519E-2</v>
      </c>
      <c r="L35">
        <v>7.3937908496732027E-2</v>
      </c>
      <c r="M35">
        <v>3.7990196078431369E-2</v>
      </c>
      <c r="N35">
        <v>5.6781045751633986E-2</v>
      </c>
      <c r="O35">
        <v>3.3905228758169932E-2</v>
      </c>
      <c r="P35">
        <v>2.661064425770308E-2</v>
      </c>
      <c r="Q35">
        <v>4.5868347338935571E-2</v>
      </c>
      <c r="R35">
        <v>2.661064425770308E-2</v>
      </c>
      <c r="S35">
        <v>2.6260504201680673E-2</v>
      </c>
      <c r="T35">
        <v>1.7156862745098041E-2</v>
      </c>
      <c r="U35">
        <v>1.5082956259426848E-2</v>
      </c>
      <c r="V35">
        <v>2.661064425770308E-2</v>
      </c>
      <c r="W35">
        <v>2.3001508295625944E-2</v>
      </c>
      <c r="X35">
        <v>3.4690799396681751E-2</v>
      </c>
      <c r="Y35">
        <v>22</v>
      </c>
    </row>
    <row r="36" spans="1:25" x14ac:dyDescent="0.25">
      <c r="A36">
        <v>48</v>
      </c>
      <c r="B36" t="s">
        <v>17</v>
      </c>
      <c r="C36">
        <v>5.7086614173228349E-2</v>
      </c>
      <c r="D36">
        <v>3.7661050545094152E-2</v>
      </c>
      <c r="E36">
        <v>8.634111818825195E-2</v>
      </c>
      <c r="F36">
        <v>2.928615009151922E-2</v>
      </c>
      <c r="G36">
        <v>6.8137254901960778E-2</v>
      </c>
      <c r="H36">
        <v>6.0661764705882353E-2</v>
      </c>
      <c r="I36">
        <v>1.7165277096615989E-2</v>
      </c>
      <c r="J36">
        <v>2.0618556701030927E-2</v>
      </c>
      <c r="K36">
        <v>1.9117647058823531E-2</v>
      </c>
      <c r="L36">
        <v>2.3529411764705882E-2</v>
      </c>
      <c r="M36">
        <v>5.9803921568627454E-2</v>
      </c>
      <c r="N36">
        <v>2.9901960784313727E-2</v>
      </c>
      <c r="O36">
        <v>6.2745098039215685E-2</v>
      </c>
      <c r="P36">
        <v>2.6470588235294117E-2</v>
      </c>
      <c r="Q36">
        <v>3.3823529411764704E-2</v>
      </c>
      <c r="R36">
        <v>2.1515015688032272E-2</v>
      </c>
      <c r="S36">
        <v>3.5204991087344026E-2</v>
      </c>
      <c r="T36">
        <v>1.9607843137254902E-2</v>
      </c>
      <c r="U36">
        <v>0.19518716577540107</v>
      </c>
      <c r="V36">
        <v>6.9518716577540107E-2</v>
      </c>
      <c r="W36">
        <v>5.8823529411764705E-2</v>
      </c>
      <c r="X36">
        <v>0.10988562091503268</v>
      </c>
      <c r="Y36">
        <v>22</v>
      </c>
    </row>
    <row r="37" spans="1:25" x14ac:dyDescent="0.25">
      <c r="A37">
        <v>2</v>
      </c>
      <c r="B37" t="s">
        <v>5</v>
      </c>
      <c r="C37">
        <v>7.3081924577373211E-2</v>
      </c>
      <c r="D37">
        <v>0.30686274509803924</v>
      </c>
      <c r="E37">
        <v>0.35947712418300654</v>
      </c>
      <c r="F37">
        <v>0.11742919389978214</v>
      </c>
      <c r="G37">
        <v>5.7364341085271317E-2</v>
      </c>
      <c r="H37">
        <v>4.971988795518207E-2</v>
      </c>
      <c r="I37">
        <v>4.63519313304721E-2</v>
      </c>
      <c r="J37">
        <v>1.2801575578532743E-2</v>
      </c>
      <c r="K37">
        <v>5.0005447216472383E-2</v>
      </c>
      <c r="L37">
        <v>2.932515337423313E-2</v>
      </c>
      <c r="M37">
        <v>3.1495098039215685E-2</v>
      </c>
      <c r="N37">
        <v>4.1421568627450979E-2</v>
      </c>
      <c r="O37">
        <v>2.9988465974625143E-2</v>
      </c>
      <c r="P37">
        <v>3.2352941176470591E-2</v>
      </c>
      <c r="Q37">
        <v>3.5185185185185187E-2</v>
      </c>
      <c r="R37">
        <v>2.3965141612200435E-2</v>
      </c>
      <c r="S37">
        <v>3.9542483660130717E-2</v>
      </c>
      <c r="T37">
        <v>2.1677559912854031E-2</v>
      </c>
      <c r="U37">
        <v>3.7581699346405227E-2</v>
      </c>
      <c r="V37">
        <v>3.5947712418300651E-2</v>
      </c>
      <c r="W37">
        <v>5.5555555555555552E-2</v>
      </c>
      <c r="Y37">
        <v>21</v>
      </c>
    </row>
    <row r="38" spans="1:25" x14ac:dyDescent="0.25">
      <c r="A38">
        <v>12</v>
      </c>
      <c r="B38" t="s">
        <v>34</v>
      </c>
      <c r="C38">
        <v>4.3273013375295044E-2</v>
      </c>
      <c r="D38">
        <v>0.14115586690017512</v>
      </c>
      <c r="E38">
        <v>7.3931324456902592E-2</v>
      </c>
      <c r="F38">
        <v>0.32492997198879553</v>
      </c>
      <c r="G38">
        <v>8.8235294117647065E-2</v>
      </c>
      <c r="H38">
        <v>4.2402826855123678E-2</v>
      </c>
      <c r="I38">
        <v>3.2654494382022475E-2</v>
      </c>
      <c r="J38">
        <v>3.3054849255357795E-2</v>
      </c>
      <c r="K38">
        <v>2.3591087811271297E-2</v>
      </c>
      <c r="L38">
        <v>2.0915032679738561E-2</v>
      </c>
      <c r="M38">
        <v>2.2884126407555393E-2</v>
      </c>
      <c r="N38">
        <v>2.6870007262164125E-2</v>
      </c>
      <c r="O38">
        <v>2.5210084033613446E-2</v>
      </c>
      <c r="P38">
        <v>4.8656499636891795E-2</v>
      </c>
      <c r="Q38">
        <v>2.5417574437182282E-2</v>
      </c>
      <c r="S38">
        <v>8.2956259426847662E-3</v>
      </c>
      <c r="T38">
        <v>2.8685548293391431E-2</v>
      </c>
      <c r="U38">
        <v>6.3536953242835592E-2</v>
      </c>
      <c r="V38">
        <v>3.5221496005809733E-2</v>
      </c>
      <c r="W38">
        <v>2.8011204481792718E-2</v>
      </c>
      <c r="X38">
        <v>3.816526610644258E-2</v>
      </c>
      <c r="Y38">
        <v>21</v>
      </c>
    </row>
    <row r="39" spans="1:25" x14ac:dyDescent="0.25">
      <c r="A39">
        <v>14</v>
      </c>
      <c r="B39" t="s">
        <v>64</v>
      </c>
      <c r="D39">
        <v>3.5739313244569026E-2</v>
      </c>
      <c r="E39">
        <v>3.888888888888889E-2</v>
      </c>
      <c r="F39">
        <v>4.380516508662962E-2</v>
      </c>
      <c r="G39">
        <v>4.1510050661872855E-2</v>
      </c>
      <c r="H39">
        <v>2.1733368672144183E-2</v>
      </c>
      <c r="I39">
        <v>6.636500754147813E-2</v>
      </c>
      <c r="J39">
        <v>2.456140350877193E-2</v>
      </c>
      <c r="K39">
        <v>7.0135746606334842E-2</v>
      </c>
      <c r="L39">
        <v>2.3238925199709513E-2</v>
      </c>
      <c r="M39">
        <v>3.1862745098039214E-2</v>
      </c>
      <c r="N39">
        <v>1.7857142857142856E-2</v>
      </c>
      <c r="O39">
        <v>2.4836601307189541E-2</v>
      </c>
      <c r="P39">
        <v>2.0261437908496733E-2</v>
      </c>
      <c r="Q39">
        <v>1.895424836601307E-2</v>
      </c>
      <c r="R39">
        <v>1.3273001508295626E-2</v>
      </c>
      <c r="S39">
        <v>1.297134238310709E-2</v>
      </c>
      <c r="T39">
        <v>2.9663147310206132E-2</v>
      </c>
      <c r="U39">
        <v>3.1699346405228757E-2</v>
      </c>
      <c r="V39">
        <v>2.2875816993464051E-2</v>
      </c>
      <c r="W39">
        <v>4.2199488491048591E-2</v>
      </c>
      <c r="X39">
        <v>4.0920716112531973E-2</v>
      </c>
      <c r="Y39">
        <v>21</v>
      </c>
    </row>
    <row r="40" spans="1:25" x14ac:dyDescent="0.25">
      <c r="A40">
        <v>16</v>
      </c>
      <c r="B40" t="s">
        <v>35</v>
      </c>
      <c r="C40">
        <v>6.2149532710280377E-2</v>
      </c>
      <c r="D40">
        <v>7.3419442556084291E-2</v>
      </c>
      <c r="E40">
        <v>9.4658553076402974E-2</v>
      </c>
      <c r="F40">
        <v>0.14515582655826559</v>
      </c>
      <c r="G40">
        <v>8.7951610266470498E-2</v>
      </c>
      <c r="H40">
        <v>2.7884615384615386E-2</v>
      </c>
      <c r="I40">
        <v>2.8949950932286556E-2</v>
      </c>
      <c r="J40">
        <v>5.0798537617856458E-2</v>
      </c>
      <c r="K40">
        <v>2.760372565622354E-2</v>
      </c>
      <c r="L40">
        <v>1.7917511832319134E-2</v>
      </c>
      <c r="M40">
        <v>1.9607843137254902E-2</v>
      </c>
      <c r="N40">
        <v>3.776325344952796E-2</v>
      </c>
      <c r="O40">
        <v>1.8907563025210083E-2</v>
      </c>
      <c r="P40">
        <v>1.7917511832319134E-2</v>
      </c>
      <c r="Q40">
        <v>3.6855482933914309E-2</v>
      </c>
      <c r="R40">
        <v>2.7777777777777776E-2</v>
      </c>
      <c r="S40">
        <v>1.888162672476398E-2</v>
      </c>
      <c r="T40">
        <v>2.4777183600713012E-2</v>
      </c>
      <c r="V40">
        <v>1.579520697167756E-2</v>
      </c>
      <c r="W40">
        <v>2.7310924369747899E-2</v>
      </c>
      <c r="X40">
        <v>2.0833333333333332E-2</v>
      </c>
      <c r="Y40">
        <v>21</v>
      </c>
    </row>
    <row r="41" spans="1:25" x14ac:dyDescent="0.25">
      <c r="A41">
        <v>17</v>
      </c>
      <c r="B41" t="s">
        <v>69</v>
      </c>
      <c r="D41">
        <v>0.25163398692810457</v>
      </c>
      <c r="E41">
        <v>6.0924369747899158E-2</v>
      </c>
      <c r="F41">
        <v>4.2046250875963559E-2</v>
      </c>
      <c r="G41">
        <v>0.16911764705882354</v>
      </c>
      <c r="H41">
        <v>2.5054466230936819E-2</v>
      </c>
      <c r="I41">
        <v>3.3274956217162872E-2</v>
      </c>
      <c r="J41">
        <v>1.9607843137254902E-2</v>
      </c>
      <c r="K41">
        <v>2.3109243697478993E-2</v>
      </c>
      <c r="L41">
        <v>3.1862745098039214E-2</v>
      </c>
      <c r="M41">
        <v>6.4798598949211902E-2</v>
      </c>
      <c r="N41">
        <v>3.3613445378151259E-2</v>
      </c>
      <c r="O41">
        <v>1.2605042016806723E-2</v>
      </c>
      <c r="P41">
        <v>3.0112044817927171E-2</v>
      </c>
      <c r="Q41">
        <v>1.9607843137254902E-2</v>
      </c>
      <c r="R41">
        <v>3.0112044817927171E-2</v>
      </c>
      <c r="S41">
        <v>3.2563025210084036E-2</v>
      </c>
      <c r="T41">
        <v>2.661064425770308E-2</v>
      </c>
      <c r="U41">
        <v>1.9607843137254902E-2</v>
      </c>
      <c r="V41">
        <v>3.711484593837535E-2</v>
      </c>
      <c r="W41">
        <v>2.3109243697478993E-2</v>
      </c>
      <c r="X41">
        <v>0.1092436974789916</v>
      </c>
      <c r="Y41">
        <v>21</v>
      </c>
    </row>
    <row r="42" spans="1:25" x14ac:dyDescent="0.25">
      <c r="A42">
        <v>19</v>
      </c>
      <c r="B42" t="s">
        <v>65</v>
      </c>
      <c r="D42">
        <v>2.5626662932362414E-2</v>
      </c>
      <c r="E42">
        <v>3.287671232876712E-2</v>
      </c>
      <c r="F42">
        <v>2.9961553758451543E-2</v>
      </c>
      <c r="G42">
        <v>4.4014317910645633E-2</v>
      </c>
      <c r="H42">
        <v>3.3818058843422386E-2</v>
      </c>
      <c r="I42">
        <v>2.2795020164825531E-2</v>
      </c>
      <c r="J42">
        <v>3.1337535014005602E-2</v>
      </c>
      <c r="K42">
        <v>3.4851138353765326E-2</v>
      </c>
      <c r="L42">
        <v>3.9922955699527231E-2</v>
      </c>
      <c r="M42">
        <v>2.8361344537815126E-2</v>
      </c>
      <c r="N42">
        <v>5.1654701453335665E-2</v>
      </c>
      <c r="O42">
        <v>1.9607843137254902E-2</v>
      </c>
      <c r="P42">
        <v>1.9607843137254902E-2</v>
      </c>
      <c r="Q42">
        <v>3.2679738562091504E-3</v>
      </c>
      <c r="R42">
        <v>1.8790849673202614E-2</v>
      </c>
      <c r="S42">
        <v>2.9411764705882353E-2</v>
      </c>
      <c r="T42">
        <v>3.2679738562091505E-2</v>
      </c>
      <c r="U42">
        <v>7.3529411764705881E-3</v>
      </c>
      <c r="V42">
        <v>1.6106442577030811E-2</v>
      </c>
      <c r="W42">
        <v>3.3936651583710405E-2</v>
      </c>
      <c r="X42">
        <v>3.6199095022624438E-2</v>
      </c>
      <c r="Y42">
        <v>21</v>
      </c>
    </row>
    <row r="43" spans="1:25" x14ac:dyDescent="0.25">
      <c r="A43">
        <v>20</v>
      </c>
      <c r="B43" t="s">
        <v>23</v>
      </c>
      <c r="C43">
        <v>2.8186274509803922E-2</v>
      </c>
      <c r="D43">
        <v>2.4524831391784182E-2</v>
      </c>
      <c r="E43">
        <v>3.7037037037037035E-2</v>
      </c>
      <c r="F43">
        <v>2.3965141612200435E-2</v>
      </c>
      <c r="G43">
        <v>4.9019607843137254E-2</v>
      </c>
      <c r="H43">
        <v>2.2894521668029435E-2</v>
      </c>
      <c r="I43">
        <v>0</v>
      </c>
      <c r="J43">
        <v>2.3965141612200435E-2</v>
      </c>
      <c r="K43">
        <v>1.3646288209606987E-2</v>
      </c>
      <c r="L43">
        <v>3.2212885154061621E-2</v>
      </c>
      <c r="M43">
        <v>2.7233115468409588E-2</v>
      </c>
      <c r="N43">
        <v>2.4509803921568627E-2</v>
      </c>
      <c r="O43">
        <v>2.6688453159041396E-2</v>
      </c>
      <c r="P43">
        <v>1.4161220043572984E-2</v>
      </c>
      <c r="Q43">
        <v>5.8823529411764705E-2</v>
      </c>
      <c r="R43">
        <v>2.3965141612200435E-2</v>
      </c>
      <c r="S43">
        <v>4.3028322440087148E-2</v>
      </c>
      <c r="T43">
        <v>2.5599128540305011E-2</v>
      </c>
      <c r="U43">
        <v>5.0108932461873638E-2</v>
      </c>
      <c r="W43">
        <v>9.2879256965944269E-3</v>
      </c>
      <c r="X43">
        <v>5.8823529411764705E-2</v>
      </c>
      <c r="Y43">
        <v>21</v>
      </c>
    </row>
    <row r="44" spans="1:25" x14ac:dyDescent="0.25">
      <c r="A44">
        <v>46</v>
      </c>
      <c r="B44" t="s">
        <v>67</v>
      </c>
      <c r="D44">
        <v>5.2881355932203389E-2</v>
      </c>
      <c r="E44">
        <v>5.6189640035118525E-2</v>
      </c>
      <c r="F44">
        <v>1.555082664920609E-2</v>
      </c>
      <c r="G44">
        <v>3.5130718954248366E-2</v>
      </c>
      <c r="H44">
        <v>1.1700053182059918E-2</v>
      </c>
      <c r="I44">
        <v>2.1358543417366947E-2</v>
      </c>
      <c r="J44">
        <v>1.7857142857142856E-2</v>
      </c>
      <c r="K44">
        <v>4.7452285063911748E-2</v>
      </c>
      <c r="L44">
        <v>6.9032144739153339E-2</v>
      </c>
      <c r="M44">
        <v>3.776325344952796E-2</v>
      </c>
      <c r="N44">
        <v>1.8092394168276831E-2</v>
      </c>
      <c r="O44">
        <v>7.1895424836601302E-2</v>
      </c>
      <c r="P44">
        <v>3.8725490196078433E-2</v>
      </c>
      <c r="Q44">
        <v>1.7973856209150325E-2</v>
      </c>
      <c r="R44">
        <v>1.4177978883861237E-2</v>
      </c>
      <c r="S44">
        <v>1.4328808446455505E-2</v>
      </c>
      <c r="T44">
        <v>2.0814479638009049E-2</v>
      </c>
      <c r="U44">
        <v>2.3529411764705882E-2</v>
      </c>
      <c r="V44">
        <v>1.680672268907563E-2</v>
      </c>
      <c r="W44">
        <v>6.8627450980392163E-2</v>
      </c>
      <c r="X44">
        <v>4.7314578005115092E-2</v>
      </c>
      <c r="Y44">
        <v>21</v>
      </c>
    </row>
    <row r="45" spans="1:25" x14ac:dyDescent="0.25">
      <c r="A45">
        <v>37</v>
      </c>
      <c r="B45" t="s">
        <v>66</v>
      </c>
      <c r="F45">
        <v>2.8599444353652557E-2</v>
      </c>
      <c r="G45">
        <v>0.13398692810457516</v>
      </c>
      <c r="H45">
        <v>4.4125372088951148E-2</v>
      </c>
      <c r="I45">
        <v>4.4133099824868655E-2</v>
      </c>
      <c r="J45">
        <v>4.3249868674487831E-2</v>
      </c>
      <c r="K45">
        <v>1.8907563025210083E-2</v>
      </c>
      <c r="L45">
        <v>1.9244734931009439E-2</v>
      </c>
      <c r="M45">
        <v>6.2909090909090915E-2</v>
      </c>
      <c r="N45">
        <v>2.4702998302847445E-2</v>
      </c>
      <c r="O45">
        <v>1.699346405228758E-2</v>
      </c>
      <c r="P45">
        <v>2.0588235294117647E-2</v>
      </c>
      <c r="Q45">
        <v>1.5686274509803921E-2</v>
      </c>
      <c r="R45">
        <v>1.4177978883861237E-2</v>
      </c>
      <c r="S45">
        <v>1.5987933634992457E-2</v>
      </c>
      <c r="T45">
        <v>1.3876319758672699E-2</v>
      </c>
      <c r="U45">
        <v>2.7777777777777776E-2</v>
      </c>
      <c r="V45">
        <v>2.2829131652661063E-2</v>
      </c>
      <c r="W45">
        <v>3.6231884057971016E-2</v>
      </c>
      <c r="X45">
        <v>3.0264279624893437E-2</v>
      </c>
      <c r="Y45">
        <v>19</v>
      </c>
    </row>
    <row r="46" spans="1:25" x14ac:dyDescent="0.25">
      <c r="A46">
        <v>45</v>
      </c>
      <c r="B46" t="s">
        <v>22</v>
      </c>
      <c r="C46">
        <v>2.4524831391784182E-2</v>
      </c>
      <c r="D46">
        <v>2.3312883435582823E-2</v>
      </c>
      <c r="E46">
        <v>2.8914348063284235E-2</v>
      </c>
      <c r="F46">
        <v>2.3965141612200435E-2</v>
      </c>
      <c r="G46">
        <v>4.2279411764705885E-2</v>
      </c>
      <c r="H46">
        <v>1.9607843137254902E-2</v>
      </c>
      <c r="I46">
        <v>1.3093289689034371E-2</v>
      </c>
      <c r="J46">
        <v>2.2875816993464051E-2</v>
      </c>
      <c r="K46">
        <v>3.8167938931297708E-3</v>
      </c>
      <c r="L46">
        <v>3.5038542396636299E-2</v>
      </c>
      <c r="M46">
        <v>3.2152588555858314E-2</v>
      </c>
      <c r="N46">
        <v>2.4509803921568627E-2</v>
      </c>
      <c r="O46">
        <v>4.6296296296296294E-2</v>
      </c>
      <c r="Q46">
        <v>2.4509803921568627E-2</v>
      </c>
      <c r="R46">
        <v>1.3071895424836602E-2</v>
      </c>
      <c r="S46">
        <v>3.3769063180827889E-2</v>
      </c>
      <c r="T46">
        <v>6.0457516339869281E-2</v>
      </c>
      <c r="U46">
        <v>6.3180827886710242E-2</v>
      </c>
      <c r="Y46">
        <v>18</v>
      </c>
    </row>
    <row r="47" spans="1:25" x14ac:dyDescent="0.25">
      <c r="A47">
        <v>10</v>
      </c>
      <c r="B47" t="s">
        <v>71</v>
      </c>
      <c r="C47">
        <v>6.6732090284592732E-2</v>
      </c>
      <c r="D47">
        <v>5.4098360655737705E-2</v>
      </c>
      <c r="E47">
        <v>4.9918166939443537E-2</v>
      </c>
      <c r="F47">
        <v>0.10220768601798855</v>
      </c>
      <c r="G47">
        <v>3.6274509803921572E-2</v>
      </c>
      <c r="H47">
        <v>3.0603060306030602E-2</v>
      </c>
      <c r="I47">
        <v>4.2076991942703673E-2</v>
      </c>
      <c r="J47">
        <v>3.6203522504892366E-2</v>
      </c>
      <c r="K47">
        <v>5.0938337801608578E-2</v>
      </c>
      <c r="L47">
        <v>3.2976827094474151E-2</v>
      </c>
      <c r="U47">
        <v>6.0457516339869281E-2</v>
      </c>
      <c r="V47">
        <v>4.2483660130718956E-2</v>
      </c>
      <c r="W47">
        <v>6.699346405228758E-2</v>
      </c>
      <c r="Y47">
        <v>13</v>
      </c>
    </row>
    <row r="48" spans="1:25" x14ac:dyDescent="0.25">
      <c r="A48">
        <v>11</v>
      </c>
      <c r="B48" t="s">
        <v>68</v>
      </c>
      <c r="K48">
        <v>2.2457067371202115E-2</v>
      </c>
      <c r="L48">
        <v>2.9411764705882353E-2</v>
      </c>
      <c r="M48">
        <v>3.5340314136125657E-2</v>
      </c>
      <c r="N48">
        <v>2.8086218158066622E-2</v>
      </c>
      <c r="O48">
        <v>8.2352941176470587E-2</v>
      </c>
      <c r="P48">
        <v>2.2222222222222223E-2</v>
      </c>
      <c r="Q48">
        <v>2.7450980392156862E-2</v>
      </c>
      <c r="R48">
        <v>3.0065359477124184E-2</v>
      </c>
      <c r="S48">
        <v>3.2679738562091505E-2</v>
      </c>
      <c r="T48">
        <v>2.6143790849673203E-2</v>
      </c>
      <c r="U48">
        <v>4.3790849673202611E-2</v>
      </c>
      <c r="V48">
        <v>3.6601307189542485E-2</v>
      </c>
      <c r="W48">
        <v>1.9607843137254902E-2</v>
      </c>
      <c r="Y48">
        <v>13</v>
      </c>
    </row>
    <row r="49" spans="1:25" x14ac:dyDescent="0.25">
      <c r="A49">
        <v>3</v>
      </c>
      <c r="B49" t="s">
        <v>70</v>
      </c>
      <c r="M49">
        <v>0.17335115864527628</v>
      </c>
      <c r="N49">
        <v>3.7433155080213901E-2</v>
      </c>
      <c r="O49">
        <v>1.9257703081232494E-2</v>
      </c>
      <c r="P49">
        <v>3.3264033264033266E-2</v>
      </c>
      <c r="Q49">
        <v>2.3109243697478993E-2</v>
      </c>
      <c r="R49">
        <v>1.5837104072398189E-2</v>
      </c>
      <c r="S49">
        <v>2.2624434389140271E-2</v>
      </c>
      <c r="T49">
        <v>3.0501089324618737E-2</v>
      </c>
      <c r="U49">
        <v>2.9061624649859945E-2</v>
      </c>
      <c r="V49">
        <v>5.1120448179271707E-2</v>
      </c>
      <c r="W49">
        <v>3.9215686274509803E-2</v>
      </c>
      <c r="X49">
        <v>5.812324929971989E-2</v>
      </c>
      <c r="Y49">
        <v>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cantidad inicial pollos</vt:lpstr>
      <vt:lpstr>cantidad pollos muertos</vt:lpstr>
      <vt:lpstr>Estadisticas Descriptivas</vt:lpstr>
      <vt:lpstr>porcentaje de mortalidad</vt:lpstr>
      <vt:lpstr>Intervalos de credibilidad</vt:lpstr>
      <vt:lpstr>Intervalos finales </vt:lpstr>
      <vt:lpstr>Grupos Porcentaje</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2018-12-11T19:30:00Z</dcterms:modified>
</cp:coreProperties>
</file>