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3"/>
  </bookViews>
  <sheets>
    <sheet name="Cantidad inicial" sheetId="1" r:id="rId1"/>
    <sheet name="Muertes" sheetId="2" r:id="rId2"/>
    <sheet name="Porcentajes" sheetId="3" r:id="rId3"/>
    <sheet name="Intervalo 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5" l="1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E10" i="5" l="1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<sst xmlns="http://schemas.openxmlformats.org/spreadsheetml/2006/main" count="47" uniqueCount="17">
  <si>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</si>
  <si>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</si>
  <si>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</si>
  <si>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</si>
  <si>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</si>
  <si>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</si>
  <si>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</si>
  <si>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</si>
  <si>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</si>
  <si>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</si>
  <si>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</si>
  <si>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</si>
  <si>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</si>
  <si>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</si>
  <si>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</si>
  <si>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RUBIELA BALANTA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</si>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</sst>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Porcentajes!$B$2</c:f>
              <c:strCache>
                <c:ptCount val="1"/>
                <c:pt idx="0">
                  <c:v>RUBIELA BALANTA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Porcentajes!$C$2:$J$2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'!$C$3:$C$10</c:f>
              <c:numCache>
                <c:formatCode>General</c:formatCode>
                <c:ptCount val="8"/>
                <c:pt idx="0">
                  <c:v>2.211057240941805E-2</c:v>
                </c:pt>
                <c:pt idx="1">
                  <c:v>7.7040372688733484E-3</c:v>
                </c:pt>
                <c:pt idx="2">
                  <c:v>3.1486223189377154E-2</c:v>
                </c:pt>
                <c:pt idx="3">
                  <c:v>1.9145060553474924E-2</c:v>
                </c:pt>
                <c:pt idx="4">
                  <c:v>4.3770383262710079E-2</c:v>
                </c:pt>
                <c:pt idx="5">
                  <c:v>4.6172463122676789E-2</c:v>
                </c:pt>
                <c:pt idx="6">
                  <c:v>5.0516420894019365E-2</c:v>
                </c:pt>
                <c:pt idx="7">
                  <c:v>1.378939397646186E-2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'!$D$3:$D$10</c:f>
              <c:numCache>
                <c:formatCode>General</c:formatCode>
                <c:ptCount val="8"/>
                <c:pt idx="0">
                  <c:v>0.11175505863466606</c:v>
                </c:pt>
                <c:pt idx="1">
                  <c:v>8.6362867945887989E-2</c:v>
                </c:pt>
                <c:pt idx="2">
                  <c:v>0.13800354017007577</c:v>
                </c:pt>
                <c:pt idx="3">
                  <c:v>0.11482549753811488</c:v>
                </c:pt>
                <c:pt idx="4">
                  <c:v>0.15761080190769827</c:v>
                </c:pt>
                <c:pt idx="5">
                  <c:v>0.15506497353182169</c:v>
                </c:pt>
                <c:pt idx="6">
                  <c:v>0.15944240892803996</c:v>
                </c:pt>
                <c:pt idx="7">
                  <c:v>0.10570198501650863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 '!$E$3:$E$10</c:f>
              <c:numCache>
                <c:formatCode>General</c:formatCode>
                <c:ptCount val="8"/>
                <c:pt idx="0">
                  <c:v>6.6932815522042055E-2</c:v>
                </c:pt>
                <c:pt idx="1">
                  <c:v>4.703345260738067E-2</c:v>
                </c:pt>
                <c:pt idx="2">
                  <c:v>8.4744881679726464E-2</c:v>
                </c:pt>
                <c:pt idx="3">
                  <c:v>6.6985279045794904E-2</c:v>
                </c:pt>
                <c:pt idx="4">
                  <c:v>0.10069059258520417</c:v>
                </c:pt>
                <c:pt idx="5">
                  <c:v>0.10061871832724924</c:v>
                </c:pt>
                <c:pt idx="6">
                  <c:v>0.10497941491102966</c:v>
                </c:pt>
                <c:pt idx="7">
                  <c:v>5.9745689496485246E-2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 '!$N$2</c:f>
              <c:strCache>
                <c:ptCount val="1"/>
                <c:pt idx="0">
                  <c:v>Meta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 '!$N$3:$N$10</c:f>
              <c:numCache>
                <c:formatCode>General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6-4646-A90A-93BFE217A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6C9C4-DD99-4F34-A5CB-7FE6837A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7A815-D846-4ED2-AD22-B6E7AAB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100</v>
      </c>
      <c r="D2">
        <v>80</v>
      </c>
      <c r="E2">
        <v>90</v>
      </c>
      <c r="F2">
        <v>85</v>
      </c>
      <c r="G2">
        <v>95</v>
      </c>
      <c r="H2">
        <v>105</v>
      </c>
      <c r="I2">
        <v>110</v>
      </c>
      <c r="J2">
        <v>79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5</v>
      </c>
      <c r="D2">
        <v>2</v>
      </c>
      <c r="E2">
        <v>6</v>
      </c>
      <c r="F2">
        <v>4</v>
      </c>
      <c r="G2">
        <v>8</v>
      </c>
      <c r="H2">
        <v>9</v>
      </c>
      <c r="I2">
        <v>10</v>
      </c>
      <c r="J2">
        <v>3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0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0" x14ac:dyDescent="0.25">
      <c r="B2" s="5" t="s">
        <v>15</v>
      </c>
      <c r="C2">
        <f>IFERROR(Muertes!C2/'Cantidad inicial'!C2,"")</f>
        <v>0.05</v>
      </c>
      <c r="D2">
        <f>IFERROR(Muertes!D2/'Cantidad inicial'!D2,"")</f>
        <v>2.5000000000000001E-2</v>
      </c>
      <c r="E2">
        <f>IFERROR(Muertes!E2/'Cantidad inicial'!E2,"")</f>
        <v>6.6666666666666666E-2</v>
      </c>
      <c r="F2">
        <f>IFERROR(Muertes!F2/'Cantidad inicial'!F2,"")</f>
        <v>4.7058823529411764E-2</v>
      </c>
      <c r="G2">
        <f>IFERROR(Muertes!G2/'Cantidad inicial'!G2,"")</f>
        <v>8.4210526315789472E-2</v>
      </c>
      <c r="H2">
        <f>IFERROR(Muertes!H2/'Cantidad inicial'!H2,"")</f>
        <v>8.5714285714285715E-2</v>
      </c>
      <c r="I2">
        <f>IFERROR(Muertes!I2/'Cantidad inicial'!I2,"")</f>
        <v>9.0909090909090912E-2</v>
      </c>
      <c r="J2">
        <f>IFERROR(Muertes!J2/'Cantidad inicial'!J2,"")</f>
        <v>3.7974683544303799E-2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workbookViewId="0">
      <selection activeCell="N2" sqref="N2:N10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5" t="s">
        <v>15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1"/>
      <c r="R1" s="11"/>
      <c r="S1" s="10"/>
      <c r="T1" s="10"/>
      <c r="U1" s="11"/>
      <c r="V1" s="11"/>
    </row>
    <row r="2" spans="1:22" x14ac:dyDescent="0.25">
      <c r="A2" s="1"/>
      <c r="B2" t="s">
        <v>14</v>
      </c>
      <c r="C2" t="s">
        <v>12</v>
      </c>
      <c r="D2" t="s">
        <v>13</v>
      </c>
      <c r="E2" s="8" t="s">
        <v>11</v>
      </c>
      <c r="F2" s="1"/>
      <c r="G2" s="1"/>
      <c r="H2" s="1"/>
      <c r="I2" s="1"/>
      <c r="J2" s="1"/>
      <c r="K2" s="1"/>
      <c r="L2" s="1"/>
      <c r="M2" s="1"/>
      <c r="N2" s="1" t="s">
        <v>16</v>
      </c>
      <c r="O2" s="1"/>
      <c r="P2" s="1"/>
      <c r="Q2" s="1"/>
      <c r="R2" s="1"/>
    </row>
    <row r="3" spans="1:22" x14ac:dyDescent="0.25">
      <c r="B3" s="3" t="s">
        <v>0</v>
      </c>
      <c r="C3" s="8">
        <f>IF(Muertes!C$2="","",BETAINV(0.025,Muertes!C$2+1,'Cantidad inicial'!C$2-Muertes!C$2+1))</f>
        <v>2.211057240941805E-2</v>
      </c>
      <c r="D3">
        <f>IF(Muertes!C$2="","",BETAINV(0.975,Muertes!C$2+1,'Cantidad inicial'!C$2-Muertes!C$2+1))</f>
        <v>0.11175505863466606</v>
      </c>
      <c r="E3">
        <f>AVERAGE(C3:D3)</f>
        <v>6.6932815522042055E-2</v>
      </c>
      <c r="N3">
        <v>0.05</v>
      </c>
    </row>
    <row r="4" spans="1:22" x14ac:dyDescent="0.25">
      <c r="B4" s="3" t="s">
        <v>1</v>
      </c>
      <c r="C4" s="8">
        <f>IF(Muertes!D$2="","",BETAINV(0.025,Muertes!D$2+1,'Cantidad inicial'!D$2-Muertes!D$2+1))</f>
        <v>7.7040372688733484E-3</v>
      </c>
      <c r="D4">
        <f>IF(Muertes!D$2="","",BETAINV(0.975,Muertes!D$2+1,'Cantidad inicial'!D$2-Muertes!D$2+1))</f>
        <v>8.6362867945887989E-2</v>
      </c>
      <c r="E4">
        <f t="shared" ref="E4:E10" si="0">AVERAGE(C4:D4)</f>
        <v>4.703345260738067E-2</v>
      </c>
      <c r="N4">
        <v>0.05</v>
      </c>
    </row>
    <row r="5" spans="1:22" x14ac:dyDescent="0.25">
      <c r="B5" s="3" t="s">
        <v>2</v>
      </c>
      <c r="C5" s="8">
        <f>IF(Muertes!E$2="","",BETAINV(0.025,Muertes!E$2+1,'Cantidad inicial'!E$2-Muertes!E$2+1))</f>
        <v>3.1486223189377154E-2</v>
      </c>
      <c r="D5">
        <f>IF(Muertes!E$2="","",BETAINV(0.975,Muertes!E$2+1,'Cantidad inicial'!E$2-Muertes!E$2+1))</f>
        <v>0.13800354017007577</v>
      </c>
      <c r="E5">
        <f t="shared" si="0"/>
        <v>8.4744881679726464E-2</v>
      </c>
      <c r="N5">
        <v>0.05</v>
      </c>
    </row>
    <row r="6" spans="1:22" x14ac:dyDescent="0.25">
      <c r="B6" s="3" t="s">
        <v>3</v>
      </c>
      <c r="C6" s="8">
        <f>IF(Muertes!F$2="","",BETAINV(0.025,Muertes!F$2+1,'Cantidad inicial'!F$2-Muertes!F$2+1))</f>
        <v>1.9145060553474924E-2</v>
      </c>
      <c r="D6">
        <f>IF(Muertes!F$2="","",BETAINV(0.975,Muertes!F$2+1,'Cantidad inicial'!F$2-Muertes!F$2+1))</f>
        <v>0.11482549753811488</v>
      </c>
      <c r="E6">
        <f t="shared" si="0"/>
        <v>6.6985279045794904E-2</v>
      </c>
      <c r="N6">
        <v>0.05</v>
      </c>
    </row>
    <row r="7" spans="1:22" x14ac:dyDescent="0.25">
      <c r="B7" s="3" t="s">
        <v>4</v>
      </c>
      <c r="C7" s="8">
        <f>IF(Muertes!G$2="","",BETAINV(0.025,Muertes!G$2+1,'Cantidad inicial'!G$2-Muertes!G$2+1))</f>
        <v>4.3770383262710079E-2</v>
      </c>
      <c r="D7">
        <f>IF(Muertes!G$2="","",BETAINV(0.975,Muertes!G$2+1,'Cantidad inicial'!G$2-Muertes!G$2+1))</f>
        <v>0.15761080190769827</v>
      </c>
      <c r="E7">
        <f t="shared" si="0"/>
        <v>0.10069059258520417</v>
      </c>
      <c r="N7">
        <v>0.05</v>
      </c>
    </row>
    <row r="8" spans="1:22" x14ac:dyDescent="0.25">
      <c r="B8" s="3" t="s">
        <v>5</v>
      </c>
      <c r="C8" s="8">
        <f>IF(Muertes!H$2="","",BETAINV(0.025,Muertes!H$2+1,'Cantidad inicial'!H$2-Muertes!H$2+1))</f>
        <v>4.6172463122676789E-2</v>
      </c>
      <c r="D8">
        <f>IF(Muertes!H$2="","",BETAINV(0.975,Muertes!H$2+1,'Cantidad inicial'!H$2-Muertes!H$2+1))</f>
        <v>0.15506497353182169</v>
      </c>
      <c r="E8">
        <f t="shared" si="0"/>
        <v>0.10061871832724924</v>
      </c>
      <c r="N8">
        <v>0.05</v>
      </c>
    </row>
    <row r="9" spans="1:22" x14ac:dyDescent="0.25">
      <c r="B9" s="3" t="s">
        <v>6</v>
      </c>
      <c r="C9" s="8">
        <f>IF(Muertes!I$2="","",BETAINV(0.025,Muertes!I$2+1,'Cantidad inicial'!I$2-Muertes!I$2+1))</f>
        <v>5.0516420894019365E-2</v>
      </c>
      <c r="D9">
        <f>IF(Muertes!I$2="","",BETAINV(0.975,Muertes!I$2+1,'Cantidad inicial'!I$2-Muertes!I$2+1))</f>
        <v>0.15944240892803996</v>
      </c>
      <c r="E9">
        <f t="shared" si="0"/>
        <v>0.10497941491102966</v>
      </c>
      <c r="N9">
        <v>0.05</v>
      </c>
    </row>
    <row r="10" spans="1:22" x14ac:dyDescent="0.25">
      <c r="B10" s="4" t="s">
        <v>7</v>
      </c>
      <c r="C10" s="8">
        <f>IF(Muertes!J$2="","",BETAINV(0.025,Muertes!J$2+1,'Cantidad inicial'!J$2-Muertes!J$2+1))</f>
        <v>1.378939397646186E-2</v>
      </c>
      <c r="D10">
        <f>IF(Muertes!J$2="","",BETAINV(0.975,Muertes!$J2+1,'Cantidad inicial'!J$2-Muertes!J$2+1))</f>
        <v>0.10570198501650863</v>
      </c>
      <c r="E10">
        <f t="shared" si="0"/>
        <v>5.9745689496485246E-2</v>
      </c>
      <c r="N10">
        <v>0.05</v>
      </c>
    </row>
    <row r="11" spans="1:22" x14ac:dyDescent="0.25">
      <c r="B11" s="3" t="s">
        <v>9</v>
      </c>
      <c r="C11" s="9">
        <f>MIN(C3:C10)</f>
        <v>7.7040372688733484E-3</v>
      </c>
      <c r="D11" s="9">
        <f>MAX(D3:D10)</f>
        <v>0.15944240892803996</v>
      </c>
    </row>
    <row r="12" spans="1:22" x14ac:dyDescent="0.25">
      <c r="B12" s="3" t="s">
        <v>10</v>
      </c>
      <c r="C12" s="9">
        <f>MAX(C3:C10)</f>
        <v>5.0516420894019365E-2</v>
      </c>
      <c r="D12" s="9">
        <f>MIN(D3:D10)</f>
        <v>8.6362867945887989E-2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Cantidad inicial</vt:lpstr>
      <vt:lpstr>Muertes</vt:lpstr>
      <vt:lpstr>Porcentajes</vt:lpstr>
      <vt:lpstr>Intervalo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2018-11-28T05:51:10Z</dcterms:modified>
</cp:coreProperties>
</file>