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3"/>
  </bookViews>
  <sheets>
    <sheet name="cantidad inicial pollos" sheetId="2" r:id="rId1"/>
    <sheet name="cantidad pollos muertos" sheetId="3" r:id="rId2"/>
    <sheet name="porcentaje de mortalidad" sheetId="1" r:id="rId3"/>
    <sheet name="intervalos de credibilidad b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5" l="1"/>
  <c r="C3" i="5"/>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G5" i="12" s="1"/>
  <c r="Y4" i="2"/>
  <c r="H6" i="12" s="1"/>
  <c r="Y5" i="2"/>
  <c r="G7" i="12" s="1"/>
  <c r="Y6" i="2"/>
  <c r="G8" i="12" s="1"/>
  <c r="Y7" i="2"/>
  <c r="G9" i="12" s="1"/>
  <c r="Y8" i="2"/>
  <c r="H10" i="12" s="1"/>
  <c r="Y9" i="2"/>
  <c r="G11" i="12" s="1"/>
  <c r="Y10" i="2"/>
  <c r="G12" i="12" s="1"/>
  <c r="Y11" i="2"/>
  <c r="G13" i="12" s="1"/>
  <c r="Y12" i="2"/>
  <c r="G14" i="12" s="1"/>
  <c r="Y13" i="2"/>
  <c r="G15" i="12" s="1"/>
  <c r="Y14" i="2"/>
  <c r="G16" i="12" s="1"/>
  <c r="Y15" i="2"/>
  <c r="G17" i="12" s="1"/>
  <c r="Y16" i="2"/>
  <c r="H18" i="12" s="1"/>
  <c r="Y17" i="2"/>
  <c r="G19" i="12" s="1"/>
  <c r="Y18" i="2"/>
  <c r="G20" i="12" s="1"/>
  <c r="Y19" i="2"/>
  <c r="G21" i="12" s="1"/>
  <c r="Y20" i="2"/>
  <c r="H22" i="12" s="1"/>
  <c r="Y21" i="2"/>
  <c r="G23" i="12" s="1"/>
  <c r="Y22" i="2"/>
  <c r="G24" i="12" s="1"/>
  <c r="Y23" i="2"/>
  <c r="G25" i="12" s="1"/>
  <c r="Y24" i="2"/>
  <c r="G26" i="12" s="1"/>
  <c r="Y25" i="2"/>
  <c r="G27" i="12" s="1"/>
  <c r="Y26" i="2"/>
  <c r="G28" i="12" s="1"/>
  <c r="Y27" i="2"/>
  <c r="G29" i="12" s="1"/>
  <c r="Y28" i="2"/>
  <c r="H30" i="12" s="1"/>
  <c r="Y29" i="2"/>
  <c r="G31" i="12" s="1"/>
  <c r="Y30" i="2"/>
  <c r="G32" i="12" s="1"/>
  <c r="Y31" i="2"/>
  <c r="G33" i="12" s="1"/>
  <c r="Y32" i="2"/>
  <c r="H34" i="12" s="1"/>
  <c r="Y33" i="2"/>
  <c r="G35" i="12" s="1"/>
  <c r="Y34" i="2"/>
  <c r="G36" i="12" s="1"/>
  <c r="Y35" i="2"/>
  <c r="G37" i="12" s="1"/>
  <c r="Y36" i="2"/>
  <c r="H38" i="12" s="1"/>
  <c r="Y37" i="2"/>
  <c r="G39" i="12" s="1"/>
  <c r="Y38" i="2"/>
  <c r="G40" i="12" s="1"/>
  <c r="Y39" i="2"/>
  <c r="G41" i="12" s="1"/>
  <c r="Y40" i="2"/>
  <c r="H42" i="12" s="1"/>
  <c r="Y41" i="2"/>
  <c r="G43" i="12" s="1"/>
  <c r="Y42" i="2"/>
  <c r="G44" i="12" s="1"/>
  <c r="Y43" i="2"/>
  <c r="G45" i="12" s="1"/>
  <c r="Y44" i="2"/>
  <c r="H46" i="12" s="1"/>
  <c r="Y45" i="2"/>
  <c r="G47" i="12" s="1"/>
  <c r="Y46" i="2"/>
  <c r="G48" i="12" s="1"/>
  <c r="Y47" i="2"/>
  <c r="G49" i="12" s="1"/>
  <c r="Y48" i="2"/>
  <c r="H50" i="12" s="1"/>
  <c r="Y49" i="2"/>
  <c r="G51" i="12" s="1"/>
  <c r="Y2" i="2"/>
  <c r="G4" i="12" s="1"/>
  <c r="H36" i="12" l="1"/>
  <c r="H20" i="12"/>
  <c r="H8" i="12"/>
  <c r="H48" i="12"/>
  <c r="E100" i="12" s="1"/>
  <c r="H32" i="12"/>
  <c r="H16" i="12"/>
  <c r="H44" i="12"/>
  <c r="H28" i="12"/>
  <c r="E80" i="12" s="1"/>
  <c r="H12" i="12"/>
  <c r="H4" i="12"/>
  <c r="H40" i="12"/>
  <c r="H24" i="12"/>
  <c r="E76" i="12" s="1"/>
  <c r="H26" i="12"/>
  <c r="E78" i="12" s="1"/>
  <c r="E68" i="12"/>
  <c r="H14" i="12"/>
  <c r="E66" i="12" s="1"/>
  <c r="G50" i="12"/>
  <c r="E102" i="12" s="1"/>
  <c r="G46" i="12"/>
  <c r="E98" i="12" s="1"/>
  <c r="G42" i="12"/>
  <c r="E94" i="12" s="1"/>
  <c r="G38" i="12"/>
  <c r="E90" i="12" s="1"/>
  <c r="G34" i="12"/>
  <c r="E86" i="12" s="1"/>
  <c r="G30" i="12"/>
  <c r="E82" i="12" s="1"/>
  <c r="G22" i="12"/>
  <c r="E74" i="12" s="1"/>
  <c r="G18" i="12"/>
  <c r="E70" i="12" s="1"/>
  <c r="G10" i="12"/>
  <c r="E62" i="12" s="1"/>
  <c r="G6" i="12"/>
  <c r="E58" i="12" s="1"/>
  <c r="E56" i="12"/>
  <c r="E96" i="12"/>
  <c r="E88" i="12"/>
  <c r="E64" i="12"/>
  <c r="H51" i="12"/>
  <c r="E103" i="12" s="1"/>
  <c r="H49" i="12"/>
  <c r="E101" i="12" s="1"/>
  <c r="H47" i="12"/>
  <c r="E99" i="12" s="1"/>
  <c r="H45" i="12"/>
  <c r="E97" i="12" s="1"/>
  <c r="H43" i="12"/>
  <c r="E95" i="12" s="1"/>
  <c r="H41" i="12"/>
  <c r="E93" i="12" s="1"/>
  <c r="H39" i="12"/>
  <c r="E91" i="12" s="1"/>
  <c r="H37" i="12"/>
  <c r="E89" i="12" s="1"/>
  <c r="H35" i="12"/>
  <c r="E87" i="12" s="1"/>
  <c r="H33" i="12"/>
  <c r="E85" i="12" s="1"/>
  <c r="H31" i="12"/>
  <c r="E83" i="12" s="1"/>
  <c r="H29" i="12"/>
  <c r="E81" i="12" s="1"/>
  <c r="H27" i="12"/>
  <c r="E79" i="12" s="1"/>
  <c r="H25" i="12"/>
  <c r="E77" i="12" s="1"/>
  <c r="H23" i="12"/>
  <c r="E75" i="12" s="1"/>
  <c r="H21" i="12"/>
  <c r="E73" i="12" s="1"/>
  <c r="H19" i="12"/>
  <c r="E71" i="12" s="1"/>
  <c r="H17" i="12"/>
  <c r="E69" i="12" s="1"/>
  <c r="H15" i="12"/>
  <c r="E67" i="12" s="1"/>
  <c r="H13" i="12"/>
  <c r="E65" i="12" s="1"/>
  <c r="H11" i="12"/>
  <c r="E63" i="12" s="1"/>
  <c r="H9" i="12"/>
  <c r="E61" i="12" s="1"/>
  <c r="H7" i="12"/>
  <c r="E59" i="12" s="1"/>
  <c r="H5" i="12"/>
  <c r="E57" i="12" s="1"/>
  <c r="E92" i="12"/>
  <c r="E84" i="12"/>
  <c r="E72" i="12"/>
  <c r="E60" i="12"/>
  <c r="AS4" i="5"/>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D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56" i="12" s="1"/>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88" i="12" l="1"/>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AA2" i="1"/>
  <c r="X52" i="1"/>
  <c r="AA7" i="1"/>
  <c r="AA9" i="1"/>
  <c r="AA11" i="1"/>
  <c r="AA15" i="1"/>
</calcChain>
</file>

<file path=xl/sharedStrings.xml><?xml version="1.0" encoding="utf-8"?>
<sst xmlns="http://schemas.openxmlformats.org/spreadsheetml/2006/main" count="405" uniqueCount="89">
  <si>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</si>
  <si>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</si>
  <si>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</si>
  <si>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</si>
  <si>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</si>
  <si>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</si>
  <si>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</si>
  <si>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</si>
  <si>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</si>
  <si>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</si>
  <si>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</si>
  <si>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</si>
  <si>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</si>
  <si>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</si>
  <si>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</si>
  <si>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</si>
  <si>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</si>
  <si>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</si>
  <si>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</si>
  <si>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</si>
  <si>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</si>
  <si>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</si>
  <si>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</si>
  <si>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</si>
  <si>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</si>
  <si>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</si>
  <si>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</si>
  <si>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</si>
  <si>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</si>
  <si>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</si>
  <si>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</si>
  <si>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</si>
  <si>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</si>
  <si>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</si>
  <si>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</si>
  <si>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</si>
  <si>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</si>
  <si>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</si>
  <si>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</si>
  <si>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</si>
  <si>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</si>
  <si>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</si>
  <si>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</si>
  <si>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</si>
  <si>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</si>
  <si>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</si>
  <si>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</si>
  <si>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</si>
  <si>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</si>
  <si>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</si>
  <si>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</si>
  <si>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</si>
  <si>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</si>
  <si>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</si>
  <si>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</si>
  <si>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</si>
  <si>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</si>
  <si>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</si>
  <si>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</si>
  <si>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</si>
  <si>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</si>
  <si>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</si>
  <si>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</si>
  <si>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</si>
  <si>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</si>
  <si>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</si>
  <si>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</si>
  <si>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</si>
  <si>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</si>
  <si>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</si>
  <si>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</si>
  <si>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</si>
  <si>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</si>
  <si>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</si>
  <si>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</si>
  <si>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</si>
  <si>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</si>
  <si>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</si>
  <si>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</si>
  <si>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</si>
  <si>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</si>
  <si>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</si>
  <si>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</si>
  <si>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</si>
  <si>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</si>
  <si>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</si>
  <si>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</si>
  <si>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</si>
  <si>
    <t>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</si>
</sst>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6">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horizontal="center"/>
    </xf>
    <xf numFmtId="0" fontId="4" fillId="0" borderId="0" xfId="0" applyFont="1" applyAlignment="1">
      <alignment horizontal="center" vertic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workbookViewId="0">
      <selection activeCell="U1" sqref="U1:U1048576"/>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7">
        <v>1</v>
      </c>
      <c r="B2" s="7" t="s">
        <v>30</v>
      </c>
      <c r="C2" s="13">
        <v>2548</v>
      </c>
      <c r="D2" s="7">
        <v>2843</v>
      </c>
      <c r="E2" s="7">
        <v>2856</v>
      </c>
      <c r="F2" s="7">
        <v>2856</v>
      </c>
      <c r="G2" s="7">
        <v>2856</v>
      </c>
      <c r="H2" s="7">
        <v>2550</v>
      </c>
      <c r="I2" s="7">
        <v>3056</v>
      </c>
      <c r="J2" s="7">
        <v>2754</v>
      </c>
      <c r="K2" s="14">
        <v>3060</v>
      </c>
      <c r="L2" s="14">
        <v>3059</v>
      </c>
      <c r="M2" s="15">
        <v>2754</v>
      </c>
      <c r="N2" s="14">
        <v>2754</v>
      </c>
      <c r="O2" s="16">
        <v>2856</v>
      </c>
      <c r="P2" s="14">
        <v>2856</v>
      </c>
      <c r="Q2" s="14">
        <v>2856</v>
      </c>
      <c r="R2" s="16">
        <v>2754</v>
      </c>
      <c r="S2" s="14">
        <v>2754</v>
      </c>
      <c r="T2" s="17">
        <v>2754</v>
      </c>
      <c r="U2" s="7">
        <v>2856</v>
      </c>
      <c r="V2" s="7">
        <v>2856</v>
      </c>
      <c r="W2" s="7">
        <v>2856</v>
      </c>
      <c r="X2" s="7">
        <v>2856</v>
      </c>
      <c r="Y2" s="5">
        <f>SUM(C2:X2)</f>
        <v>62200</v>
      </c>
    </row>
    <row r="3" spans="1:25" x14ac:dyDescent="0.25">
      <c r="A3" s="7">
        <v>2</v>
      </c>
      <c r="B3" s="7" t="s">
        <v>5</v>
      </c>
      <c r="C3" s="13">
        <v>7690</v>
      </c>
      <c r="D3" s="7">
        <v>9180</v>
      </c>
      <c r="E3" s="7">
        <v>9180</v>
      </c>
      <c r="F3" s="7">
        <v>9180</v>
      </c>
      <c r="G3" s="7">
        <v>9030</v>
      </c>
      <c r="H3" s="7">
        <v>7140</v>
      </c>
      <c r="I3" s="7">
        <v>8155</v>
      </c>
      <c r="J3" s="7">
        <v>8124</v>
      </c>
      <c r="K3" s="14">
        <v>9179</v>
      </c>
      <c r="L3" s="14">
        <v>8150</v>
      </c>
      <c r="M3" s="15">
        <v>8160</v>
      </c>
      <c r="N3" s="14">
        <v>8160</v>
      </c>
      <c r="O3" s="16">
        <v>8670</v>
      </c>
      <c r="P3" s="14">
        <v>9180</v>
      </c>
      <c r="Q3" s="14">
        <v>9180</v>
      </c>
      <c r="R3" s="16">
        <v>9180</v>
      </c>
      <c r="S3" s="14">
        <v>9180</v>
      </c>
      <c r="T3" s="17">
        <v>9180</v>
      </c>
      <c r="U3" s="7">
        <v>9180</v>
      </c>
      <c r="V3" s="7">
        <v>9180</v>
      </c>
      <c r="W3" s="7">
        <v>9180</v>
      </c>
      <c r="X3" s="7"/>
      <c r="Y3" s="5">
        <f t="shared" ref="Y3:Y49" si="0">SUM(C3:X3)</f>
        <v>183438</v>
      </c>
    </row>
    <row r="4" spans="1:25" x14ac:dyDescent="0.25">
      <c r="A4" s="7">
        <v>3</v>
      </c>
      <c r="B4" s="7" t="s">
        <v>70</v>
      </c>
      <c r="C4" s="13"/>
      <c r="D4" s="7"/>
      <c r="E4" s="7"/>
      <c r="F4" s="7"/>
      <c r="G4" s="7"/>
      <c r="H4" s="7"/>
      <c r="I4" s="7"/>
      <c r="J4" s="7"/>
      <c r="K4" s="18"/>
      <c r="L4" s="7"/>
      <c r="M4" s="15">
        <v>2244</v>
      </c>
      <c r="N4" s="14">
        <v>2244</v>
      </c>
      <c r="O4" s="16">
        <v>2856</v>
      </c>
      <c r="P4" s="14">
        <v>2886</v>
      </c>
      <c r="Q4" s="14">
        <v>2856</v>
      </c>
      <c r="R4" s="16">
        <v>2652</v>
      </c>
      <c r="S4" s="14">
        <v>2652</v>
      </c>
      <c r="T4" s="17">
        <v>2754</v>
      </c>
      <c r="U4" s="7">
        <v>2856</v>
      </c>
      <c r="V4" s="7">
        <v>2856</v>
      </c>
      <c r="W4" s="7">
        <v>2856</v>
      </c>
      <c r="X4" s="7">
        <v>2856</v>
      </c>
      <c r="Y4" s="5">
        <f t="shared" si="0"/>
        <v>32568</v>
      </c>
    </row>
    <row r="5" spans="1:25" x14ac:dyDescent="0.25">
      <c r="A5" s="7">
        <v>4</v>
      </c>
      <c r="B5" s="7" t="s">
        <v>16</v>
      </c>
      <c r="C5" s="13">
        <v>1525</v>
      </c>
      <c r="D5" s="7">
        <v>1530</v>
      </c>
      <c r="E5" s="7">
        <v>1627</v>
      </c>
      <c r="F5" s="7">
        <v>1631</v>
      </c>
      <c r="G5" s="7">
        <v>1632</v>
      </c>
      <c r="H5" s="7">
        <v>1632</v>
      </c>
      <c r="I5" s="7">
        <v>1631</v>
      </c>
      <c r="J5" s="7">
        <v>1627</v>
      </c>
      <c r="K5" s="14">
        <v>1632</v>
      </c>
      <c r="L5" s="14">
        <v>1628</v>
      </c>
      <c r="M5" s="15">
        <v>1618</v>
      </c>
      <c r="N5" s="14">
        <v>1633</v>
      </c>
      <c r="O5" s="16">
        <v>1632</v>
      </c>
      <c r="P5" s="14">
        <v>1632</v>
      </c>
      <c r="Q5" s="14">
        <v>1632</v>
      </c>
      <c r="R5" s="16">
        <v>1632</v>
      </c>
      <c r="S5" s="14">
        <v>1632</v>
      </c>
      <c r="T5" s="17">
        <v>1632</v>
      </c>
      <c r="U5" s="7">
        <v>1632</v>
      </c>
      <c r="V5" s="7">
        <v>1632</v>
      </c>
      <c r="W5" s="7">
        <v>1632</v>
      </c>
      <c r="X5" s="7">
        <v>1632</v>
      </c>
      <c r="Y5" s="5">
        <f t="shared" si="0"/>
        <v>35666</v>
      </c>
    </row>
    <row r="6" spans="1:25" x14ac:dyDescent="0.25">
      <c r="A6" s="7">
        <v>5</v>
      </c>
      <c r="B6" s="7" t="s">
        <v>25</v>
      </c>
      <c r="C6" s="13">
        <v>2652</v>
      </c>
      <c r="D6" s="7">
        <v>2853</v>
      </c>
      <c r="E6" s="7">
        <v>2856</v>
      </c>
      <c r="F6" s="7">
        <v>2856</v>
      </c>
      <c r="G6" s="7">
        <v>2448</v>
      </c>
      <c r="H6" s="7">
        <v>2855</v>
      </c>
      <c r="I6" s="7">
        <v>2856</v>
      </c>
      <c r="J6" s="7">
        <v>2856</v>
      </c>
      <c r="K6" s="14">
        <v>2856</v>
      </c>
      <c r="L6" s="14">
        <v>2448</v>
      </c>
      <c r="M6" s="15">
        <v>2856</v>
      </c>
      <c r="N6" s="14">
        <v>2856</v>
      </c>
      <c r="O6" s="16">
        <v>2856</v>
      </c>
      <c r="P6" s="14">
        <v>2856</v>
      </c>
      <c r="Q6" s="14">
        <v>2856</v>
      </c>
      <c r="R6" s="16">
        <v>2856</v>
      </c>
      <c r="S6" s="14">
        <v>2856</v>
      </c>
      <c r="T6" s="17">
        <v>2856</v>
      </c>
      <c r="U6" s="7">
        <v>2856</v>
      </c>
      <c r="V6" s="7">
        <v>2856</v>
      </c>
      <c r="W6" s="7">
        <v>2856</v>
      </c>
      <c r="X6" s="7">
        <v>3672</v>
      </c>
      <c r="Y6" s="5">
        <f t="shared" si="0"/>
        <v>62624</v>
      </c>
    </row>
    <row r="7" spans="1:25" x14ac:dyDescent="0.25">
      <c r="A7" s="7">
        <v>6</v>
      </c>
      <c r="B7" s="7" t="s">
        <v>12</v>
      </c>
      <c r="C7" s="13">
        <v>1224</v>
      </c>
      <c r="D7" s="7">
        <v>1223</v>
      </c>
      <c r="E7" s="7">
        <v>1326</v>
      </c>
      <c r="F7" s="7">
        <v>1312</v>
      </c>
      <c r="G7" s="7">
        <v>1223</v>
      </c>
      <c r="H7" s="7">
        <v>1122</v>
      </c>
      <c r="I7" s="7">
        <v>1122</v>
      </c>
      <c r="J7" s="7">
        <v>1220</v>
      </c>
      <c r="K7" s="14">
        <v>1224</v>
      </c>
      <c r="L7" s="14">
        <v>1224</v>
      </c>
      <c r="M7" s="15">
        <v>1222</v>
      </c>
      <c r="N7" s="14">
        <v>1224</v>
      </c>
      <c r="O7" s="16">
        <v>1224</v>
      </c>
      <c r="P7" s="14">
        <v>1224</v>
      </c>
      <c r="Q7" s="14">
        <v>1224</v>
      </c>
      <c r="R7" s="16">
        <v>1224</v>
      </c>
      <c r="S7" s="14">
        <v>1224</v>
      </c>
      <c r="T7" s="17">
        <v>1224</v>
      </c>
      <c r="U7" s="7">
        <v>1224</v>
      </c>
      <c r="V7" s="7">
        <v>1224</v>
      </c>
      <c r="W7" s="7">
        <v>1224</v>
      </c>
      <c r="X7" s="7">
        <v>1224</v>
      </c>
      <c r="Y7" s="5">
        <f t="shared" si="0"/>
        <v>26906</v>
      </c>
    </row>
    <row r="8" spans="1:25" x14ac:dyDescent="0.25">
      <c r="A8" s="7">
        <v>7</v>
      </c>
      <c r="B8" s="7" t="s">
        <v>15</v>
      </c>
      <c r="C8" s="13">
        <v>2753</v>
      </c>
      <c r="D8" s="7">
        <v>2752</v>
      </c>
      <c r="E8" s="7">
        <v>2855</v>
      </c>
      <c r="F8" s="7">
        <v>2852</v>
      </c>
      <c r="G8" s="7">
        <v>2244</v>
      </c>
      <c r="H8" s="7">
        <v>2856</v>
      </c>
      <c r="I8" s="7">
        <v>2856</v>
      </c>
      <c r="J8" s="7">
        <v>2750</v>
      </c>
      <c r="K8" s="14">
        <v>2493</v>
      </c>
      <c r="L8" s="14">
        <v>2754</v>
      </c>
      <c r="M8" s="15">
        <v>2753</v>
      </c>
      <c r="N8" s="14">
        <v>2754</v>
      </c>
      <c r="O8" s="16">
        <v>2754</v>
      </c>
      <c r="P8" s="14">
        <v>2856</v>
      </c>
      <c r="Q8" s="14">
        <v>2856</v>
      </c>
      <c r="R8" s="16">
        <v>2856</v>
      </c>
      <c r="S8" s="14">
        <v>2856</v>
      </c>
      <c r="T8" s="17">
        <v>2856</v>
      </c>
      <c r="U8" s="7">
        <v>2856</v>
      </c>
      <c r="V8" s="7">
        <v>2856</v>
      </c>
      <c r="W8" s="7">
        <v>2856</v>
      </c>
      <c r="X8" s="7">
        <v>2856</v>
      </c>
      <c r="Y8" s="5">
        <f t="shared" si="0"/>
        <v>61130</v>
      </c>
    </row>
    <row r="9" spans="1:25" x14ac:dyDescent="0.25">
      <c r="A9" s="7">
        <v>8</v>
      </c>
      <c r="B9" s="7" t="s">
        <v>9</v>
      </c>
      <c r="C9" s="13">
        <v>2856</v>
      </c>
      <c r="D9" s="7">
        <v>3042</v>
      </c>
      <c r="E9" s="7">
        <v>3054</v>
      </c>
      <c r="F9" s="7">
        <v>3058</v>
      </c>
      <c r="G9" s="7">
        <v>2546</v>
      </c>
      <c r="H9" s="7">
        <v>2040</v>
      </c>
      <c r="I9" s="7">
        <v>2735</v>
      </c>
      <c r="J9" s="7">
        <v>2854</v>
      </c>
      <c r="K9" s="14">
        <v>2854</v>
      </c>
      <c r="L9" s="14">
        <v>2856</v>
      </c>
      <c r="M9" s="15">
        <v>2856</v>
      </c>
      <c r="N9" s="14">
        <v>2856</v>
      </c>
      <c r="O9" s="16">
        <v>2856</v>
      </c>
      <c r="P9" s="14">
        <v>2856</v>
      </c>
      <c r="Q9" s="14">
        <v>2856</v>
      </c>
      <c r="R9" s="16">
        <v>2856</v>
      </c>
      <c r="S9" s="14">
        <v>2856</v>
      </c>
      <c r="T9" s="17">
        <v>2856</v>
      </c>
      <c r="U9" s="7">
        <v>2856</v>
      </c>
      <c r="V9" s="7">
        <v>2856</v>
      </c>
      <c r="W9" s="7">
        <v>2856</v>
      </c>
      <c r="X9" s="7">
        <v>2856</v>
      </c>
      <c r="Y9" s="5">
        <f t="shared" si="0"/>
        <v>62167</v>
      </c>
    </row>
    <row r="10" spans="1:25" x14ac:dyDescent="0.25">
      <c r="A10" s="7">
        <v>9</v>
      </c>
      <c r="B10" s="7" t="s">
        <v>7</v>
      </c>
      <c r="C10" s="13">
        <v>2842</v>
      </c>
      <c r="D10" s="7">
        <v>3060</v>
      </c>
      <c r="E10" s="7">
        <v>3060</v>
      </c>
      <c r="F10" s="7">
        <v>3058</v>
      </c>
      <c r="G10" s="7">
        <v>2550</v>
      </c>
      <c r="H10" s="7">
        <v>2040</v>
      </c>
      <c r="I10" s="7">
        <v>2754</v>
      </c>
      <c r="J10" s="7">
        <v>2856</v>
      </c>
      <c r="K10" s="14">
        <v>2856</v>
      </c>
      <c r="L10" s="14">
        <v>2856</v>
      </c>
      <c r="M10" s="15">
        <v>2856</v>
      </c>
      <c r="N10" s="14">
        <v>2856</v>
      </c>
      <c r="O10" s="16">
        <v>2856</v>
      </c>
      <c r="P10" s="14">
        <v>2856</v>
      </c>
      <c r="Q10" s="14">
        <v>2856</v>
      </c>
      <c r="R10" s="16">
        <v>16320</v>
      </c>
      <c r="S10" s="14">
        <v>16320</v>
      </c>
      <c r="T10" s="17">
        <v>16320</v>
      </c>
      <c r="U10" s="7">
        <v>16320</v>
      </c>
      <c r="V10" s="7">
        <v>16320</v>
      </c>
      <c r="W10" s="7">
        <v>16320</v>
      </c>
      <c r="X10" s="7">
        <v>16320</v>
      </c>
      <c r="Y10" s="5">
        <f t="shared" si="0"/>
        <v>156452</v>
      </c>
    </row>
    <row r="11" spans="1:25" x14ac:dyDescent="0.25">
      <c r="A11" s="7">
        <v>10</v>
      </c>
      <c r="B11" s="7" t="s">
        <v>71</v>
      </c>
      <c r="C11" s="13">
        <v>1019</v>
      </c>
      <c r="D11" s="7">
        <v>1220</v>
      </c>
      <c r="E11" s="7">
        <v>1222</v>
      </c>
      <c r="F11" s="7">
        <v>1223</v>
      </c>
      <c r="G11" s="7">
        <v>1020</v>
      </c>
      <c r="H11" s="7">
        <v>1111</v>
      </c>
      <c r="I11" s="7">
        <v>1117</v>
      </c>
      <c r="J11" s="7">
        <v>1022</v>
      </c>
      <c r="K11" s="14">
        <v>1119</v>
      </c>
      <c r="L11" s="14">
        <v>1122</v>
      </c>
      <c r="M11" s="15"/>
      <c r="N11" s="14"/>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4">
        <v>1514</v>
      </c>
      <c r="L12" s="14">
        <v>1530</v>
      </c>
      <c r="M12" s="15">
        <v>1528</v>
      </c>
      <c r="N12" s="14">
        <v>1531</v>
      </c>
      <c r="O12" s="16">
        <v>1530</v>
      </c>
      <c r="P12" s="14">
        <v>1530</v>
      </c>
      <c r="Q12" s="14">
        <v>1530</v>
      </c>
      <c r="R12" s="19">
        <v>1530</v>
      </c>
      <c r="S12" s="14">
        <v>1530</v>
      </c>
      <c r="T12" s="17">
        <v>1530</v>
      </c>
      <c r="U12" s="7">
        <v>1530</v>
      </c>
      <c r="V12" s="7">
        <v>1530</v>
      </c>
      <c r="W12" s="7">
        <v>1530</v>
      </c>
      <c r="X12" s="7"/>
      <c r="Y12" s="5">
        <f t="shared" si="0"/>
        <v>19873</v>
      </c>
    </row>
    <row r="13" spans="1:25" x14ac:dyDescent="0.25">
      <c r="A13" s="7">
        <v>12</v>
      </c>
      <c r="B13" s="7" t="s">
        <v>34</v>
      </c>
      <c r="C13" s="13">
        <v>2542</v>
      </c>
      <c r="D13" s="7">
        <v>2855</v>
      </c>
      <c r="E13" s="7">
        <v>2854</v>
      </c>
      <c r="F13" s="7">
        <v>2856</v>
      </c>
      <c r="G13" s="7">
        <v>2448</v>
      </c>
      <c r="H13" s="7">
        <v>2547</v>
      </c>
      <c r="I13" s="7">
        <v>2848</v>
      </c>
      <c r="J13" s="7">
        <v>2753</v>
      </c>
      <c r="K13" s="14">
        <v>3052</v>
      </c>
      <c r="L13" s="14">
        <v>3060</v>
      </c>
      <c r="M13" s="15">
        <v>2753</v>
      </c>
      <c r="N13" s="14">
        <v>2754</v>
      </c>
      <c r="O13" s="16">
        <v>2856</v>
      </c>
      <c r="P13" s="14">
        <v>2754</v>
      </c>
      <c r="Q13" s="14">
        <v>2754</v>
      </c>
      <c r="R13" s="7"/>
      <c r="S13" s="14">
        <v>2652</v>
      </c>
      <c r="T13" s="17">
        <v>5508</v>
      </c>
      <c r="U13" s="7">
        <v>5304</v>
      </c>
      <c r="V13" s="7">
        <v>5508</v>
      </c>
      <c r="W13" s="7">
        <v>5712</v>
      </c>
      <c r="X13" s="7">
        <v>5712</v>
      </c>
      <c r="Y13" s="5">
        <f t="shared" si="0"/>
        <v>72082</v>
      </c>
    </row>
    <row r="14" spans="1:25" x14ac:dyDescent="0.25">
      <c r="A14" s="7">
        <v>13</v>
      </c>
      <c r="B14" s="7" t="s">
        <v>27</v>
      </c>
      <c r="C14" s="13">
        <v>6119</v>
      </c>
      <c r="D14" s="7">
        <v>9178</v>
      </c>
      <c r="E14" s="7">
        <v>9183</v>
      </c>
      <c r="F14" s="7">
        <v>9180</v>
      </c>
      <c r="G14" s="7">
        <v>7954</v>
      </c>
      <c r="H14" s="7">
        <v>9179</v>
      </c>
      <c r="I14" s="7">
        <v>9180</v>
      </c>
      <c r="J14" s="7">
        <v>8091</v>
      </c>
      <c r="K14" s="14">
        <v>9180</v>
      </c>
      <c r="L14" s="14">
        <v>3060</v>
      </c>
      <c r="M14" s="15">
        <v>9180</v>
      </c>
      <c r="N14" s="14">
        <v>9180</v>
      </c>
      <c r="O14" s="16">
        <v>9180</v>
      </c>
      <c r="P14" s="14">
        <v>9180</v>
      </c>
      <c r="Q14" s="14">
        <v>9180</v>
      </c>
      <c r="R14" s="16">
        <v>9180</v>
      </c>
      <c r="S14" s="14">
        <v>9180</v>
      </c>
      <c r="T14" s="17">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4">
        <v>5304</v>
      </c>
      <c r="L15" s="14">
        <v>9180</v>
      </c>
      <c r="M15" s="15">
        <v>5712</v>
      </c>
      <c r="N15" s="14">
        <v>5712</v>
      </c>
      <c r="O15" s="16">
        <v>6120</v>
      </c>
      <c r="P15" s="14">
        <v>6120</v>
      </c>
      <c r="Q15" s="14">
        <v>6120</v>
      </c>
      <c r="R15" s="16">
        <v>6630</v>
      </c>
      <c r="S15" s="14">
        <v>6630</v>
      </c>
      <c r="T15" s="17">
        <v>7956</v>
      </c>
      <c r="U15" s="7">
        <v>6120</v>
      </c>
      <c r="V15" s="7">
        <v>7344</v>
      </c>
      <c r="W15" s="7">
        <v>7038</v>
      </c>
      <c r="X15" s="7">
        <v>7038</v>
      </c>
      <c r="Y15" s="5">
        <f t="shared" si="0"/>
        <v>123102</v>
      </c>
    </row>
    <row r="16" spans="1:25" x14ac:dyDescent="0.25">
      <c r="A16" s="7">
        <v>15</v>
      </c>
      <c r="B16" s="7" t="s">
        <v>8</v>
      </c>
      <c r="C16" s="13">
        <v>10400</v>
      </c>
      <c r="D16" s="7">
        <v>11730</v>
      </c>
      <c r="E16" s="7">
        <v>11215</v>
      </c>
      <c r="F16" s="7">
        <v>11216</v>
      </c>
      <c r="G16" s="7">
        <v>9486</v>
      </c>
      <c r="H16" s="7">
        <v>8160</v>
      </c>
      <c r="I16" s="7">
        <v>10710</v>
      </c>
      <c r="J16" s="7">
        <v>11322</v>
      </c>
      <c r="K16" s="14">
        <v>11322</v>
      </c>
      <c r="L16" s="14">
        <v>5508</v>
      </c>
      <c r="M16" s="15">
        <v>11219</v>
      </c>
      <c r="N16" s="14">
        <v>11220</v>
      </c>
      <c r="O16" s="16">
        <v>11220</v>
      </c>
      <c r="P16" s="14">
        <v>11220</v>
      </c>
      <c r="Q16" s="14">
        <v>11220</v>
      </c>
      <c r="R16" s="16">
        <v>15810</v>
      </c>
      <c r="S16" s="14">
        <v>12750</v>
      </c>
      <c r="T16" s="17">
        <v>13056</v>
      </c>
      <c r="U16" s="7">
        <v>13056</v>
      </c>
      <c r="V16" s="7">
        <v>13056</v>
      </c>
      <c r="W16" s="7">
        <v>13056</v>
      </c>
      <c r="X16" s="7">
        <v>13056</v>
      </c>
      <c r="Y16" s="5">
        <f t="shared" si="0"/>
        <v>251008</v>
      </c>
    </row>
    <row r="17" spans="1:25" x14ac:dyDescent="0.25">
      <c r="A17" s="7">
        <v>16</v>
      </c>
      <c r="B17" s="7" t="s">
        <v>35</v>
      </c>
      <c r="C17" s="13">
        <v>4280</v>
      </c>
      <c r="D17" s="7">
        <v>5884</v>
      </c>
      <c r="E17" s="7">
        <v>5916</v>
      </c>
      <c r="F17" s="7">
        <v>5904</v>
      </c>
      <c r="G17" s="7">
        <v>6117</v>
      </c>
      <c r="H17" s="7">
        <v>5200</v>
      </c>
      <c r="I17" s="7">
        <v>6114</v>
      </c>
      <c r="J17" s="7">
        <v>5197</v>
      </c>
      <c r="K17" s="14">
        <v>5905</v>
      </c>
      <c r="L17" s="14">
        <v>11220</v>
      </c>
      <c r="M17" s="15">
        <v>5508</v>
      </c>
      <c r="N17" s="14">
        <v>5508</v>
      </c>
      <c r="O17" s="16">
        <v>5712</v>
      </c>
      <c r="P17" s="14">
        <v>5916</v>
      </c>
      <c r="Q17" s="14">
        <v>5508</v>
      </c>
      <c r="R17" s="16">
        <v>5508</v>
      </c>
      <c r="S17" s="14">
        <v>5508</v>
      </c>
      <c r="T17" s="17">
        <v>5610</v>
      </c>
      <c r="U17" s="7"/>
      <c r="V17" s="7">
        <v>5508</v>
      </c>
      <c r="W17" s="7">
        <v>5712</v>
      </c>
      <c r="X17" s="7">
        <v>5712</v>
      </c>
      <c r="Y17" s="5">
        <f t="shared" si="0"/>
        <v>123447</v>
      </c>
    </row>
    <row r="18" spans="1:25" x14ac:dyDescent="0.25">
      <c r="A18" s="7">
        <v>17</v>
      </c>
      <c r="B18" s="7" t="s">
        <v>69</v>
      </c>
      <c r="C18" s="13"/>
      <c r="D18" s="7">
        <v>2754</v>
      </c>
      <c r="E18" s="7">
        <v>2856</v>
      </c>
      <c r="F18" s="7">
        <v>2854</v>
      </c>
      <c r="G18" s="7">
        <v>2448</v>
      </c>
      <c r="H18" s="7">
        <v>1836</v>
      </c>
      <c r="I18" s="7">
        <v>2855</v>
      </c>
      <c r="J18" s="7">
        <v>2856</v>
      </c>
      <c r="K18" s="14">
        <v>2856</v>
      </c>
      <c r="L18" s="14">
        <v>5916</v>
      </c>
      <c r="M18" s="15">
        <v>2855</v>
      </c>
      <c r="N18" s="14">
        <v>2856</v>
      </c>
      <c r="O18" s="16">
        <v>2856</v>
      </c>
      <c r="P18" s="14">
        <v>2856</v>
      </c>
      <c r="Q18" s="14">
        <v>2856</v>
      </c>
      <c r="R18" s="16">
        <v>2856</v>
      </c>
      <c r="S18" s="14">
        <v>2856</v>
      </c>
      <c r="T18" s="17">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4">
        <v>1632</v>
      </c>
      <c r="L19" s="14">
        <v>2448</v>
      </c>
      <c r="M19" s="15">
        <v>1733</v>
      </c>
      <c r="N19" s="14">
        <v>1734</v>
      </c>
      <c r="O19" s="16">
        <v>1734</v>
      </c>
      <c r="P19" s="14">
        <v>1734</v>
      </c>
      <c r="Q19" s="14">
        <v>1734</v>
      </c>
      <c r="R19" s="16">
        <v>1734</v>
      </c>
      <c r="S19" s="14">
        <v>1734</v>
      </c>
      <c r="T19" s="17">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4">
        <v>5710</v>
      </c>
      <c r="L20" s="14">
        <v>1834</v>
      </c>
      <c r="M20" s="15">
        <v>5712</v>
      </c>
      <c r="N20" s="14">
        <v>5711</v>
      </c>
      <c r="O20" s="16">
        <v>1224</v>
      </c>
      <c r="P20" s="14">
        <v>1224</v>
      </c>
      <c r="Q20" s="14">
        <v>1224</v>
      </c>
      <c r="R20" s="16">
        <v>1224</v>
      </c>
      <c r="S20" s="14">
        <v>1224</v>
      </c>
      <c r="T20" s="17">
        <v>1224</v>
      </c>
      <c r="U20" s="7">
        <v>1224</v>
      </c>
      <c r="V20" s="7">
        <v>1428</v>
      </c>
      <c r="W20" s="7">
        <v>1326</v>
      </c>
      <c r="X20" s="7">
        <v>1326</v>
      </c>
      <c r="Y20" s="5">
        <f t="shared" si="0"/>
        <v>78106</v>
      </c>
    </row>
    <row r="21" spans="1:25" x14ac:dyDescent="0.25">
      <c r="A21" s="7">
        <v>20</v>
      </c>
      <c r="B21" s="7" t="s">
        <v>23</v>
      </c>
      <c r="C21" s="13">
        <v>1632</v>
      </c>
      <c r="D21" s="7">
        <v>1631</v>
      </c>
      <c r="E21" s="7">
        <v>1836</v>
      </c>
      <c r="F21" s="7">
        <v>1836</v>
      </c>
      <c r="G21" s="7">
        <v>1632</v>
      </c>
      <c r="H21" s="7">
        <v>1223</v>
      </c>
      <c r="I21" s="7">
        <v>1836</v>
      </c>
      <c r="J21" s="7">
        <v>1836</v>
      </c>
      <c r="K21" s="14">
        <v>1832</v>
      </c>
      <c r="L21" s="14">
        <v>5711</v>
      </c>
      <c r="M21" s="15">
        <v>1836</v>
      </c>
      <c r="N21" s="14">
        <v>1836</v>
      </c>
      <c r="O21" s="16">
        <v>1836</v>
      </c>
      <c r="P21" s="14">
        <v>1836</v>
      </c>
      <c r="Q21" s="14">
        <v>1836</v>
      </c>
      <c r="R21" s="16">
        <v>1836</v>
      </c>
      <c r="S21" s="14">
        <v>1836</v>
      </c>
      <c r="T21" s="17">
        <v>1836</v>
      </c>
      <c r="U21" s="7">
        <v>1836</v>
      </c>
      <c r="V21" s="7"/>
      <c r="W21" s="7">
        <v>1938</v>
      </c>
      <c r="X21" s="7">
        <v>2142</v>
      </c>
      <c r="Y21" s="5">
        <f t="shared" si="0"/>
        <v>41609</v>
      </c>
    </row>
    <row r="22" spans="1:25" x14ac:dyDescent="0.25">
      <c r="A22" s="7">
        <v>21</v>
      </c>
      <c r="B22" s="7" t="s">
        <v>10</v>
      </c>
      <c r="C22" s="13">
        <v>2856</v>
      </c>
      <c r="D22" s="7">
        <v>3053</v>
      </c>
      <c r="E22" s="7">
        <v>3058</v>
      </c>
      <c r="F22" s="7">
        <v>3062</v>
      </c>
      <c r="G22" s="7">
        <v>2549</v>
      </c>
      <c r="H22" s="7">
        <v>2244</v>
      </c>
      <c r="I22" s="7">
        <v>2750</v>
      </c>
      <c r="J22" s="7">
        <v>2854</v>
      </c>
      <c r="K22" s="14">
        <v>2856</v>
      </c>
      <c r="L22" s="14">
        <v>1428</v>
      </c>
      <c r="M22" s="15">
        <v>2856</v>
      </c>
      <c r="N22" s="14">
        <v>2856</v>
      </c>
      <c r="O22" s="16">
        <v>2856</v>
      </c>
      <c r="P22" s="14">
        <v>2856</v>
      </c>
      <c r="Q22" s="14">
        <v>2856</v>
      </c>
      <c r="R22" s="16">
        <v>2856</v>
      </c>
      <c r="S22" s="14">
        <v>2856</v>
      </c>
      <c r="T22" s="17">
        <v>2856</v>
      </c>
      <c r="U22" s="7">
        <v>2856</v>
      </c>
      <c r="V22" s="7">
        <v>2856</v>
      </c>
      <c r="W22" s="7">
        <v>2856</v>
      </c>
      <c r="X22" s="7">
        <v>2856</v>
      </c>
      <c r="Y22" s="5">
        <f t="shared" si="0"/>
        <v>60982</v>
      </c>
    </row>
    <row r="23" spans="1:25" x14ac:dyDescent="0.25">
      <c r="A23" s="7">
        <v>22</v>
      </c>
      <c r="B23" s="7" t="s">
        <v>38</v>
      </c>
      <c r="C23" s="13">
        <v>1420</v>
      </c>
      <c r="D23" s="7">
        <v>2244</v>
      </c>
      <c r="E23" s="7">
        <v>2240</v>
      </c>
      <c r="F23" s="7">
        <v>2240</v>
      </c>
      <c r="G23" s="7">
        <v>2243</v>
      </c>
      <c r="H23" s="7">
        <v>2242</v>
      </c>
      <c r="I23" s="7">
        <v>2240</v>
      </c>
      <c r="J23" s="7">
        <v>1730</v>
      </c>
      <c r="K23" s="14">
        <v>2242</v>
      </c>
      <c r="L23" s="14">
        <v>2856</v>
      </c>
      <c r="M23" s="15">
        <v>2446</v>
      </c>
      <c r="N23" s="14">
        <v>2448</v>
      </c>
      <c r="O23" s="16">
        <v>2448</v>
      </c>
      <c r="P23" s="14">
        <v>2448</v>
      </c>
      <c r="Q23" s="14">
        <v>2448</v>
      </c>
      <c r="R23" s="16">
        <v>2448</v>
      </c>
      <c r="S23" s="14">
        <v>2448</v>
      </c>
      <c r="T23" s="17">
        <v>2448</v>
      </c>
      <c r="U23" s="7">
        <v>2448</v>
      </c>
      <c r="V23" s="7">
        <v>2448</v>
      </c>
      <c r="W23" s="7">
        <v>2346</v>
      </c>
      <c r="X23" s="7">
        <v>2448</v>
      </c>
      <c r="Y23" s="5">
        <f t="shared" si="0"/>
        <v>50969</v>
      </c>
    </row>
    <row r="24" spans="1:25" x14ac:dyDescent="0.25">
      <c r="A24" s="7">
        <v>23</v>
      </c>
      <c r="B24" s="7" t="s">
        <v>14</v>
      </c>
      <c r="C24" s="13">
        <v>1218</v>
      </c>
      <c r="D24" s="7">
        <v>1103</v>
      </c>
      <c r="E24" s="7">
        <v>1215</v>
      </c>
      <c r="F24" s="7">
        <v>2747</v>
      </c>
      <c r="G24" s="7">
        <v>2244</v>
      </c>
      <c r="H24" s="7">
        <v>2754</v>
      </c>
      <c r="I24" s="7">
        <v>2754</v>
      </c>
      <c r="J24" s="7">
        <v>2650</v>
      </c>
      <c r="K24" s="14">
        <v>2752</v>
      </c>
      <c r="L24" s="14">
        <v>2241</v>
      </c>
      <c r="M24" s="15">
        <v>2749</v>
      </c>
      <c r="N24" s="14">
        <v>2754</v>
      </c>
      <c r="O24" s="16">
        <v>2754</v>
      </c>
      <c r="P24" s="14">
        <v>2754</v>
      </c>
      <c r="Q24" s="14">
        <v>2754</v>
      </c>
      <c r="R24" s="16">
        <v>2754</v>
      </c>
      <c r="S24" s="14">
        <v>2754</v>
      </c>
      <c r="T24" s="17">
        <v>2754</v>
      </c>
      <c r="U24" s="7">
        <v>2856</v>
      </c>
      <c r="V24" s="7">
        <v>2754</v>
      </c>
      <c r="W24" s="7">
        <v>2754</v>
      </c>
      <c r="X24" s="7">
        <v>2754</v>
      </c>
      <c r="Y24" s="5">
        <f t="shared" si="0"/>
        <v>54823</v>
      </c>
    </row>
    <row r="25" spans="1:25" x14ac:dyDescent="0.25">
      <c r="A25" s="7">
        <v>24</v>
      </c>
      <c r="B25" s="7" t="s">
        <v>36</v>
      </c>
      <c r="C25" s="13">
        <v>10812</v>
      </c>
      <c r="D25" s="7">
        <v>11017</v>
      </c>
      <c r="E25" s="7">
        <v>11016</v>
      </c>
      <c r="F25" s="7">
        <v>11012</v>
      </c>
      <c r="G25" s="7">
        <v>9996</v>
      </c>
      <c r="H25" s="7">
        <v>11013</v>
      </c>
      <c r="I25" s="7">
        <v>11006</v>
      </c>
      <c r="J25" s="7">
        <v>10196</v>
      </c>
      <c r="K25" s="14">
        <v>11014</v>
      </c>
      <c r="L25" s="14">
        <v>2754</v>
      </c>
      <c r="M25" s="15">
        <v>11727</v>
      </c>
      <c r="N25" s="14">
        <v>11730</v>
      </c>
      <c r="O25" s="16">
        <v>11832</v>
      </c>
      <c r="P25" s="14">
        <v>11832</v>
      </c>
      <c r="Q25" s="14">
        <v>11832</v>
      </c>
      <c r="R25" s="16">
        <v>11730</v>
      </c>
      <c r="S25" s="14">
        <v>11730</v>
      </c>
      <c r="T25" s="17">
        <v>11730</v>
      </c>
      <c r="U25" s="7">
        <v>11730</v>
      </c>
      <c r="V25" s="7">
        <v>11730</v>
      </c>
      <c r="W25" s="7">
        <v>11016</v>
      </c>
      <c r="X25" s="7">
        <v>11730</v>
      </c>
      <c r="Y25" s="5">
        <f t="shared" si="0"/>
        <v>240185</v>
      </c>
    </row>
    <row r="26" spans="1:25" x14ac:dyDescent="0.25">
      <c r="A26" s="7">
        <v>25</v>
      </c>
      <c r="B26" s="7" t="s">
        <v>24</v>
      </c>
      <c r="C26" s="13">
        <v>2651</v>
      </c>
      <c r="D26" s="7">
        <v>2855</v>
      </c>
      <c r="E26" s="7">
        <v>2856</v>
      </c>
      <c r="F26" s="7">
        <v>2855</v>
      </c>
      <c r="G26" s="7">
        <v>2447</v>
      </c>
      <c r="H26" s="7">
        <v>2142</v>
      </c>
      <c r="I26" s="7">
        <v>2856</v>
      </c>
      <c r="J26" s="7">
        <v>2856</v>
      </c>
      <c r="K26" s="14">
        <v>2856</v>
      </c>
      <c r="L26" s="14">
        <v>11015</v>
      </c>
      <c r="M26" s="15">
        <v>2856</v>
      </c>
      <c r="N26" s="14">
        <v>2856</v>
      </c>
      <c r="O26" s="16">
        <v>2856</v>
      </c>
      <c r="P26" s="14">
        <v>2856</v>
      </c>
      <c r="Q26" s="14">
        <v>2856</v>
      </c>
      <c r="R26" s="16">
        <v>2856</v>
      </c>
      <c r="S26" s="14">
        <v>2856</v>
      </c>
      <c r="T26" s="17">
        <v>2856</v>
      </c>
      <c r="U26" s="7">
        <v>2856</v>
      </c>
      <c r="V26" s="7">
        <v>2856</v>
      </c>
      <c r="W26" s="7">
        <v>2856</v>
      </c>
      <c r="X26" s="7">
        <v>3366</v>
      </c>
      <c r="Y26" s="5">
        <f t="shared" si="0"/>
        <v>70171</v>
      </c>
    </row>
    <row r="27" spans="1:25" x14ac:dyDescent="0.25">
      <c r="A27" s="7">
        <v>26</v>
      </c>
      <c r="B27" s="7" t="s">
        <v>39</v>
      </c>
      <c r="C27" s="13">
        <v>1018</v>
      </c>
      <c r="D27" s="7">
        <v>1728</v>
      </c>
      <c r="E27" s="7">
        <v>1733</v>
      </c>
      <c r="F27" s="7">
        <v>1728</v>
      </c>
      <c r="G27" s="7">
        <v>1533</v>
      </c>
      <c r="H27" s="7">
        <v>1734</v>
      </c>
      <c r="I27" s="7">
        <v>1732</v>
      </c>
      <c r="J27" s="7">
        <v>1428</v>
      </c>
      <c r="K27" s="14">
        <v>1733</v>
      </c>
      <c r="L27" s="14">
        <v>2448</v>
      </c>
      <c r="M27" s="15">
        <v>1836</v>
      </c>
      <c r="N27" s="14">
        <v>1836</v>
      </c>
      <c r="O27" s="16">
        <v>1734</v>
      </c>
      <c r="P27" s="14">
        <v>1734</v>
      </c>
      <c r="Q27" s="14">
        <v>1734</v>
      </c>
      <c r="R27" s="16">
        <v>1836</v>
      </c>
      <c r="S27" s="14">
        <v>1836</v>
      </c>
      <c r="T27" s="17">
        <v>1836</v>
      </c>
      <c r="U27" s="7">
        <v>1836</v>
      </c>
      <c r="V27" s="7">
        <v>1836</v>
      </c>
      <c r="W27" s="7">
        <v>1734</v>
      </c>
      <c r="X27" s="7">
        <v>1836</v>
      </c>
      <c r="Y27" s="5">
        <f t="shared" si="0"/>
        <v>38439</v>
      </c>
    </row>
    <row r="28" spans="1:25" x14ac:dyDescent="0.25">
      <c r="A28" s="7">
        <v>27</v>
      </c>
      <c r="B28" s="7" t="s">
        <v>28</v>
      </c>
      <c r="C28" s="13">
        <v>2550</v>
      </c>
      <c r="D28" s="7">
        <v>2856</v>
      </c>
      <c r="E28" s="7">
        <v>2850</v>
      </c>
      <c r="F28" s="7">
        <v>2854</v>
      </c>
      <c r="G28" s="7">
        <v>2548</v>
      </c>
      <c r="H28" s="7">
        <v>2854</v>
      </c>
      <c r="I28" s="7">
        <v>2856</v>
      </c>
      <c r="J28" s="7">
        <v>2852</v>
      </c>
      <c r="K28" s="14">
        <v>2855</v>
      </c>
      <c r="L28" s="14">
        <v>1734</v>
      </c>
      <c r="M28" s="15">
        <v>2856</v>
      </c>
      <c r="N28" s="14">
        <v>2856</v>
      </c>
      <c r="O28" s="16">
        <v>2856</v>
      </c>
      <c r="P28" s="14">
        <v>2856</v>
      </c>
      <c r="Q28" s="14">
        <v>2856</v>
      </c>
      <c r="R28" s="16">
        <v>2856</v>
      </c>
      <c r="S28" s="14">
        <v>2856</v>
      </c>
      <c r="T28" s="17">
        <v>2856</v>
      </c>
      <c r="U28" s="7">
        <v>2856</v>
      </c>
      <c r="V28" s="7">
        <v>2856</v>
      </c>
      <c r="W28" s="7">
        <v>2856</v>
      </c>
      <c r="X28" s="7">
        <v>2856</v>
      </c>
      <c r="Y28" s="5">
        <f t="shared" si="0"/>
        <v>61081</v>
      </c>
    </row>
    <row r="29" spans="1:25" x14ac:dyDescent="0.25">
      <c r="A29" s="7">
        <v>28</v>
      </c>
      <c r="B29" s="7" t="s">
        <v>21</v>
      </c>
      <c r="C29" s="13">
        <v>2747</v>
      </c>
      <c r="D29" s="7">
        <v>2754</v>
      </c>
      <c r="E29" s="7">
        <v>2857</v>
      </c>
      <c r="F29" s="7">
        <v>2855</v>
      </c>
      <c r="G29" s="7">
        <v>2244</v>
      </c>
      <c r="H29" s="7">
        <v>1530</v>
      </c>
      <c r="I29" s="7">
        <v>2649</v>
      </c>
      <c r="J29" s="7">
        <v>2752</v>
      </c>
      <c r="K29" s="14">
        <v>1326</v>
      </c>
      <c r="L29" s="14">
        <v>2856</v>
      </c>
      <c r="M29" s="15">
        <v>2754</v>
      </c>
      <c r="N29" s="14">
        <v>2753</v>
      </c>
      <c r="O29" s="16">
        <v>2754</v>
      </c>
      <c r="P29" s="14">
        <v>2856</v>
      </c>
      <c r="Q29" s="14">
        <v>2856</v>
      </c>
      <c r="R29" s="16">
        <v>2856</v>
      </c>
      <c r="S29" s="14">
        <v>2856</v>
      </c>
      <c r="T29" s="17">
        <v>2856</v>
      </c>
      <c r="U29" s="7">
        <v>2856</v>
      </c>
      <c r="V29" s="7">
        <v>2856</v>
      </c>
      <c r="W29" s="7">
        <v>2856</v>
      </c>
      <c r="X29" s="7">
        <v>2856</v>
      </c>
      <c r="Y29" s="5">
        <f t="shared" si="0"/>
        <v>58535</v>
      </c>
    </row>
    <row r="30" spans="1:25" x14ac:dyDescent="0.25">
      <c r="A30" s="7">
        <v>29</v>
      </c>
      <c r="B30" s="7" t="s">
        <v>0</v>
      </c>
      <c r="C30" s="13">
        <v>5503</v>
      </c>
      <c r="D30" s="7">
        <v>6119</v>
      </c>
      <c r="E30" s="7">
        <v>6116</v>
      </c>
      <c r="F30" s="7">
        <v>6118</v>
      </c>
      <c r="G30" s="7">
        <v>6114</v>
      </c>
      <c r="H30" s="7">
        <v>5406</v>
      </c>
      <c r="I30" s="7">
        <v>6217</v>
      </c>
      <c r="J30" s="7">
        <v>6011</v>
      </c>
      <c r="K30" s="20">
        <v>5915</v>
      </c>
      <c r="L30" s="13">
        <v>6107</v>
      </c>
      <c r="M30" s="15">
        <v>6128</v>
      </c>
      <c r="N30" s="13">
        <v>5609</v>
      </c>
      <c r="O30" s="16">
        <v>6120</v>
      </c>
      <c r="P30" s="13">
        <v>5712</v>
      </c>
      <c r="Q30" s="14">
        <v>5712</v>
      </c>
      <c r="R30" s="16">
        <v>6120</v>
      </c>
      <c r="S30" s="13">
        <v>6120</v>
      </c>
      <c r="T30" s="17">
        <v>6120</v>
      </c>
      <c r="U30" s="7">
        <v>6120</v>
      </c>
      <c r="V30" s="7">
        <v>6120</v>
      </c>
      <c r="W30" s="7">
        <v>6120</v>
      </c>
      <c r="X30" s="7">
        <v>6120</v>
      </c>
      <c r="Y30" s="5">
        <f t="shared" si="0"/>
        <v>131747</v>
      </c>
    </row>
    <row r="31" spans="1:25" x14ac:dyDescent="0.25">
      <c r="A31" s="7">
        <v>30</v>
      </c>
      <c r="B31" s="7" t="s">
        <v>31</v>
      </c>
      <c r="C31" s="13">
        <v>2548</v>
      </c>
      <c r="D31" s="7">
        <v>2848</v>
      </c>
      <c r="E31" s="7">
        <v>2856</v>
      </c>
      <c r="F31" s="7">
        <v>2856</v>
      </c>
      <c r="G31" s="7">
        <v>2856</v>
      </c>
      <c r="H31" s="7">
        <v>2856</v>
      </c>
      <c r="I31" s="7">
        <v>3060</v>
      </c>
      <c r="J31" s="7">
        <v>2754</v>
      </c>
      <c r="K31" s="14">
        <v>3060</v>
      </c>
      <c r="L31" s="14">
        <v>3060</v>
      </c>
      <c r="M31" s="15">
        <v>2754</v>
      </c>
      <c r="N31" s="14">
        <v>2754</v>
      </c>
      <c r="O31" s="16">
        <v>2856</v>
      </c>
      <c r="P31" s="14">
        <v>2856</v>
      </c>
      <c r="Q31" s="14">
        <v>2856</v>
      </c>
      <c r="R31" s="16">
        <v>2754</v>
      </c>
      <c r="S31" s="14">
        <v>2754</v>
      </c>
      <c r="T31" s="17">
        <v>2754</v>
      </c>
      <c r="U31" s="7">
        <v>2856</v>
      </c>
      <c r="V31" s="7">
        <v>2856</v>
      </c>
      <c r="W31" s="7">
        <v>2856</v>
      </c>
      <c r="X31" s="7">
        <v>2856</v>
      </c>
      <c r="Y31" s="5">
        <f t="shared" si="0"/>
        <v>62516</v>
      </c>
    </row>
    <row r="32" spans="1:25" x14ac:dyDescent="0.25">
      <c r="A32" s="7">
        <v>31</v>
      </c>
      <c r="B32" s="7" t="s">
        <v>32</v>
      </c>
      <c r="C32" s="13">
        <v>2550</v>
      </c>
      <c r="D32" s="7">
        <v>2852</v>
      </c>
      <c r="E32" s="7">
        <v>2856</v>
      </c>
      <c r="F32" s="7">
        <v>2856</v>
      </c>
      <c r="G32" s="7">
        <v>2856</v>
      </c>
      <c r="H32" s="7">
        <v>2550</v>
      </c>
      <c r="I32" s="7">
        <v>3058</v>
      </c>
      <c r="J32" s="7">
        <v>2748</v>
      </c>
      <c r="K32" s="14">
        <v>3059</v>
      </c>
      <c r="L32" s="14">
        <v>3057</v>
      </c>
      <c r="M32" s="15">
        <v>2753</v>
      </c>
      <c r="N32" s="14">
        <v>2754</v>
      </c>
      <c r="O32" s="16">
        <v>2856</v>
      </c>
      <c r="P32" s="14">
        <v>2754</v>
      </c>
      <c r="Q32" s="14">
        <v>2856</v>
      </c>
      <c r="R32" s="16">
        <v>2652</v>
      </c>
      <c r="S32" s="14">
        <v>2652</v>
      </c>
      <c r="T32" s="17">
        <v>2754</v>
      </c>
      <c r="U32" s="7">
        <v>2856</v>
      </c>
      <c r="V32" s="7">
        <v>2856</v>
      </c>
      <c r="W32" s="7">
        <v>2856</v>
      </c>
      <c r="X32" s="7">
        <v>2856</v>
      </c>
      <c r="Y32" s="5">
        <f t="shared" si="0"/>
        <v>61897</v>
      </c>
    </row>
    <row r="33" spans="1:25" x14ac:dyDescent="0.25">
      <c r="A33" s="7">
        <v>32</v>
      </c>
      <c r="B33" s="7" t="s">
        <v>13</v>
      </c>
      <c r="C33" s="13">
        <v>1528</v>
      </c>
      <c r="D33" s="7">
        <v>1528</v>
      </c>
      <c r="E33" s="7">
        <v>1626</v>
      </c>
      <c r="F33" s="7">
        <v>2346</v>
      </c>
      <c r="G33" s="7">
        <v>2142</v>
      </c>
      <c r="H33" s="7">
        <v>1530</v>
      </c>
      <c r="I33" s="7">
        <v>2244</v>
      </c>
      <c r="J33" s="7">
        <v>2346</v>
      </c>
      <c r="K33" s="14">
        <v>2346</v>
      </c>
      <c r="L33" s="14">
        <v>2346</v>
      </c>
      <c r="M33" s="15">
        <v>2342</v>
      </c>
      <c r="N33" s="14">
        <v>2346</v>
      </c>
      <c r="O33" s="16">
        <v>2346</v>
      </c>
      <c r="P33" s="14">
        <v>2346</v>
      </c>
      <c r="Q33" s="14">
        <v>2346</v>
      </c>
      <c r="R33" s="16">
        <v>2346</v>
      </c>
      <c r="S33" s="14">
        <v>2346</v>
      </c>
      <c r="T33" s="17">
        <v>2346</v>
      </c>
      <c r="U33" s="7">
        <v>2856</v>
      </c>
      <c r="V33" s="7">
        <v>2346</v>
      </c>
      <c r="W33" s="7">
        <v>2346</v>
      </c>
      <c r="X33" s="7">
        <v>2856</v>
      </c>
      <c r="Y33" s="5">
        <f t="shared" si="0"/>
        <v>49150</v>
      </c>
    </row>
    <row r="34" spans="1:25" x14ac:dyDescent="0.25">
      <c r="A34" s="7">
        <v>33</v>
      </c>
      <c r="B34" s="7" t="s">
        <v>18</v>
      </c>
      <c r="C34" s="13">
        <v>2855</v>
      </c>
      <c r="D34" s="7">
        <v>2855</v>
      </c>
      <c r="E34" s="7">
        <v>2856</v>
      </c>
      <c r="F34" s="7">
        <v>3864</v>
      </c>
      <c r="G34" s="7">
        <v>3570</v>
      </c>
      <c r="H34" s="7">
        <v>3569</v>
      </c>
      <c r="I34" s="7">
        <v>3876</v>
      </c>
      <c r="J34" s="7">
        <v>4080</v>
      </c>
      <c r="K34" s="14">
        <v>3672</v>
      </c>
      <c r="L34" s="14">
        <v>4080</v>
      </c>
      <c r="M34" s="15">
        <v>4075</v>
      </c>
      <c r="N34" s="14">
        <v>4080</v>
      </c>
      <c r="O34" s="16">
        <v>4080</v>
      </c>
      <c r="P34" s="14">
        <v>4080</v>
      </c>
      <c r="Q34" s="14">
        <v>4080</v>
      </c>
      <c r="R34" s="16">
        <v>4080</v>
      </c>
      <c r="S34" s="14">
        <v>4080</v>
      </c>
      <c r="T34" s="17">
        <v>4080</v>
      </c>
      <c r="U34" s="7">
        <v>4080</v>
      </c>
      <c r="V34" s="7">
        <v>4080</v>
      </c>
      <c r="W34" s="7">
        <v>4080</v>
      </c>
      <c r="X34" s="7">
        <v>4080</v>
      </c>
      <c r="Y34" s="5">
        <f t="shared" si="0"/>
        <v>84232</v>
      </c>
    </row>
    <row r="35" spans="1:25" x14ac:dyDescent="0.25">
      <c r="A35" s="7">
        <v>34</v>
      </c>
      <c r="B35" s="7" t="s">
        <v>1</v>
      </c>
      <c r="C35" s="13">
        <v>2651</v>
      </c>
      <c r="D35" s="7">
        <v>3058</v>
      </c>
      <c r="E35" s="7">
        <v>3056</v>
      </c>
      <c r="F35" s="7">
        <v>3061</v>
      </c>
      <c r="G35" s="7">
        <v>3058</v>
      </c>
      <c r="H35" s="7">
        <v>2754</v>
      </c>
      <c r="I35" s="7">
        <v>3162</v>
      </c>
      <c r="J35" s="7">
        <v>2957</v>
      </c>
      <c r="K35" s="20">
        <v>2754</v>
      </c>
      <c r="L35" s="20">
        <v>3060</v>
      </c>
      <c r="M35" s="15">
        <v>3060</v>
      </c>
      <c r="N35" s="13">
        <v>2958</v>
      </c>
      <c r="O35" s="16">
        <v>3060</v>
      </c>
      <c r="P35" s="13">
        <v>2856</v>
      </c>
      <c r="Q35" s="14">
        <v>2856</v>
      </c>
      <c r="R35" s="16">
        <v>3060</v>
      </c>
      <c r="S35" s="13">
        <v>3060</v>
      </c>
      <c r="T35" s="17">
        <v>3060</v>
      </c>
      <c r="U35" s="7">
        <v>3060</v>
      </c>
      <c r="V35" s="7">
        <v>3162</v>
      </c>
      <c r="W35" s="7">
        <v>3060</v>
      </c>
      <c r="X35" s="7">
        <v>3060</v>
      </c>
      <c r="Y35" s="5">
        <f t="shared" si="0"/>
        <v>65883</v>
      </c>
    </row>
    <row r="36" spans="1:25" x14ac:dyDescent="0.25">
      <c r="A36" s="7">
        <v>35</v>
      </c>
      <c r="B36" s="7" t="s">
        <v>37</v>
      </c>
      <c r="C36" s="13">
        <v>2034</v>
      </c>
      <c r="D36" s="7">
        <v>2749</v>
      </c>
      <c r="E36" s="7">
        <v>2751</v>
      </c>
      <c r="F36" s="7">
        <v>2753</v>
      </c>
      <c r="G36" s="7">
        <v>2758</v>
      </c>
      <c r="H36" s="7">
        <v>2856</v>
      </c>
      <c r="I36" s="7">
        <v>2856</v>
      </c>
      <c r="J36" s="7">
        <v>2648</v>
      </c>
      <c r="K36" s="14">
        <v>2856</v>
      </c>
      <c r="L36" s="14">
        <v>2855</v>
      </c>
      <c r="M36" s="15">
        <v>2963</v>
      </c>
      <c r="N36" s="14">
        <v>2958</v>
      </c>
      <c r="O36" s="16">
        <v>2958</v>
      </c>
      <c r="P36" s="14">
        <v>2958</v>
      </c>
      <c r="Q36" s="14">
        <v>2958</v>
      </c>
      <c r="R36" s="16">
        <v>2958</v>
      </c>
      <c r="S36" s="14">
        <v>2958</v>
      </c>
      <c r="T36" s="17">
        <v>2958</v>
      </c>
      <c r="U36" s="7">
        <v>2958</v>
      </c>
      <c r="V36" s="7">
        <v>2958</v>
      </c>
      <c r="W36" s="7">
        <v>2754</v>
      </c>
      <c r="X36" s="7">
        <v>2958</v>
      </c>
      <c r="Y36" s="5">
        <f t="shared" si="0"/>
        <v>62413</v>
      </c>
    </row>
    <row r="37" spans="1:25" x14ac:dyDescent="0.25">
      <c r="A37" s="7">
        <v>36</v>
      </c>
      <c r="B37" s="7" t="s">
        <v>20</v>
      </c>
      <c r="C37" s="13">
        <v>1216</v>
      </c>
      <c r="D37" s="7">
        <v>1122</v>
      </c>
      <c r="E37" s="7">
        <v>1222</v>
      </c>
      <c r="F37" s="7">
        <v>2472</v>
      </c>
      <c r="G37" s="7">
        <v>2244</v>
      </c>
      <c r="H37" s="7">
        <v>2549</v>
      </c>
      <c r="I37" s="7">
        <v>2549</v>
      </c>
      <c r="J37" s="7">
        <v>2550</v>
      </c>
      <c r="K37" s="14">
        <v>2244</v>
      </c>
      <c r="L37" s="14">
        <v>2550</v>
      </c>
      <c r="M37" s="15">
        <v>2548</v>
      </c>
      <c r="N37" s="14">
        <v>2550</v>
      </c>
      <c r="O37" s="16">
        <v>2550</v>
      </c>
      <c r="P37" s="14">
        <v>2550</v>
      </c>
      <c r="Q37" s="14">
        <v>2550</v>
      </c>
      <c r="R37" s="16">
        <v>2550</v>
      </c>
      <c r="S37" s="14">
        <v>2550</v>
      </c>
      <c r="T37" s="17">
        <v>2550</v>
      </c>
      <c r="U37" s="7">
        <v>2550</v>
      </c>
      <c r="V37" s="7">
        <v>2550</v>
      </c>
      <c r="W37" s="7">
        <v>2550</v>
      </c>
      <c r="X37" s="7">
        <v>2550</v>
      </c>
      <c r="Y37" s="5">
        <f t="shared" si="0"/>
        <v>51316</v>
      </c>
    </row>
    <row r="38" spans="1:25" x14ac:dyDescent="0.25">
      <c r="A38" s="7">
        <v>37</v>
      </c>
      <c r="B38" s="7" t="s">
        <v>66</v>
      </c>
      <c r="C38" s="13"/>
      <c r="D38" s="7"/>
      <c r="E38" s="7"/>
      <c r="F38" s="7">
        <v>6119</v>
      </c>
      <c r="G38" s="7">
        <v>6120</v>
      </c>
      <c r="H38" s="7">
        <v>5711</v>
      </c>
      <c r="I38" s="7">
        <v>5710</v>
      </c>
      <c r="J38" s="7">
        <v>5711</v>
      </c>
      <c r="K38" s="14">
        <v>5712</v>
      </c>
      <c r="L38" s="14">
        <v>5508</v>
      </c>
      <c r="M38" s="15">
        <v>5500</v>
      </c>
      <c r="N38" s="14">
        <v>5303</v>
      </c>
      <c r="O38" s="16">
        <v>6120</v>
      </c>
      <c r="P38" s="14">
        <v>6120</v>
      </c>
      <c r="Q38" s="14">
        <v>6120</v>
      </c>
      <c r="R38" s="16">
        <v>6630</v>
      </c>
      <c r="S38" s="14">
        <v>6630</v>
      </c>
      <c r="T38" s="17">
        <v>6630</v>
      </c>
      <c r="U38" s="7">
        <v>6120</v>
      </c>
      <c r="V38" s="7">
        <v>7140</v>
      </c>
      <c r="W38" s="7">
        <v>7038</v>
      </c>
      <c r="X38" s="7">
        <v>7038</v>
      </c>
      <c r="Y38" s="5">
        <f t="shared" si="0"/>
        <v>116980</v>
      </c>
    </row>
    <row r="39" spans="1:25" x14ac:dyDescent="0.25">
      <c r="A39" s="7">
        <v>38</v>
      </c>
      <c r="B39" s="7" t="s">
        <v>19</v>
      </c>
      <c r="C39" s="13">
        <v>5406</v>
      </c>
      <c r="D39" s="7">
        <v>5605</v>
      </c>
      <c r="E39" s="7">
        <v>5922</v>
      </c>
      <c r="F39" s="7">
        <v>5340</v>
      </c>
      <c r="G39" s="7">
        <v>4896</v>
      </c>
      <c r="H39" s="7">
        <v>5198</v>
      </c>
      <c r="I39" s="7">
        <v>5913</v>
      </c>
      <c r="J39" s="7">
        <v>5710</v>
      </c>
      <c r="K39" s="14">
        <v>5710</v>
      </c>
      <c r="L39" s="14">
        <v>5712</v>
      </c>
      <c r="M39" s="15">
        <v>5608</v>
      </c>
      <c r="N39" s="14">
        <v>5610</v>
      </c>
      <c r="O39" s="16">
        <v>5610</v>
      </c>
      <c r="P39" s="14">
        <v>5916</v>
      </c>
      <c r="Q39" s="14">
        <v>5916</v>
      </c>
      <c r="R39" s="16">
        <v>5712</v>
      </c>
      <c r="S39" s="14">
        <v>5712</v>
      </c>
      <c r="T39" s="17">
        <v>5712</v>
      </c>
      <c r="U39" s="7">
        <v>5916</v>
      </c>
      <c r="V39" s="7">
        <v>5712</v>
      </c>
      <c r="W39" s="7">
        <v>5712</v>
      </c>
      <c r="X39" s="7">
        <v>6528</v>
      </c>
      <c r="Y39" s="5">
        <f t="shared" si="0"/>
        <v>125076</v>
      </c>
    </row>
    <row r="40" spans="1:25" x14ac:dyDescent="0.25">
      <c r="A40" s="7">
        <v>39</v>
      </c>
      <c r="B40" s="7" t="s">
        <v>26</v>
      </c>
      <c r="C40" s="13">
        <v>4995</v>
      </c>
      <c r="D40" s="7">
        <v>6120</v>
      </c>
      <c r="E40" s="7">
        <v>6119</v>
      </c>
      <c r="F40" s="7">
        <v>6116</v>
      </c>
      <c r="G40" s="7">
        <v>5098</v>
      </c>
      <c r="H40" s="7">
        <v>4182</v>
      </c>
      <c r="I40" s="7">
        <v>6120</v>
      </c>
      <c r="J40" s="7">
        <v>6117</v>
      </c>
      <c r="K40" s="14">
        <v>6120</v>
      </c>
      <c r="L40" s="14">
        <v>6120</v>
      </c>
      <c r="M40" s="15">
        <v>6119</v>
      </c>
      <c r="N40" s="14">
        <v>6120</v>
      </c>
      <c r="O40" s="16">
        <v>6120</v>
      </c>
      <c r="P40" s="14">
        <v>6120</v>
      </c>
      <c r="Q40" s="14">
        <v>6120</v>
      </c>
      <c r="R40" s="16">
        <v>6120</v>
      </c>
      <c r="S40" s="14">
        <v>6120</v>
      </c>
      <c r="T40" s="17">
        <v>6120</v>
      </c>
      <c r="U40" s="7">
        <v>6120</v>
      </c>
      <c r="V40" s="7">
        <v>6120</v>
      </c>
      <c r="W40" s="7">
        <v>6120</v>
      </c>
      <c r="X40" s="7">
        <v>6120</v>
      </c>
      <c r="Y40" s="5">
        <f t="shared" si="0"/>
        <v>130546</v>
      </c>
    </row>
    <row r="41" spans="1:25" x14ac:dyDescent="0.25">
      <c r="A41" s="7">
        <v>40</v>
      </c>
      <c r="B41" s="7" t="s">
        <v>33</v>
      </c>
      <c r="C41" s="13">
        <v>2546</v>
      </c>
      <c r="D41" s="7">
        <v>2851</v>
      </c>
      <c r="E41" s="7">
        <v>2856</v>
      </c>
      <c r="F41" s="7">
        <v>2854</v>
      </c>
      <c r="G41" s="7">
        <v>2845</v>
      </c>
      <c r="H41" s="7">
        <v>2855</v>
      </c>
      <c r="I41" s="7">
        <v>3054</v>
      </c>
      <c r="J41" s="7">
        <v>2749</v>
      </c>
      <c r="K41" s="14">
        <v>3059</v>
      </c>
      <c r="L41" s="14">
        <v>3060</v>
      </c>
      <c r="M41" s="15">
        <v>2754</v>
      </c>
      <c r="N41" s="14">
        <v>2754</v>
      </c>
      <c r="O41" s="16">
        <v>2856</v>
      </c>
      <c r="P41" s="14">
        <v>2856</v>
      </c>
      <c r="Q41" s="14">
        <v>2856</v>
      </c>
      <c r="R41" s="16">
        <v>2652</v>
      </c>
      <c r="S41" s="14">
        <v>2652</v>
      </c>
      <c r="T41" s="17">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4">
        <v>13767</v>
      </c>
      <c r="L42" s="14">
        <v>13260</v>
      </c>
      <c r="M42" s="15">
        <v>13770</v>
      </c>
      <c r="N42" s="14">
        <v>13770</v>
      </c>
      <c r="O42" s="16">
        <v>13770</v>
      </c>
      <c r="P42" s="14">
        <v>13770</v>
      </c>
      <c r="Q42" s="14">
        <v>13770</v>
      </c>
      <c r="R42" s="16">
        <v>14790</v>
      </c>
      <c r="S42" s="14">
        <v>14790</v>
      </c>
      <c r="T42" s="17">
        <v>14790</v>
      </c>
      <c r="U42" s="7">
        <v>14790</v>
      </c>
      <c r="V42" s="7">
        <v>14790</v>
      </c>
      <c r="W42" s="7">
        <v>14790</v>
      </c>
      <c r="X42" s="7">
        <v>15300</v>
      </c>
      <c r="Y42" s="5">
        <f t="shared" si="0"/>
        <v>305018</v>
      </c>
    </row>
    <row r="43" spans="1:25" x14ac:dyDescent="0.25">
      <c r="A43" s="7">
        <v>42</v>
      </c>
      <c r="B43" s="7" t="s">
        <v>4</v>
      </c>
      <c r="C43" s="13">
        <v>15504</v>
      </c>
      <c r="D43" s="7">
        <v>16830</v>
      </c>
      <c r="E43" s="7">
        <v>16830</v>
      </c>
      <c r="F43" s="7">
        <v>16830</v>
      </c>
      <c r="G43" s="7">
        <v>19482</v>
      </c>
      <c r="H43" s="7">
        <v>17034</v>
      </c>
      <c r="I43" s="7">
        <v>19380</v>
      </c>
      <c r="J43" s="7">
        <v>17237</v>
      </c>
      <c r="K43" s="14">
        <v>16830</v>
      </c>
      <c r="L43" s="14">
        <v>18360</v>
      </c>
      <c r="M43" s="15">
        <v>17850</v>
      </c>
      <c r="N43" s="14">
        <v>17847</v>
      </c>
      <c r="O43" s="16">
        <v>17340</v>
      </c>
      <c r="P43" s="14">
        <v>18870</v>
      </c>
      <c r="Q43" s="14">
        <v>16830</v>
      </c>
      <c r="R43" s="16">
        <v>17442</v>
      </c>
      <c r="S43" s="14">
        <v>17850</v>
      </c>
      <c r="T43" s="17">
        <v>16830</v>
      </c>
      <c r="U43" s="7">
        <v>17646</v>
      </c>
      <c r="V43" s="7">
        <v>18462</v>
      </c>
      <c r="W43" s="7">
        <v>15810</v>
      </c>
      <c r="X43" s="7">
        <v>21420</v>
      </c>
      <c r="Y43" s="5">
        <f t="shared" si="0"/>
        <v>388514</v>
      </c>
    </row>
    <row r="44" spans="1:25" x14ac:dyDescent="0.25">
      <c r="A44" s="7">
        <v>43</v>
      </c>
      <c r="B44" s="7" t="s">
        <v>2</v>
      </c>
      <c r="C44" s="13">
        <v>1122</v>
      </c>
      <c r="D44" s="7">
        <v>2447</v>
      </c>
      <c r="E44" s="7">
        <v>2753</v>
      </c>
      <c r="F44" s="7">
        <v>2754</v>
      </c>
      <c r="G44" s="7">
        <v>2742</v>
      </c>
      <c r="H44" s="7">
        <v>2856</v>
      </c>
      <c r="I44" s="7">
        <v>2856</v>
      </c>
      <c r="J44" s="7">
        <v>2754</v>
      </c>
      <c r="K44" s="14">
        <v>2855</v>
      </c>
      <c r="L44" s="14">
        <v>2856</v>
      </c>
      <c r="M44" s="15">
        <v>2856</v>
      </c>
      <c r="N44" s="14">
        <v>2854</v>
      </c>
      <c r="O44" s="14">
        <v>2856</v>
      </c>
      <c r="P44" s="14">
        <v>2856</v>
      </c>
      <c r="Q44" s="14">
        <v>2856</v>
      </c>
      <c r="R44" s="16">
        <v>2856</v>
      </c>
      <c r="S44" s="14">
        <v>2856</v>
      </c>
      <c r="T44" s="17">
        <v>2856</v>
      </c>
      <c r="U44" s="7">
        <v>2652</v>
      </c>
      <c r="V44" s="7">
        <v>2856</v>
      </c>
      <c r="W44" s="7">
        <v>2652</v>
      </c>
      <c r="X44" s="7">
        <v>2652</v>
      </c>
      <c r="Y44" s="5">
        <f t="shared" si="0"/>
        <v>59653</v>
      </c>
    </row>
    <row r="45" spans="1:25" x14ac:dyDescent="0.25">
      <c r="A45" s="7">
        <v>44</v>
      </c>
      <c r="B45" s="7" t="s">
        <v>29</v>
      </c>
      <c r="C45" s="13">
        <v>2550</v>
      </c>
      <c r="D45" s="7">
        <v>2855</v>
      </c>
      <c r="E45" s="7">
        <v>2856</v>
      </c>
      <c r="F45" s="7">
        <v>2856</v>
      </c>
      <c r="G45" s="7">
        <v>2550</v>
      </c>
      <c r="H45" s="7">
        <v>2040</v>
      </c>
      <c r="I45" s="7">
        <v>2856</v>
      </c>
      <c r="J45" s="7">
        <v>2856</v>
      </c>
      <c r="K45" s="14">
        <v>2855</v>
      </c>
      <c r="L45" s="14">
        <v>2856</v>
      </c>
      <c r="M45" s="15">
        <v>2856</v>
      </c>
      <c r="N45" s="14">
        <v>2856</v>
      </c>
      <c r="O45" s="16">
        <v>2856</v>
      </c>
      <c r="P45" s="14">
        <v>2856</v>
      </c>
      <c r="Q45" s="14">
        <v>2856</v>
      </c>
      <c r="R45" s="16">
        <v>2856</v>
      </c>
      <c r="S45" s="14">
        <v>2856</v>
      </c>
      <c r="T45" s="17">
        <v>2856</v>
      </c>
      <c r="U45" s="7">
        <v>2856</v>
      </c>
      <c r="V45" s="7">
        <v>2856</v>
      </c>
      <c r="W45" s="7">
        <v>2856</v>
      </c>
      <c r="X45" s="7">
        <v>2856</v>
      </c>
      <c r="Y45" s="5">
        <f t="shared" si="0"/>
        <v>61402</v>
      </c>
    </row>
    <row r="46" spans="1:25" x14ac:dyDescent="0.25">
      <c r="A46" s="7">
        <v>45</v>
      </c>
      <c r="B46" s="7" t="s">
        <v>22</v>
      </c>
      <c r="C46" s="13">
        <v>1631</v>
      </c>
      <c r="D46" s="7">
        <v>1630</v>
      </c>
      <c r="E46" s="7">
        <v>1833</v>
      </c>
      <c r="F46" s="7">
        <v>1836</v>
      </c>
      <c r="G46" s="7">
        <v>1632</v>
      </c>
      <c r="H46" s="7">
        <v>1836</v>
      </c>
      <c r="I46" s="7">
        <v>1833</v>
      </c>
      <c r="J46" s="7">
        <v>1836</v>
      </c>
      <c r="K46" s="14">
        <v>1834</v>
      </c>
      <c r="L46" s="14">
        <v>1427</v>
      </c>
      <c r="M46" s="15">
        <v>1835</v>
      </c>
      <c r="N46" s="14">
        <v>1836</v>
      </c>
      <c r="O46" s="16">
        <v>1836</v>
      </c>
      <c r="P46" s="7"/>
      <c r="Q46" s="14">
        <v>1836</v>
      </c>
      <c r="R46" s="16">
        <v>1836</v>
      </c>
      <c r="S46" s="14">
        <v>1836</v>
      </c>
      <c r="T46" s="17">
        <v>1836</v>
      </c>
      <c r="U46" s="7">
        <v>1836</v>
      </c>
      <c r="V46" s="7"/>
      <c r="W46" s="7"/>
      <c r="X46" s="7"/>
      <c r="Y46" s="5">
        <f t="shared" si="0"/>
        <v>32015</v>
      </c>
    </row>
    <row r="47" spans="1:25" x14ac:dyDescent="0.25">
      <c r="A47" s="7">
        <v>46</v>
      </c>
      <c r="B47" s="7" t="s">
        <v>67</v>
      </c>
      <c r="C47" s="13"/>
      <c r="D47" s="7">
        <v>5900</v>
      </c>
      <c r="E47" s="7">
        <v>5695</v>
      </c>
      <c r="F47" s="7">
        <v>6109</v>
      </c>
      <c r="G47" s="7">
        <v>6120</v>
      </c>
      <c r="H47" s="7">
        <v>5641</v>
      </c>
      <c r="I47" s="7">
        <v>5712</v>
      </c>
      <c r="J47" s="7">
        <v>5712</v>
      </c>
      <c r="K47" s="14">
        <v>5711</v>
      </c>
      <c r="L47" s="14">
        <v>5693</v>
      </c>
      <c r="M47" s="15">
        <v>5508</v>
      </c>
      <c r="N47" s="14">
        <v>5693</v>
      </c>
      <c r="O47" s="16">
        <v>6120</v>
      </c>
      <c r="P47" s="14">
        <v>6120</v>
      </c>
      <c r="Q47" s="14">
        <v>6120</v>
      </c>
      <c r="R47" s="16">
        <v>6630</v>
      </c>
      <c r="S47" s="14">
        <v>6630</v>
      </c>
      <c r="T47" s="17">
        <v>6630</v>
      </c>
      <c r="U47" s="7">
        <v>6120</v>
      </c>
      <c r="V47" s="7">
        <v>7140</v>
      </c>
      <c r="W47" s="7">
        <v>7038</v>
      </c>
      <c r="X47" s="7">
        <v>7038</v>
      </c>
      <c r="Y47" s="5">
        <f t="shared" si="0"/>
        <v>129080</v>
      </c>
    </row>
    <row r="48" spans="1:25" x14ac:dyDescent="0.25">
      <c r="A48" s="7">
        <v>47</v>
      </c>
      <c r="B48" s="7" t="s">
        <v>3</v>
      </c>
      <c r="C48" s="13">
        <v>2226</v>
      </c>
      <c r="D48" s="7">
        <v>2242</v>
      </c>
      <c r="E48" s="7">
        <v>2445</v>
      </c>
      <c r="F48" s="7">
        <v>2444</v>
      </c>
      <c r="G48" s="7">
        <v>2442</v>
      </c>
      <c r="H48" s="7">
        <v>2448</v>
      </c>
      <c r="I48" s="7">
        <v>2448</v>
      </c>
      <c r="J48" s="7">
        <v>2448</v>
      </c>
      <c r="K48" s="14">
        <v>2448</v>
      </c>
      <c r="L48" s="14">
        <v>2448</v>
      </c>
      <c r="M48" s="15">
        <v>2448</v>
      </c>
      <c r="N48" s="14">
        <v>2448</v>
      </c>
      <c r="O48" s="14">
        <v>2448</v>
      </c>
      <c r="P48" s="14">
        <v>2856</v>
      </c>
      <c r="Q48" s="14">
        <v>2856</v>
      </c>
      <c r="R48" s="16">
        <v>2856</v>
      </c>
      <c r="S48" s="14">
        <v>2856</v>
      </c>
      <c r="T48" s="17">
        <v>2856</v>
      </c>
      <c r="U48" s="7">
        <v>2652</v>
      </c>
      <c r="V48" s="7">
        <v>2856</v>
      </c>
      <c r="W48" s="7">
        <v>2652</v>
      </c>
      <c r="X48" s="7">
        <v>2652</v>
      </c>
      <c r="Y48" s="5">
        <f t="shared" si="0"/>
        <v>56475</v>
      </c>
    </row>
    <row r="49" spans="1:25" x14ac:dyDescent="0.25">
      <c r="A49" s="7">
        <v>48</v>
      </c>
      <c r="B49" s="7" t="s">
        <v>17</v>
      </c>
      <c r="C49" s="13">
        <v>1016</v>
      </c>
      <c r="D49" s="7">
        <v>1009</v>
      </c>
      <c r="E49" s="7">
        <v>1413</v>
      </c>
      <c r="F49" s="7">
        <v>1639</v>
      </c>
      <c r="G49" s="7">
        <v>2040</v>
      </c>
      <c r="H49" s="7">
        <v>1632</v>
      </c>
      <c r="I49" s="7">
        <v>2039</v>
      </c>
      <c r="J49" s="7">
        <v>2037</v>
      </c>
      <c r="K49" s="14">
        <v>2040</v>
      </c>
      <c r="L49" s="21">
        <v>2040</v>
      </c>
      <c r="M49" s="15">
        <v>2040</v>
      </c>
      <c r="N49" s="14">
        <v>2040</v>
      </c>
      <c r="O49" s="16">
        <v>2040</v>
      </c>
      <c r="P49" s="14">
        <v>2040</v>
      </c>
      <c r="Q49" s="14">
        <v>2040</v>
      </c>
      <c r="R49" s="16">
        <v>2231</v>
      </c>
      <c r="S49" s="14">
        <v>2244</v>
      </c>
      <c r="T49" s="17">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Y2" sqref="Y2:Y49"/>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88</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80</v>
      </c>
    </row>
    <row r="2" spans="1:25" x14ac:dyDescent="0.25">
      <c r="A2" s="22">
        <v>1</v>
      </c>
      <c r="B2" s="22" t="s">
        <v>30</v>
      </c>
      <c r="C2" s="22">
        <v>100</v>
      </c>
      <c r="D2" s="22">
        <v>135</v>
      </c>
      <c r="E2" s="22">
        <v>183</v>
      </c>
      <c r="F2" s="22">
        <v>532</v>
      </c>
      <c r="G2" s="22">
        <v>216</v>
      </c>
      <c r="H2" s="22">
        <v>55</v>
      </c>
      <c r="I2" s="22">
        <v>72</v>
      </c>
      <c r="J2" s="22">
        <v>124</v>
      </c>
      <c r="K2" s="15">
        <v>68</v>
      </c>
      <c r="L2" s="15">
        <v>76</v>
      </c>
      <c r="M2" s="15">
        <v>134</v>
      </c>
      <c r="N2" s="15">
        <v>120</v>
      </c>
      <c r="O2" s="17">
        <v>55</v>
      </c>
      <c r="P2" s="15">
        <v>116</v>
      </c>
      <c r="Q2" s="15">
        <v>163</v>
      </c>
      <c r="R2" s="17">
        <v>37</v>
      </c>
      <c r="S2" s="15">
        <v>94</v>
      </c>
      <c r="T2" s="17">
        <v>41</v>
      </c>
      <c r="U2" s="22">
        <v>120</v>
      </c>
      <c r="V2" s="22">
        <v>129</v>
      </c>
      <c r="W2" s="22">
        <v>144</v>
      </c>
      <c r="X2" s="22">
        <v>86</v>
      </c>
      <c r="Y2" s="4">
        <f>SUM(C2:X2)</f>
        <v>2800</v>
      </c>
    </row>
    <row r="3" spans="1:25" x14ac:dyDescent="0.25">
      <c r="A3" s="22">
        <v>2</v>
      </c>
      <c r="B3" s="22" t="s">
        <v>5</v>
      </c>
      <c r="C3" s="22">
        <v>562</v>
      </c>
      <c r="D3" s="22">
        <v>2817</v>
      </c>
      <c r="E3" s="22">
        <v>3300</v>
      </c>
      <c r="F3" s="22">
        <v>1078</v>
      </c>
      <c r="G3" s="22">
        <v>518</v>
      </c>
      <c r="H3" s="22">
        <v>355</v>
      </c>
      <c r="I3" s="22">
        <v>378</v>
      </c>
      <c r="J3" s="22">
        <v>104</v>
      </c>
      <c r="K3" s="15">
        <v>459</v>
      </c>
      <c r="L3" s="15">
        <v>239</v>
      </c>
      <c r="M3" s="15">
        <v>257</v>
      </c>
      <c r="N3" s="15">
        <v>338</v>
      </c>
      <c r="O3" s="17">
        <v>260</v>
      </c>
      <c r="P3" s="15">
        <v>297</v>
      </c>
      <c r="Q3" s="15">
        <v>323</v>
      </c>
      <c r="R3" s="17">
        <v>220</v>
      </c>
      <c r="S3" s="15">
        <v>363</v>
      </c>
      <c r="T3" s="17">
        <v>199</v>
      </c>
      <c r="U3" s="22">
        <v>345</v>
      </c>
      <c r="V3" s="22">
        <v>330</v>
      </c>
      <c r="W3" s="22">
        <v>510</v>
      </c>
      <c r="X3" s="22"/>
      <c r="Y3" s="4">
        <f t="shared" ref="Y3:Y49" si="0">SUM(C3:X3)</f>
        <v>13252</v>
      </c>
    </row>
    <row r="4" spans="1:25" x14ac:dyDescent="0.25">
      <c r="A4" s="22">
        <v>3</v>
      </c>
      <c r="B4" s="22" t="s">
        <v>70</v>
      </c>
      <c r="C4" s="22"/>
      <c r="D4" s="22"/>
      <c r="E4" s="22"/>
      <c r="F4" s="22"/>
      <c r="G4" s="22"/>
      <c r="H4" s="22"/>
      <c r="I4" s="22"/>
      <c r="J4" s="22"/>
      <c r="K4" s="15"/>
      <c r="L4" s="23"/>
      <c r="M4" s="15">
        <v>389</v>
      </c>
      <c r="N4" s="15">
        <v>84</v>
      </c>
      <c r="O4" s="17">
        <v>55</v>
      </c>
      <c r="P4" s="15">
        <v>96</v>
      </c>
      <c r="Q4" s="15">
        <v>66</v>
      </c>
      <c r="R4" s="17">
        <v>42</v>
      </c>
      <c r="S4" s="15">
        <v>60</v>
      </c>
      <c r="T4" s="17">
        <v>84</v>
      </c>
      <c r="U4" s="22">
        <v>83</v>
      </c>
      <c r="V4" s="22">
        <v>146</v>
      </c>
      <c r="W4" s="22">
        <v>112</v>
      </c>
      <c r="X4" s="22">
        <v>166</v>
      </c>
      <c r="Y4" s="4">
        <f t="shared" si="0"/>
        <v>1383</v>
      </c>
    </row>
    <row r="5" spans="1:25" x14ac:dyDescent="0.25">
      <c r="A5" s="22">
        <v>4</v>
      </c>
      <c r="B5" s="22" t="s">
        <v>16</v>
      </c>
      <c r="C5" s="22">
        <v>78</v>
      </c>
      <c r="D5" s="22">
        <v>99</v>
      </c>
      <c r="E5" s="22">
        <v>107</v>
      </c>
      <c r="F5" s="22">
        <v>87</v>
      </c>
      <c r="G5" s="22">
        <v>83</v>
      </c>
      <c r="H5" s="22">
        <v>51</v>
      </c>
      <c r="I5" s="22">
        <v>31</v>
      </c>
      <c r="J5" s="22">
        <v>83</v>
      </c>
      <c r="K5" s="15">
        <v>72</v>
      </c>
      <c r="L5" s="15">
        <v>59</v>
      </c>
      <c r="M5" s="15">
        <v>42</v>
      </c>
      <c r="N5" s="15">
        <v>58</v>
      </c>
      <c r="O5" s="17">
        <v>60</v>
      </c>
      <c r="P5" s="15">
        <v>42</v>
      </c>
      <c r="Q5" s="15">
        <v>112</v>
      </c>
      <c r="R5" s="17">
        <v>29</v>
      </c>
      <c r="S5" s="15">
        <v>62</v>
      </c>
      <c r="T5" s="17">
        <v>40</v>
      </c>
      <c r="U5" s="22">
        <v>140</v>
      </c>
      <c r="V5" s="22">
        <v>56</v>
      </c>
      <c r="W5" s="22">
        <v>162</v>
      </c>
      <c r="X5" s="22">
        <v>56</v>
      </c>
      <c r="Y5" s="4">
        <f t="shared" si="0"/>
        <v>1609</v>
      </c>
    </row>
    <row r="6" spans="1:25" x14ac:dyDescent="0.25">
      <c r="A6" s="22">
        <v>5</v>
      </c>
      <c r="B6" s="22" t="s">
        <v>25</v>
      </c>
      <c r="C6" s="22">
        <v>58</v>
      </c>
      <c r="D6" s="22">
        <v>93</v>
      </c>
      <c r="E6" s="22">
        <v>156</v>
      </c>
      <c r="F6" s="22">
        <v>139</v>
      </c>
      <c r="G6" s="22">
        <v>141</v>
      </c>
      <c r="H6" s="22">
        <v>48</v>
      </c>
      <c r="I6" s="22">
        <v>90</v>
      </c>
      <c r="J6" s="22">
        <v>57</v>
      </c>
      <c r="K6" s="15">
        <v>39</v>
      </c>
      <c r="L6" s="15">
        <v>135</v>
      </c>
      <c r="M6" s="15">
        <v>51</v>
      </c>
      <c r="N6" s="15">
        <v>66</v>
      </c>
      <c r="O6" s="17">
        <v>126</v>
      </c>
      <c r="P6" s="15">
        <v>56</v>
      </c>
      <c r="Q6" s="15">
        <v>44</v>
      </c>
      <c r="R6" s="17">
        <v>66</v>
      </c>
      <c r="S6" s="15">
        <v>76</v>
      </c>
      <c r="T6" s="17">
        <v>76</v>
      </c>
      <c r="U6" s="22">
        <v>96</v>
      </c>
      <c r="V6" s="22">
        <v>76</v>
      </c>
      <c r="W6" s="22">
        <v>41</v>
      </c>
      <c r="X6" s="22">
        <v>177</v>
      </c>
      <c r="Y6" s="4">
        <f t="shared" si="0"/>
        <v>1907</v>
      </c>
    </row>
    <row r="7" spans="1:25" x14ac:dyDescent="0.25">
      <c r="A7" s="22">
        <v>6</v>
      </c>
      <c r="B7" s="22" t="s">
        <v>12</v>
      </c>
      <c r="C7" s="22">
        <v>184</v>
      </c>
      <c r="D7" s="22">
        <v>56</v>
      </c>
      <c r="E7" s="22">
        <v>90</v>
      </c>
      <c r="F7" s="22">
        <v>124</v>
      </c>
      <c r="G7" s="22">
        <v>73</v>
      </c>
      <c r="H7" s="22">
        <v>31</v>
      </c>
      <c r="I7" s="22">
        <v>31</v>
      </c>
      <c r="J7" s="22">
        <v>40</v>
      </c>
      <c r="K7" s="15">
        <v>114</v>
      </c>
      <c r="L7" s="15">
        <v>45</v>
      </c>
      <c r="M7" s="15">
        <v>43</v>
      </c>
      <c r="N7" s="15">
        <v>80</v>
      </c>
      <c r="O7" s="17">
        <v>45</v>
      </c>
      <c r="P7" s="15">
        <v>41</v>
      </c>
      <c r="Q7" s="15">
        <v>40</v>
      </c>
      <c r="R7" s="17">
        <v>49</v>
      </c>
      <c r="S7" s="15">
        <v>19</v>
      </c>
      <c r="T7" s="17">
        <v>58</v>
      </c>
      <c r="U7" s="22">
        <v>104</v>
      </c>
      <c r="V7" s="22">
        <v>98</v>
      </c>
      <c r="W7" s="22">
        <v>113</v>
      </c>
      <c r="X7" s="22">
        <v>44</v>
      </c>
      <c r="Y7" s="4">
        <f t="shared" si="0"/>
        <v>1522</v>
      </c>
    </row>
    <row r="8" spans="1:25" x14ac:dyDescent="0.25">
      <c r="A8" s="22">
        <v>7</v>
      </c>
      <c r="B8" s="22" t="s">
        <v>15</v>
      </c>
      <c r="C8" s="22">
        <v>123</v>
      </c>
      <c r="D8" s="22">
        <v>121</v>
      </c>
      <c r="E8" s="22">
        <v>100</v>
      </c>
      <c r="F8" s="22">
        <v>132</v>
      </c>
      <c r="G8" s="22">
        <v>76</v>
      </c>
      <c r="H8" s="22">
        <v>86</v>
      </c>
      <c r="I8" s="22">
        <v>57</v>
      </c>
      <c r="J8" s="22">
        <v>70</v>
      </c>
      <c r="K8" s="15">
        <v>36</v>
      </c>
      <c r="L8" s="15">
        <v>110</v>
      </c>
      <c r="M8" s="15">
        <v>83</v>
      </c>
      <c r="N8" s="15">
        <v>74</v>
      </c>
      <c r="O8" s="17">
        <v>104</v>
      </c>
      <c r="P8" s="15">
        <v>110</v>
      </c>
      <c r="Q8" s="15">
        <v>126</v>
      </c>
      <c r="R8" s="17">
        <v>906</v>
      </c>
      <c r="S8" s="15">
        <v>81</v>
      </c>
      <c r="T8" s="17">
        <v>86</v>
      </c>
      <c r="U8" s="22">
        <v>176</v>
      </c>
      <c r="V8" s="22">
        <v>61</v>
      </c>
      <c r="W8" s="22">
        <v>88</v>
      </c>
      <c r="X8" s="22">
        <v>136</v>
      </c>
      <c r="Y8" s="4">
        <f t="shared" si="0"/>
        <v>2942</v>
      </c>
    </row>
    <row r="9" spans="1:25" x14ac:dyDescent="0.25">
      <c r="A9" s="22">
        <v>8</v>
      </c>
      <c r="B9" s="22" t="s">
        <v>9</v>
      </c>
      <c r="C9" s="22">
        <v>137</v>
      </c>
      <c r="D9" s="22">
        <v>78</v>
      </c>
      <c r="E9" s="22">
        <v>98</v>
      </c>
      <c r="F9" s="22">
        <v>164</v>
      </c>
      <c r="G9" s="22">
        <v>76</v>
      </c>
      <c r="H9" s="22">
        <v>19</v>
      </c>
      <c r="I9" s="22">
        <v>75</v>
      </c>
      <c r="J9" s="22">
        <v>91</v>
      </c>
      <c r="K9" s="15">
        <v>104</v>
      </c>
      <c r="L9" s="15">
        <v>76</v>
      </c>
      <c r="M9" s="15">
        <v>55</v>
      </c>
      <c r="N9" s="15">
        <v>42</v>
      </c>
      <c r="O9" s="17">
        <v>71</v>
      </c>
      <c r="P9" s="15">
        <v>51</v>
      </c>
      <c r="Q9" s="15">
        <v>52</v>
      </c>
      <c r="R9" s="17">
        <v>129</v>
      </c>
      <c r="S9" s="15">
        <v>31</v>
      </c>
      <c r="T9" s="17">
        <v>86</v>
      </c>
      <c r="U9" s="22">
        <v>66</v>
      </c>
      <c r="V9" s="22">
        <v>242</v>
      </c>
      <c r="W9" s="22">
        <v>56</v>
      </c>
      <c r="X9" s="22">
        <v>155</v>
      </c>
      <c r="Y9" s="4">
        <f t="shared" si="0"/>
        <v>1954</v>
      </c>
    </row>
    <row r="10" spans="1:25" x14ac:dyDescent="0.25">
      <c r="A10" s="22">
        <v>9</v>
      </c>
      <c r="B10" s="22" t="s">
        <v>7</v>
      </c>
      <c r="C10" s="22">
        <v>154</v>
      </c>
      <c r="D10" s="22">
        <v>140</v>
      </c>
      <c r="E10" s="22">
        <v>96</v>
      </c>
      <c r="F10" s="22">
        <v>394</v>
      </c>
      <c r="G10" s="22">
        <v>84</v>
      </c>
      <c r="H10" s="22">
        <v>58</v>
      </c>
      <c r="I10" s="22">
        <v>82</v>
      </c>
      <c r="J10" s="22">
        <v>71</v>
      </c>
      <c r="K10" s="15">
        <v>106</v>
      </c>
      <c r="L10" s="15">
        <v>101</v>
      </c>
      <c r="M10" s="15">
        <v>90</v>
      </c>
      <c r="N10" s="15">
        <v>35</v>
      </c>
      <c r="O10" s="17">
        <v>193</v>
      </c>
      <c r="P10" s="15">
        <v>111</v>
      </c>
      <c r="Q10" s="15">
        <v>86</v>
      </c>
      <c r="R10" s="17">
        <v>402</v>
      </c>
      <c r="S10" s="15">
        <v>659</v>
      </c>
      <c r="T10" s="17">
        <v>531</v>
      </c>
      <c r="U10" s="22">
        <v>508</v>
      </c>
      <c r="V10" s="22">
        <v>623</v>
      </c>
      <c r="W10" s="22">
        <v>888</v>
      </c>
      <c r="X10" s="22">
        <v>1013</v>
      </c>
      <c r="Y10" s="4">
        <f t="shared" si="0"/>
        <v>6425</v>
      </c>
    </row>
    <row r="11" spans="1:25" x14ac:dyDescent="0.25">
      <c r="A11" s="22">
        <v>10</v>
      </c>
      <c r="B11" s="22" t="s">
        <v>71</v>
      </c>
      <c r="C11" s="22">
        <v>68</v>
      </c>
      <c r="D11" s="22">
        <v>66</v>
      </c>
      <c r="E11" s="22">
        <v>61</v>
      </c>
      <c r="F11" s="22">
        <v>125</v>
      </c>
      <c r="G11" s="22">
        <v>37</v>
      </c>
      <c r="H11" s="22">
        <v>34</v>
      </c>
      <c r="I11" s="22">
        <v>47</v>
      </c>
      <c r="J11" s="22">
        <v>37</v>
      </c>
      <c r="K11" s="15">
        <v>57</v>
      </c>
      <c r="L11" s="15">
        <v>37</v>
      </c>
      <c r="M11" s="15"/>
      <c r="N11" s="14"/>
      <c r="O11" s="22"/>
      <c r="P11" s="22"/>
      <c r="Q11" s="22"/>
      <c r="R11" s="22"/>
      <c r="S11" s="22"/>
      <c r="T11" s="22"/>
      <c r="U11" s="22">
        <v>74</v>
      </c>
      <c r="V11" s="22">
        <v>52</v>
      </c>
      <c r="W11" s="22">
        <v>82</v>
      </c>
      <c r="X11" s="22"/>
      <c r="Y11" s="4">
        <f t="shared" si="0"/>
        <v>777</v>
      </c>
    </row>
    <row r="12" spans="1:25" x14ac:dyDescent="0.25">
      <c r="A12" s="22">
        <v>11</v>
      </c>
      <c r="B12" s="22" t="s">
        <v>68</v>
      </c>
      <c r="C12" s="22"/>
      <c r="D12" s="22"/>
      <c r="E12" s="22"/>
      <c r="F12" s="22"/>
      <c r="G12" s="22"/>
      <c r="H12" s="22"/>
      <c r="I12" s="22"/>
      <c r="J12" s="22"/>
      <c r="K12" s="15">
        <v>34</v>
      </c>
      <c r="L12" s="15">
        <v>45</v>
      </c>
      <c r="M12" s="15">
        <v>54</v>
      </c>
      <c r="N12" s="15">
        <v>43</v>
      </c>
      <c r="O12" s="17">
        <v>126</v>
      </c>
      <c r="P12" s="15">
        <v>34</v>
      </c>
      <c r="Q12" s="15">
        <v>42</v>
      </c>
      <c r="R12" s="24">
        <v>46</v>
      </c>
      <c r="S12" s="15">
        <v>50</v>
      </c>
      <c r="T12" s="17">
        <v>40</v>
      </c>
      <c r="U12" s="22">
        <v>67</v>
      </c>
      <c r="V12" s="22">
        <v>56</v>
      </c>
      <c r="W12" s="22">
        <v>30</v>
      </c>
      <c r="X12" s="22"/>
      <c r="Y12" s="4">
        <f t="shared" si="0"/>
        <v>667</v>
      </c>
    </row>
    <row r="13" spans="1:25" x14ac:dyDescent="0.25">
      <c r="A13" s="22">
        <v>12</v>
      </c>
      <c r="B13" s="22" t="s">
        <v>34</v>
      </c>
      <c r="C13" s="22">
        <v>110</v>
      </c>
      <c r="D13" s="22">
        <v>403</v>
      </c>
      <c r="E13" s="22">
        <v>211</v>
      </c>
      <c r="F13" s="22">
        <v>928</v>
      </c>
      <c r="G13" s="22">
        <v>216</v>
      </c>
      <c r="H13" s="22">
        <v>108</v>
      </c>
      <c r="I13" s="22">
        <v>93</v>
      </c>
      <c r="J13" s="22">
        <v>91</v>
      </c>
      <c r="K13" s="25">
        <v>72</v>
      </c>
      <c r="L13" s="15">
        <v>64</v>
      </c>
      <c r="M13" s="15">
        <v>63</v>
      </c>
      <c r="N13" s="15">
        <v>74</v>
      </c>
      <c r="O13" s="17">
        <v>72</v>
      </c>
      <c r="P13" s="15">
        <v>134</v>
      </c>
      <c r="Q13" s="15">
        <v>70</v>
      </c>
      <c r="R13" s="22"/>
      <c r="S13" s="15">
        <v>22</v>
      </c>
      <c r="T13" s="17">
        <v>158</v>
      </c>
      <c r="U13" s="22">
        <v>337</v>
      </c>
      <c r="V13" s="22">
        <v>194</v>
      </c>
      <c r="W13" s="22">
        <v>160</v>
      </c>
      <c r="X13" s="22">
        <v>218</v>
      </c>
      <c r="Y13" s="4">
        <f t="shared" si="0"/>
        <v>3798</v>
      </c>
    </row>
    <row r="14" spans="1:25" x14ac:dyDescent="0.25">
      <c r="A14" s="22">
        <v>13</v>
      </c>
      <c r="B14" s="22" t="s">
        <v>27</v>
      </c>
      <c r="C14" s="22">
        <v>595</v>
      </c>
      <c r="D14" s="22">
        <v>2016</v>
      </c>
      <c r="E14" s="22">
        <v>1022</v>
      </c>
      <c r="F14" s="22">
        <v>639</v>
      </c>
      <c r="G14" s="22">
        <v>716</v>
      </c>
      <c r="H14" s="22">
        <v>212</v>
      </c>
      <c r="I14" s="22">
        <v>459</v>
      </c>
      <c r="J14" s="22">
        <v>241</v>
      </c>
      <c r="K14" s="15">
        <v>320</v>
      </c>
      <c r="L14" s="15">
        <v>228</v>
      </c>
      <c r="M14" s="15">
        <v>333</v>
      </c>
      <c r="N14" s="15">
        <v>180</v>
      </c>
      <c r="O14" s="17">
        <v>232</v>
      </c>
      <c r="P14" s="15">
        <v>216</v>
      </c>
      <c r="Q14" s="15">
        <v>478</v>
      </c>
      <c r="R14" s="17">
        <v>670</v>
      </c>
      <c r="S14" s="15">
        <v>189</v>
      </c>
      <c r="T14" s="17">
        <v>270</v>
      </c>
      <c r="U14" s="22">
        <v>369</v>
      </c>
      <c r="V14" s="22">
        <v>242</v>
      </c>
      <c r="W14" s="22">
        <v>339</v>
      </c>
      <c r="X14" s="22">
        <v>375</v>
      </c>
      <c r="Y14" s="4">
        <f t="shared" si="0"/>
        <v>10341</v>
      </c>
    </row>
    <row r="15" spans="1:25" x14ac:dyDescent="0.25">
      <c r="A15" s="22">
        <v>14</v>
      </c>
      <c r="B15" s="22" t="s">
        <v>64</v>
      </c>
      <c r="C15" s="22"/>
      <c r="D15" s="22">
        <v>102</v>
      </c>
      <c r="E15" s="22">
        <v>119</v>
      </c>
      <c r="F15" s="22">
        <v>268</v>
      </c>
      <c r="G15" s="22">
        <v>254</v>
      </c>
      <c r="H15" s="22">
        <v>82</v>
      </c>
      <c r="I15" s="22">
        <v>352</v>
      </c>
      <c r="J15" s="22">
        <v>70</v>
      </c>
      <c r="K15" s="15">
        <v>372</v>
      </c>
      <c r="L15" s="15">
        <v>457</v>
      </c>
      <c r="M15" s="15">
        <v>182</v>
      </c>
      <c r="N15" s="15">
        <v>102</v>
      </c>
      <c r="O15" s="17">
        <v>152</v>
      </c>
      <c r="P15" s="15">
        <v>124</v>
      </c>
      <c r="Q15" s="15">
        <v>116</v>
      </c>
      <c r="R15" s="17">
        <v>88</v>
      </c>
      <c r="S15" s="15">
        <v>86</v>
      </c>
      <c r="T15" s="17">
        <v>236</v>
      </c>
      <c r="U15" s="22">
        <v>194</v>
      </c>
      <c r="V15" s="22">
        <v>168</v>
      </c>
      <c r="W15" s="22">
        <v>297</v>
      </c>
      <c r="X15" s="22">
        <v>288</v>
      </c>
      <c r="Y15" s="4">
        <f t="shared" si="0"/>
        <v>4109</v>
      </c>
    </row>
    <row r="16" spans="1:25" x14ac:dyDescent="0.25">
      <c r="A16" s="22">
        <v>15</v>
      </c>
      <c r="B16" s="22" t="s">
        <v>8</v>
      </c>
      <c r="C16" s="22">
        <v>455</v>
      </c>
      <c r="D16" s="22">
        <v>1016</v>
      </c>
      <c r="E16" s="22">
        <v>248</v>
      </c>
      <c r="F16" s="22">
        <v>502</v>
      </c>
      <c r="G16" s="22">
        <v>615</v>
      </c>
      <c r="H16" s="22">
        <v>158</v>
      </c>
      <c r="I16" s="22">
        <v>331</v>
      </c>
      <c r="J16" s="22">
        <v>278</v>
      </c>
      <c r="K16" s="15">
        <v>548</v>
      </c>
      <c r="L16" s="15">
        <v>128</v>
      </c>
      <c r="M16" s="15">
        <v>274</v>
      </c>
      <c r="N16" s="15">
        <v>469</v>
      </c>
      <c r="O16" s="17">
        <v>512</v>
      </c>
      <c r="P16" s="15">
        <v>269</v>
      </c>
      <c r="Q16" s="15">
        <v>396</v>
      </c>
      <c r="R16" s="17">
        <v>385</v>
      </c>
      <c r="S16" s="15">
        <v>219</v>
      </c>
      <c r="T16" s="17">
        <v>536</v>
      </c>
      <c r="U16" s="22">
        <v>567</v>
      </c>
      <c r="V16" s="22">
        <v>409</v>
      </c>
      <c r="W16" s="22">
        <v>374</v>
      </c>
      <c r="X16" s="22">
        <v>509</v>
      </c>
      <c r="Y16" s="4">
        <f t="shared" si="0"/>
        <v>9198</v>
      </c>
    </row>
    <row r="17" spans="1:25" x14ac:dyDescent="0.25">
      <c r="A17" s="22">
        <v>16</v>
      </c>
      <c r="B17" s="22" t="s">
        <v>35</v>
      </c>
      <c r="C17" s="22">
        <v>266</v>
      </c>
      <c r="D17" s="22">
        <v>432</v>
      </c>
      <c r="E17" s="22">
        <v>560</v>
      </c>
      <c r="F17" s="22">
        <v>857</v>
      </c>
      <c r="G17" s="22">
        <v>538</v>
      </c>
      <c r="H17" s="22">
        <v>145</v>
      </c>
      <c r="I17" s="22">
        <v>177</v>
      </c>
      <c r="J17" s="22">
        <v>264</v>
      </c>
      <c r="K17" s="15">
        <v>163</v>
      </c>
      <c r="L17" s="15">
        <v>361</v>
      </c>
      <c r="M17" s="15">
        <v>108</v>
      </c>
      <c r="N17" s="15">
        <v>208</v>
      </c>
      <c r="O17" s="17">
        <v>108</v>
      </c>
      <c r="P17" s="15">
        <v>106</v>
      </c>
      <c r="Q17" s="15">
        <v>203</v>
      </c>
      <c r="R17" s="17">
        <v>153</v>
      </c>
      <c r="S17" s="15">
        <v>104</v>
      </c>
      <c r="T17" s="17">
        <v>139</v>
      </c>
      <c r="U17" s="22"/>
      <c r="V17" s="22">
        <v>87</v>
      </c>
      <c r="W17" s="22">
        <v>156</v>
      </c>
      <c r="X17" s="22">
        <v>119</v>
      </c>
      <c r="Y17" s="4">
        <f t="shared" si="0"/>
        <v>5254</v>
      </c>
    </row>
    <row r="18" spans="1:25" x14ac:dyDescent="0.25">
      <c r="A18" s="22">
        <v>17</v>
      </c>
      <c r="B18" s="22" t="s">
        <v>69</v>
      </c>
      <c r="C18" s="22"/>
      <c r="D18" s="22">
        <v>693</v>
      </c>
      <c r="E18" s="22">
        <v>174</v>
      </c>
      <c r="F18" s="22">
        <v>120</v>
      </c>
      <c r="G18" s="22">
        <v>414</v>
      </c>
      <c r="H18" s="22">
        <v>46</v>
      </c>
      <c r="I18" s="22">
        <v>95</v>
      </c>
      <c r="J18" s="22">
        <v>56</v>
      </c>
      <c r="K18" s="15">
        <v>66</v>
      </c>
      <c r="L18" s="15">
        <v>106</v>
      </c>
      <c r="M18" s="15">
        <v>185</v>
      </c>
      <c r="N18" s="15">
        <v>96</v>
      </c>
      <c r="O18" s="17">
        <v>36</v>
      </c>
      <c r="P18" s="15">
        <v>86</v>
      </c>
      <c r="Q18" s="15">
        <v>56</v>
      </c>
      <c r="R18" s="17">
        <v>86</v>
      </c>
      <c r="S18" s="15">
        <v>93</v>
      </c>
      <c r="T18" s="17">
        <v>76</v>
      </c>
      <c r="U18" s="22">
        <v>56</v>
      </c>
      <c r="V18" s="22">
        <v>106</v>
      </c>
      <c r="W18" s="22">
        <v>66</v>
      </c>
      <c r="X18" s="22">
        <v>390</v>
      </c>
      <c r="Y18" s="4">
        <f t="shared" si="0"/>
        <v>3102</v>
      </c>
    </row>
    <row r="19" spans="1:25" x14ac:dyDescent="0.25">
      <c r="A19" s="22">
        <v>18</v>
      </c>
      <c r="B19" s="22" t="s">
        <v>11</v>
      </c>
      <c r="C19" s="22">
        <v>106</v>
      </c>
      <c r="D19" s="22">
        <v>80</v>
      </c>
      <c r="E19" s="22">
        <v>590</v>
      </c>
      <c r="F19" s="22">
        <v>104</v>
      </c>
      <c r="G19" s="22">
        <v>61</v>
      </c>
      <c r="H19" s="22">
        <v>58</v>
      </c>
      <c r="I19" s="22">
        <v>26</v>
      </c>
      <c r="J19" s="22">
        <v>52</v>
      </c>
      <c r="K19" s="15">
        <v>90</v>
      </c>
      <c r="L19" s="15">
        <v>78</v>
      </c>
      <c r="M19" s="15">
        <v>396</v>
      </c>
      <c r="N19" s="15">
        <v>72</v>
      </c>
      <c r="O19" s="17">
        <v>526</v>
      </c>
      <c r="P19" s="15">
        <v>88</v>
      </c>
      <c r="Q19" s="15">
        <v>62</v>
      </c>
      <c r="R19" s="17">
        <v>68</v>
      </c>
      <c r="S19" s="15">
        <v>34</v>
      </c>
      <c r="T19" s="17">
        <v>74</v>
      </c>
      <c r="U19" s="22">
        <v>154</v>
      </c>
      <c r="V19" s="22">
        <v>84</v>
      </c>
      <c r="W19" s="22">
        <v>24</v>
      </c>
      <c r="X19" s="22">
        <v>64</v>
      </c>
      <c r="Y19" s="4">
        <f t="shared" si="0"/>
        <v>2891</v>
      </c>
    </row>
    <row r="20" spans="1:25" x14ac:dyDescent="0.25">
      <c r="A20" s="22">
        <v>19</v>
      </c>
      <c r="B20" s="22" t="s">
        <v>65</v>
      </c>
      <c r="C20" s="22"/>
      <c r="D20" s="22">
        <v>183</v>
      </c>
      <c r="E20" s="22">
        <v>228</v>
      </c>
      <c r="F20" s="22">
        <v>226</v>
      </c>
      <c r="G20" s="22">
        <v>332</v>
      </c>
      <c r="H20" s="22">
        <v>200</v>
      </c>
      <c r="I20" s="22">
        <v>130</v>
      </c>
      <c r="J20" s="22">
        <v>179</v>
      </c>
      <c r="K20" s="15">
        <v>199</v>
      </c>
      <c r="L20" s="15">
        <v>61</v>
      </c>
      <c r="M20" s="15">
        <v>162</v>
      </c>
      <c r="N20" s="15">
        <v>295</v>
      </c>
      <c r="O20" s="17">
        <v>24</v>
      </c>
      <c r="P20" s="15">
        <v>24</v>
      </c>
      <c r="Q20" s="15">
        <v>4</v>
      </c>
      <c r="R20" s="17">
        <v>23</v>
      </c>
      <c r="S20" s="15">
        <v>36</v>
      </c>
      <c r="T20" s="17">
        <v>40</v>
      </c>
      <c r="U20" s="22">
        <v>9</v>
      </c>
      <c r="V20" s="22">
        <v>23</v>
      </c>
      <c r="W20" s="22">
        <v>45</v>
      </c>
      <c r="X20" s="22">
        <v>48</v>
      </c>
      <c r="Y20" s="4">
        <f t="shared" si="0"/>
        <v>2471</v>
      </c>
    </row>
    <row r="21" spans="1:25" x14ac:dyDescent="0.25">
      <c r="A21" s="22">
        <v>20</v>
      </c>
      <c r="B21" s="22" t="s">
        <v>23</v>
      </c>
      <c r="C21" s="22">
        <v>46</v>
      </c>
      <c r="D21" s="22">
        <v>40</v>
      </c>
      <c r="E21" s="22">
        <v>68</v>
      </c>
      <c r="F21" s="22">
        <v>44</v>
      </c>
      <c r="G21" s="22">
        <v>80</v>
      </c>
      <c r="H21" s="22">
        <v>28</v>
      </c>
      <c r="I21" s="22">
        <v>0</v>
      </c>
      <c r="J21" s="22">
        <v>44</v>
      </c>
      <c r="K21" s="15">
        <v>25</v>
      </c>
      <c r="L21" s="15">
        <v>228</v>
      </c>
      <c r="M21" s="15">
        <v>50</v>
      </c>
      <c r="N21" s="15">
        <v>45</v>
      </c>
      <c r="O21" s="17">
        <v>49</v>
      </c>
      <c r="P21" s="15">
        <v>26</v>
      </c>
      <c r="Q21" s="15">
        <v>108</v>
      </c>
      <c r="R21" s="17">
        <v>44</v>
      </c>
      <c r="S21" s="15">
        <v>79</v>
      </c>
      <c r="T21" s="17">
        <v>47</v>
      </c>
      <c r="U21" s="22">
        <v>92</v>
      </c>
      <c r="V21" s="22"/>
      <c r="W21" s="22">
        <v>18</v>
      </c>
      <c r="X21" s="22">
        <v>126</v>
      </c>
      <c r="Y21" s="4">
        <f t="shared" si="0"/>
        <v>1287</v>
      </c>
    </row>
    <row r="22" spans="1:25" x14ac:dyDescent="0.25">
      <c r="A22" s="22">
        <v>21</v>
      </c>
      <c r="B22" s="22" t="s">
        <v>10</v>
      </c>
      <c r="C22" s="22">
        <v>149</v>
      </c>
      <c r="D22" s="22">
        <v>98</v>
      </c>
      <c r="E22" s="22">
        <v>272</v>
      </c>
      <c r="F22" s="22">
        <v>164</v>
      </c>
      <c r="G22" s="22">
        <v>78</v>
      </c>
      <c r="H22" s="22">
        <v>95</v>
      </c>
      <c r="I22" s="22">
        <v>36</v>
      </c>
      <c r="J22" s="22">
        <v>94</v>
      </c>
      <c r="K22" s="15">
        <v>67</v>
      </c>
      <c r="L22" s="15">
        <v>46</v>
      </c>
      <c r="M22" s="15">
        <v>58</v>
      </c>
      <c r="N22" s="15">
        <v>53</v>
      </c>
      <c r="O22" s="17">
        <v>66</v>
      </c>
      <c r="P22" s="15">
        <v>76</v>
      </c>
      <c r="Q22" s="15">
        <v>51</v>
      </c>
      <c r="R22" s="17">
        <v>66</v>
      </c>
      <c r="S22" s="15">
        <v>43</v>
      </c>
      <c r="T22" s="17">
        <v>116</v>
      </c>
      <c r="U22" s="22">
        <v>96</v>
      </c>
      <c r="V22" s="22">
        <v>70</v>
      </c>
      <c r="W22" s="22">
        <v>111</v>
      </c>
      <c r="X22" s="22">
        <v>156</v>
      </c>
      <c r="Y22" s="4">
        <f t="shared" si="0"/>
        <v>2061</v>
      </c>
    </row>
    <row r="23" spans="1:25" x14ac:dyDescent="0.25">
      <c r="A23" s="22">
        <v>22</v>
      </c>
      <c r="B23" s="22" t="s">
        <v>38</v>
      </c>
      <c r="C23" s="22">
        <v>74</v>
      </c>
      <c r="D23" s="22">
        <v>207</v>
      </c>
      <c r="E23" s="22">
        <v>116</v>
      </c>
      <c r="F23" s="22">
        <v>299</v>
      </c>
      <c r="G23" s="22">
        <v>129</v>
      </c>
      <c r="H23" s="22">
        <v>114</v>
      </c>
      <c r="I23" s="22">
        <v>114</v>
      </c>
      <c r="J23" s="22">
        <v>92</v>
      </c>
      <c r="K23" s="15">
        <v>42</v>
      </c>
      <c r="L23" s="15">
        <v>47</v>
      </c>
      <c r="M23" s="15">
        <v>34</v>
      </c>
      <c r="N23" s="15">
        <v>108</v>
      </c>
      <c r="O23" s="17">
        <v>188</v>
      </c>
      <c r="P23" s="15">
        <v>189</v>
      </c>
      <c r="Q23" s="15">
        <v>108</v>
      </c>
      <c r="R23" s="17">
        <v>268</v>
      </c>
      <c r="S23" s="15">
        <v>85</v>
      </c>
      <c r="T23" s="17">
        <v>114</v>
      </c>
      <c r="U23" s="22">
        <v>132</v>
      </c>
      <c r="V23" s="22">
        <v>153</v>
      </c>
      <c r="W23" s="22">
        <v>130</v>
      </c>
      <c r="X23" s="22">
        <v>166</v>
      </c>
      <c r="Y23" s="4">
        <f t="shared" si="0"/>
        <v>2909</v>
      </c>
    </row>
    <row r="24" spans="1:25" x14ac:dyDescent="0.25">
      <c r="A24" s="22">
        <v>23</v>
      </c>
      <c r="B24" s="22" t="s">
        <v>14</v>
      </c>
      <c r="C24" s="22">
        <v>48</v>
      </c>
      <c r="D24" s="22">
        <v>33</v>
      </c>
      <c r="E24" s="22">
        <v>75</v>
      </c>
      <c r="F24" s="22">
        <v>97</v>
      </c>
      <c r="G24" s="22">
        <v>84</v>
      </c>
      <c r="H24" s="22">
        <v>94</v>
      </c>
      <c r="I24" s="22">
        <v>41</v>
      </c>
      <c r="J24" s="22">
        <v>125</v>
      </c>
      <c r="K24" s="15">
        <v>69</v>
      </c>
      <c r="L24" s="15">
        <v>97</v>
      </c>
      <c r="M24" s="15">
        <v>97</v>
      </c>
      <c r="N24" s="15">
        <v>64</v>
      </c>
      <c r="O24" s="17">
        <v>64</v>
      </c>
      <c r="P24" s="15">
        <v>64</v>
      </c>
      <c r="Q24" s="15">
        <v>161</v>
      </c>
      <c r="R24" s="17">
        <v>54</v>
      </c>
      <c r="S24" s="15">
        <v>31</v>
      </c>
      <c r="T24" s="17">
        <v>74</v>
      </c>
      <c r="U24" s="22">
        <v>307</v>
      </c>
      <c r="V24" s="22">
        <v>54</v>
      </c>
      <c r="W24" s="22">
        <v>176</v>
      </c>
      <c r="X24" s="22">
        <v>59</v>
      </c>
      <c r="Y24" s="4">
        <f t="shared" si="0"/>
        <v>1968</v>
      </c>
    </row>
    <row r="25" spans="1:25" x14ac:dyDescent="0.25">
      <c r="A25" s="22">
        <v>24</v>
      </c>
      <c r="B25" s="22" t="s">
        <v>36</v>
      </c>
      <c r="C25" s="22">
        <v>440</v>
      </c>
      <c r="D25" s="22">
        <v>1477</v>
      </c>
      <c r="E25" s="22">
        <v>663</v>
      </c>
      <c r="F25" s="22">
        <v>1532</v>
      </c>
      <c r="G25" s="22">
        <v>348</v>
      </c>
      <c r="H25" s="22">
        <v>562</v>
      </c>
      <c r="I25" s="22">
        <v>392</v>
      </c>
      <c r="J25" s="22">
        <v>500</v>
      </c>
      <c r="K25" s="15">
        <v>332</v>
      </c>
      <c r="L25" s="15">
        <v>69</v>
      </c>
      <c r="M25" s="15">
        <v>253</v>
      </c>
      <c r="N25" s="15">
        <v>404</v>
      </c>
      <c r="O25" s="17">
        <v>227</v>
      </c>
      <c r="P25" s="15">
        <v>365</v>
      </c>
      <c r="Q25" s="15">
        <v>300</v>
      </c>
      <c r="R25" s="17">
        <v>356</v>
      </c>
      <c r="S25" s="15">
        <v>317</v>
      </c>
      <c r="T25" s="17">
        <v>311</v>
      </c>
      <c r="U25" s="22">
        <v>280</v>
      </c>
      <c r="V25" s="22">
        <v>370</v>
      </c>
      <c r="W25" s="22">
        <v>233</v>
      </c>
      <c r="X25" s="22">
        <v>530</v>
      </c>
      <c r="Y25" s="4">
        <f t="shared" si="0"/>
        <v>10261</v>
      </c>
    </row>
    <row r="26" spans="1:25" x14ac:dyDescent="0.25">
      <c r="A26" s="22">
        <v>25</v>
      </c>
      <c r="B26" s="22" t="s">
        <v>24</v>
      </c>
      <c r="C26" s="22">
        <v>87</v>
      </c>
      <c r="D26" s="22">
        <v>71</v>
      </c>
      <c r="E26" s="22">
        <v>263</v>
      </c>
      <c r="F26" s="22">
        <v>123</v>
      </c>
      <c r="G26" s="22">
        <v>161</v>
      </c>
      <c r="H26" s="22">
        <v>12</v>
      </c>
      <c r="I26" s="22">
        <v>37</v>
      </c>
      <c r="J26" s="22">
        <v>25</v>
      </c>
      <c r="K26" s="15">
        <v>20</v>
      </c>
      <c r="L26" s="15">
        <v>448</v>
      </c>
      <c r="M26" s="15">
        <v>44</v>
      </c>
      <c r="N26" s="15">
        <v>36</v>
      </c>
      <c r="O26" s="17">
        <v>65</v>
      </c>
      <c r="P26" s="15">
        <v>39</v>
      </c>
      <c r="Q26" s="15">
        <v>53</v>
      </c>
      <c r="R26" s="17">
        <v>236</v>
      </c>
      <c r="S26" s="15">
        <v>66</v>
      </c>
      <c r="T26" s="17">
        <v>60</v>
      </c>
      <c r="U26" s="22">
        <v>33</v>
      </c>
      <c r="V26" s="22">
        <v>28</v>
      </c>
      <c r="W26" s="22">
        <v>46</v>
      </c>
      <c r="X26" s="22">
        <v>188</v>
      </c>
      <c r="Y26" s="4">
        <f t="shared" si="0"/>
        <v>2141</v>
      </c>
    </row>
    <row r="27" spans="1:25" x14ac:dyDescent="0.25">
      <c r="A27" s="22">
        <v>26</v>
      </c>
      <c r="B27" s="22" t="s">
        <v>39</v>
      </c>
      <c r="C27" s="22">
        <v>55</v>
      </c>
      <c r="D27" s="22">
        <v>108</v>
      </c>
      <c r="E27" s="22">
        <v>92</v>
      </c>
      <c r="F27" s="22">
        <v>349</v>
      </c>
      <c r="G27" s="22">
        <v>75</v>
      </c>
      <c r="H27" s="22">
        <v>92</v>
      </c>
      <c r="I27" s="22">
        <v>92</v>
      </c>
      <c r="J27" s="22">
        <v>209</v>
      </c>
      <c r="K27" s="15">
        <v>58</v>
      </c>
      <c r="L27" s="15">
        <v>50</v>
      </c>
      <c r="M27" s="15">
        <v>52</v>
      </c>
      <c r="N27" s="15">
        <v>93</v>
      </c>
      <c r="O27" s="17">
        <v>51</v>
      </c>
      <c r="P27" s="15">
        <v>70</v>
      </c>
      <c r="Q27" s="15">
        <v>121</v>
      </c>
      <c r="R27" s="17">
        <v>36</v>
      </c>
      <c r="S27" s="15">
        <v>68</v>
      </c>
      <c r="T27" s="17">
        <v>60</v>
      </c>
      <c r="U27" s="22">
        <v>62</v>
      </c>
      <c r="V27" s="22">
        <v>62</v>
      </c>
      <c r="W27" s="22">
        <v>150</v>
      </c>
      <c r="X27" s="22">
        <v>247</v>
      </c>
      <c r="Y27" s="4">
        <f t="shared" si="0"/>
        <v>2252</v>
      </c>
    </row>
    <row r="28" spans="1:25" x14ac:dyDescent="0.25">
      <c r="A28" s="22">
        <v>27</v>
      </c>
      <c r="B28" s="22" t="s">
        <v>28</v>
      </c>
      <c r="C28" s="22">
        <v>123</v>
      </c>
      <c r="D28" s="22">
        <v>462</v>
      </c>
      <c r="E28" s="22">
        <v>535</v>
      </c>
      <c r="F28" s="22">
        <v>398</v>
      </c>
      <c r="G28" s="22">
        <v>127</v>
      </c>
      <c r="H28" s="22">
        <v>54</v>
      </c>
      <c r="I28" s="22">
        <v>74</v>
      </c>
      <c r="J28" s="22">
        <v>50</v>
      </c>
      <c r="K28" s="15">
        <v>58</v>
      </c>
      <c r="L28" s="15">
        <v>94</v>
      </c>
      <c r="M28" s="15">
        <v>48</v>
      </c>
      <c r="N28" s="15">
        <v>29</v>
      </c>
      <c r="O28" s="17">
        <v>141</v>
      </c>
      <c r="P28" s="15">
        <v>111</v>
      </c>
      <c r="Q28" s="15">
        <v>222</v>
      </c>
      <c r="R28" s="17">
        <v>93</v>
      </c>
      <c r="S28" s="15">
        <v>55</v>
      </c>
      <c r="T28" s="17">
        <v>38</v>
      </c>
      <c r="U28" s="22">
        <v>81</v>
      </c>
      <c r="V28" s="22">
        <v>112</v>
      </c>
      <c r="W28" s="22">
        <v>131</v>
      </c>
      <c r="X28" s="22">
        <v>231</v>
      </c>
      <c r="Y28" s="4">
        <f t="shared" si="0"/>
        <v>3267</v>
      </c>
    </row>
    <row r="29" spans="1:25" x14ac:dyDescent="0.25">
      <c r="A29" s="22">
        <v>28</v>
      </c>
      <c r="B29" s="22" t="s">
        <v>21</v>
      </c>
      <c r="C29" s="22">
        <v>105</v>
      </c>
      <c r="D29" s="22">
        <v>386</v>
      </c>
      <c r="E29" s="22">
        <v>167</v>
      </c>
      <c r="F29" s="22">
        <v>115</v>
      </c>
      <c r="G29" s="22">
        <v>57</v>
      </c>
      <c r="H29" s="22">
        <v>63</v>
      </c>
      <c r="I29" s="22">
        <v>49</v>
      </c>
      <c r="J29" s="22">
        <v>82</v>
      </c>
      <c r="K29" s="15">
        <v>36</v>
      </c>
      <c r="L29" s="15">
        <v>116</v>
      </c>
      <c r="M29" s="15">
        <v>216</v>
      </c>
      <c r="N29" s="15">
        <v>73</v>
      </c>
      <c r="O29" s="17">
        <v>124</v>
      </c>
      <c r="P29" s="15">
        <v>86</v>
      </c>
      <c r="Q29" s="15">
        <v>146</v>
      </c>
      <c r="R29" s="17">
        <v>100</v>
      </c>
      <c r="S29" s="15">
        <v>76</v>
      </c>
      <c r="T29" s="17">
        <v>66</v>
      </c>
      <c r="U29" s="22">
        <v>678</v>
      </c>
      <c r="V29" s="22">
        <v>146</v>
      </c>
      <c r="W29" s="22">
        <v>200</v>
      </c>
      <c r="X29" s="22">
        <v>146</v>
      </c>
      <c r="Y29" s="4">
        <f t="shared" si="0"/>
        <v>3233</v>
      </c>
    </row>
    <row r="30" spans="1:25" x14ac:dyDescent="0.25">
      <c r="A30" s="22">
        <v>29</v>
      </c>
      <c r="B30" s="22" t="s">
        <v>0</v>
      </c>
      <c r="C30" s="22">
        <v>517</v>
      </c>
      <c r="D30" s="22">
        <v>304</v>
      </c>
      <c r="E30" s="22">
        <v>404</v>
      </c>
      <c r="F30" s="22">
        <v>188</v>
      </c>
      <c r="G30" s="22">
        <v>189</v>
      </c>
      <c r="H30" s="22">
        <v>146</v>
      </c>
      <c r="I30" s="22">
        <v>109</v>
      </c>
      <c r="J30" s="22">
        <v>92</v>
      </c>
      <c r="K30" s="22">
        <v>184</v>
      </c>
      <c r="L30" s="22">
        <v>15</v>
      </c>
      <c r="M30" s="15">
        <v>266</v>
      </c>
      <c r="N30" s="22">
        <v>249</v>
      </c>
      <c r="O30" s="17">
        <v>409</v>
      </c>
      <c r="P30" s="22">
        <v>122</v>
      </c>
      <c r="Q30" s="15">
        <v>282</v>
      </c>
      <c r="R30" s="17">
        <v>208</v>
      </c>
      <c r="S30" s="22">
        <v>272</v>
      </c>
      <c r="T30" s="17">
        <v>114</v>
      </c>
      <c r="U30" s="22">
        <v>153</v>
      </c>
      <c r="V30" s="22">
        <v>176</v>
      </c>
      <c r="W30" s="22">
        <v>153</v>
      </c>
      <c r="X30" s="22">
        <v>184</v>
      </c>
      <c r="Y30" s="4">
        <f t="shared" si="0"/>
        <v>4736</v>
      </c>
    </row>
    <row r="31" spans="1:25" x14ac:dyDescent="0.25">
      <c r="A31" s="22">
        <v>30</v>
      </c>
      <c r="B31" s="22" t="s">
        <v>31</v>
      </c>
      <c r="C31" s="22">
        <v>73</v>
      </c>
      <c r="D31" s="22">
        <v>29</v>
      </c>
      <c r="E31" s="22">
        <v>211</v>
      </c>
      <c r="F31" s="22">
        <v>269</v>
      </c>
      <c r="G31" s="22">
        <v>145</v>
      </c>
      <c r="H31" s="22">
        <v>70</v>
      </c>
      <c r="I31" s="22">
        <v>96</v>
      </c>
      <c r="J31" s="22">
        <v>78</v>
      </c>
      <c r="K31" s="15">
        <v>77</v>
      </c>
      <c r="L31" s="15">
        <v>103</v>
      </c>
      <c r="M31" s="15">
        <v>84</v>
      </c>
      <c r="N31" s="15">
        <v>104</v>
      </c>
      <c r="O31" s="17">
        <v>86</v>
      </c>
      <c r="P31" s="15">
        <v>53</v>
      </c>
      <c r="Q31" s="15">
        <v>144</v>
      </c>
      <c r="R31" s="17">
        <v>146</v>
      </c>
      <c r="S31" s="15">
        <v>76</v>
      </c>
      <c r="T31" s="17">
        <v>104</v>
      </c>
      <c r="U31" s="22">
        <v>126</v>
      </c>
      <c r="V31" s="22">
        <v>321</v>
      </c>
      <c r="W31" s="22">
        <v>165</v>
      </c>
      <c r="X31" s="22">
        <v>125</v>
      </c>
      <c r="Y31" s="4">
        <f t="shared" si="0"/>
        <v>2685</v>
      </c>
    </row>
    <row r="32" spans="1:25" x14ac:dyDescent="0.25">
      <c r="A32" s="22">
        <v>31</v>
      </c>
      <c r="B32" s="22" t="s">
        <v>32</v>
      </c>
      <c r="C32" s="22">
        <v>160</v>
      </c>
      <c r="D32" s="22">
        <v>282</v>
      </c>
      <c r="E32" s="22">
        <v>218</v>
      </c>
      <c r="F32" s="22">
        <v>503</v>
      </c>
      <c r="G32" s="22">
        <v>117</v>
      </c>
      <c r="H32" s="22">
        <v>63</v>
      </c>
      <c r="I32" s="22">
        <v>73</v>
      </c>
      <c r="J32" s="22">
        <v>53</v>
      </c>
      <c r="K32" s="15">
        <v>43</v>
      </c>
      <c r="L32" s="15">
        <v>62</v>
      </c>
      <c r="M32" s="15">
        <v>63</v>
      </c>
      <c r="N32" s="15">
        <v>84</v>
      </c>
      <c r="O32" s="17">
        <v>74</v>
      </c>
      <c r="P32" s="15">
        <v>80</v>
      </c>
      <c r="Q32" s="15">
        <v>64</v>
      </c>
      <c r="R32" s="17">
        <v>72</v>
      </c>
      <c r="S32" s="15">
        <v>137</v>
      </c>
      <c r="T32" s="17">
        <v>77</v>
      </c>
      <c r="U32" s="22">
        <v>52</v>
      </c>
      <c r="V32" s="22">
        <v>106</v>
      </c>
      <c r="W32" s="22">
        <v>96</v>
      </c>
      <c r="X32" s="22">
        <v>91</v>
      </c>
      <c r="Y32" s="4">
        <f t="shared" si="0"/>
        <v>2570</v>
      </c>
    </row>
    <row r="33" spans="1:25" x14ac:dyDescent="0.25">
      <c r="A33" s="22">
        <v>32</v>
      </c>
      <c r="B33" s="22" t="s">
        <v>13</v>
      </c>
      <c r="C33" s="22">
        <v>61</v>
      </c>
      <c r="D33" s="22">
        <v>165</v>
      </c>
      <c r="E33" s="22">
        <v>157</v>
      </c>
      <c r="F33" s="22">
        <v>69</v>
      </c>
      <c r="G33" s="22">
        <v>116</v>
      </c>
      <c r="H33" s="22">
        <v>37</v>
      </c>
      <c r="I33" s="22">
        <v>12</v>
      </c>
      <c r="J33" s="22">
        <v>75</v>
      </c>
      <c r="K33" s="15">
        <v>59</v>
      </c>
      <c r="L33" s="15">
        <v>89</v>
      </c>
      <c r="M33" s="15">
        <v>93</v>
      </c>
      <c r="N33" s="15">
        <v>70</v>
      </c>
      <c r="O33" s="17">
        <v>98</v>
      </c>
      <c r="P33" s="15">
        <v>57</v>
      </c>
      <c r="Q33" s="15">
        <v>39</v>
      </c>
      <c r="R33" s="17">
        <v>69</v>
      </c>
      <c r="S33" s="15">
        <v>91</v>
      </c>
      <c r="T33" s="17">
        <v>54</v>
      </c>
      <c r="U33" s="22">
        <v>46</v>
      </c>
      <c r="V33" s="22">
        <v>72</v>
      </c>
      <c r="W33" s="22">
        <v>90</v>
      </c>
      <c r="X33" s="22">
        <v>116</v>
      </c>
      <c r="Y33" s="4">
        <f t="shared" si="0"/>
        <v>1735</v>
      </c>
    </row>
    <row r="34" spans="1:25" x14ac:dyDescent="0.25">
      <c r="A34" s="22">
        <v>33</v>
      </c>
      <c r="B34" s="22" t="s">
        <v>18</v>
      </c>
      <c r="C34" s="22">
        <v>129</v>
      </c>
      <c r="D34" s="22">
        <v>144</v>
      </c>
      <c r="E34" s="22">
        <v>165</v>
      </c>
      <c r="F34" s="22">
        <v>304</v>
      </c>
      <c r="G34" s="22">
        <v>198</v>
      </c>
      <c r="H34" s="22">
        <v>164</v>
      </c>
      <c r="I34" s="22">
        <v>66</v>
      </c>
      <c r="J34" s="22">
        <v>163</v>
      </c>
      <c r="K34" s="15">
        <v>152</v>
      </c>
      <c r="L34" s="15">
        <v>407</v>
      </c>
      <c r="M34" s="15">
        <v>443</v>
      </c>
      <c r="N34" s="15">
        <v>180</v>
      </c>
      <c r="O34" s="17">
        <v>176</v>
      </c>
      <c r="P34" s="15">
        <v>741</v>
      </c>
      <c r="Q34" s="15">
        <v>292</v>
      </c>
      <c r="R34" s="17">
        <v>132</v>
      </c>
      <c r="S34" s="15">
        <v>56</v>
      </c>
      <c r="T34" s="17">
        <v>94</v>
      </c>
      <c r="U34" s="22">
        <v>165</v>
      </c>
      <c r="V34" s="22">
        <v>259</v>
      </c>
      <c r="W34" s="22">
        <v>271</v>
      </c>
      <c r="X34" s="22">
        <v>226</v>
      </c>
      <c r="Y34" s="4">
        <f t="shared" si="0"/>
        <v>4927</v>
      </c>
    </row>
    <row r="35" spans="1:25" x14ac:dyDescent="0.25">
      <c r="A35" s="22">
        <v>34</v>
      </c>
      <c r="B35" s="22" t="s">
        <v>1</v>
      </c>
      <c r="C35" s="22">
        <v>208</v>
      </c>
      <c r="D35" s="22">
        <v>130</v>
      </c>
      <c r="E35" s="22">
        <v>152</v>
      </c>
      <c r="F35" s="22">
        <v>182</v>
      </c>
      <c r="G35" s="22">
        <v>287</v>
      </c>
      <c r="H35" s="22">
        <v>86</v>
      </c>
      <c r="I35" s="22">
        <v>72</v>
      </c>
      <c r="J35" s="22">
        <v>53</v>
      </c>
      <c r="K35" s="22">
        <v>64</v>
      </c>
      <c r="L35" s="22">
        <v>89</v>
      </c>
      <c r="M35" s="15">
        <v>68</v>
      </c>
      <c r="N35" s="22">
        <v>28</v>
      </c>
      <c r="O35" s="17">
        <v>45</v>
      </c>
      <c r="P35" s="22">
        <v>56</v>
      </c>
      <c r="Q35" s="15">
        <v>106</v>
      </c>
      <c r="R35" s="17">
        <v>49</v>
      </c>
      <c r="S35" s="22">
        <v>76</v>
      </c>
      <c r="T35" s="17">
        <v>70</v>
      </c>
      <c r="U35" s="22">
        <v>84</v>
      </c>
      <c r="V35" s="22">
        <v>90</v>
      </c>
      <c r="W35" s="22">
        <v>71</v>
      </c>
      <c r="X35" s="22">
        <v>76</v>
      </c>
      <c r="Y35" s="4">
        <f t="shared" si="0"/>
        <v>2142</v>
      </c>
    </row>
    <row r="36" spans="1:25" x14ac:dyDescent="0.25">
      <c r="A36" s="22">
        <v>35</v>
      </c>
      <c r="B36" s="22" t="s">
        <v>37</v>
      </c>
      <c r="C36" s="22">
        <v>64</v>
      </c>
      <c r="D36" s="22">
        <v>142</v>
      </c>
      <c r="E36" s="22">
        <v>134</v>
      </c>
      <c r="F36" s="22">
        <v>295</v>
      </c>
      <c r="G36" s="22">
        <v>113</v>
      </c>
      <c r="H36" s="22">
        <v>111</v>
      </c>
      <c r="I36" s="22">
        <v>84</v>
      </c>
      <c r="J36" s="22">
        <v>191</v>
      </c>
      <c r="K36" s="15">
        <v>16</v>
      </c>
      <c r="L36" s="15">
        <v>125</v>
      </c>
      <c r="M36" s="15">
        <v>93</v>
      </c>
      <c r="N36" s="15">
        <v>60</v>
      </c>
      <c r="O36" s="17">
        <v>96</v>
      </c>
      <c r="P36" s="15">
        <v>118</v>
      </c>
      <c r="Q36" s="15">
        <v>112</v>
      </c>
      <c r="R36" s="17">
        <v>68</v>
      </c>
      <c r="S36" s="15">
        <v>71</v>
      </c>
      <c r="T36" s="17">
        <v>118</v>
      </c>
      <c r="U36" s="22">
        <v>88</v>
      </c>
      <c r="V36" s="22">
        <v>148</v>
      </c>
      <c r="W36" s="22">
        <v>137</v>
      </c>
      <c r="X36" s="22">
        <v>153</v>
      </c>
      <c r="Y36" s="4">
        <f t="shared" si="0"/>
        <v>2537</v>
      </c>
    </row>
    <row r="37" spans="1:25" x14ac:dyDescent="0.25">
      <c r="A37" s="22">
        <v>36</v>
      </c>
      <c r="B37" s="22" t="s">
        <v>20</v>
      </c>
      <c r="C37" s="22">
        <v>71</v>
      </c>
      <c r="D37" s="22">
        <v>47</v>
      </c>
      <c r="E37" s="22">
        <v>42</v>
      </c>
      <c r="F37" s="22">
        <v>122</v>
      </c>
      <c r="G37" s="22">
        <v>84</v>
      </c>
      <c r="H37" s="22">
        <v>81</v>
      </c>
      <c r="I37" s="22">
        <v>45</v>
      </c>
      <c r="J37" s="22">
        <v>68</v>
      </c>
      <c r="K37" s="15">
        <v>60</v>
      </c>
      <c r="L37" s="15">
        <v>66</v>
      </c>
      <c r="M37" s="15">
        <v>172</v>
      </c>
      <c r="N37" s="15">
        <v>64</v>
      </c>
      <c r="O37" s="17">
        <v>70</v>
      </c>
      <c r="P37" s="15">
        <v>75</v>
      </c>
      <c r="Q37" s="15">
        <v>126</v>
      </c>
      <c r="R37" s="17">
        <v>47</v>
      </c>
      <c r="S37" s="15">
        <v>81</v>
      </c>
      <c r="T37" s="17">
        <v>70</v>
      </c>
      <c r="U37" s="22">
        <v>120</v>
      </c>
      <c r="V37" s="22">
        <v>89</v>
      </c>
      <c r="W37" s="22">
        <v>98</v>
      </c>
      <c r="X37" s="22">
        <v>102</v>
      </c>
      <c r="Y37" s="4">
        <f t="shared" si="0"/>
        <v>1800</v>
      </c>
    </row>
    <row r="38" spans="1:25" x14ac:dyDescent="0.25">
      <c r="A38" s="22">
        <v>37</v>
      </c>
      <c r="B38" s="22" t="s">
        <v>66</v>
      </c>
      <c r="C38" s="22"/>
      <c r="D38" s="22"/>
      <c r="E38" s="22"/>
      <c r="F38" s="22">
        <v>175</v>
      </c>
      <c r="G38" s="22">
        <v>820</v>
      </c>
      <c r="H38" s="22">
        <v>252</v>
      </c>
      <c r="I38" s="22">
        <v>252</v>
      </c>
      <c r="J38" s="22">
        <v>247</v>
      </c>
      <c r="K38" s="15">
        <v>108</v>
      </c>
      <c r="L38" s="15">
        <v>106</v>
      </c>
      <c r="M38" s="15">
        <v>346</v>
      </c>
      <c r="N38" s="15">
        <v>131</v>
      </c>
      <c r="O38" s="17">
        <v>104</v>
      </c>
      <c r="P38" s="15">
        <v>126</v>
      </c>
      <c r="Q38" s="15">
        <v>96</v>
      </c>
      <c r="R38" s="17">
        <v>94</v>
      </c>
      <c r="S38" s="15">
        <v>106</v>
      </c>
      <c r="T38" s="17">
        <v>92</v>
      </c>
      <c r="U38" s="22">
        <v>170</v>
      </c>
      <c r="V38" s="22">
        <v>163</v>
      </c>
      <c r="W38" s="22">
        <v>255</v>
      </c>
      <c r="X38" s="22">
        <v>213</v>
      </c>
      <c r="Y38" s="4">
        <f t="shared" si="0"/>
        <v>3856</v>
      </c>
    </row>
    <row r="39" spans="1:25" x14ac:dyDescent="0.25">
      <c r="A39" s="22">
        <v>38</v>
      </c>
      <c r="B39" s="22" t="s">
        <v>19</v>
      </c>
      <c r="C39" s="22">
        <v>228</v>
      </c>
      <c r="D39" s="22">
        <v>166</v>
      </c>
      <c r="E39" s="22">
        <v>206</v>
      </c>
      <c r="F39" s="22">
        <v>230</v>
      </c>
      <c r="G39" s="22">
        <v>181</v>
      </c>
      <c r="H39" s="22">
        <v>116</v>
      </c>
      <c r="I39" s="22">
        <v>83</v>
      </c>
      <c r="J39" s="22">
        <v>220</v>
      </c>
      <c r="K39" s="15">
        <v>140</v>
      </c>
      <c r="L39" s="15">
        <v>279</v>
      </c>
      <c r="M39" s="15">
        <v>196</v>
      </c>
      <c r="N39" s="15">
        <v>190</v>
      </c>
      <c r="O39" s="17">
        <v>200</v>
      </c>
      <c r="P39" s="15">
        <v>396</v>
      </c>
      <c r="Q39" s="15">
        <v>246</v>
      </c>
      <c r="R39" s="17">
        <v>114</v>
      </c>
      <c r="S39" s="15">
        <v>122</v>
      </c>
      <c r="T39" s="17">
        <v>140</v>
      </c>
      <c r="U39" s="22">
        <v>155</v>
      </c>
      <c r="V39" s="22">
        <v>320</v>
      </c>
      <c r="W39" s="22">
        <v>164</v>
      </c>
      <c r="X39" s="22">
        <v>232</v>
      </c>
      <c r="Y39" s="4">
        <f t="shared" si="0"/>
        <v>4324</v>
      </c>
    </row>
    <row r="40" spans="1:25" x14ac:dyDescent="0.25">
      <c r="A40" s="22">
        <v>39</v>
      </c>
      <c r="B40" s="22" t="s">
        <v>26</v>
      </c>
      <c r="C40" s="22">
        <v>595</v>
      </c>
      <c r="D40" s="22">
        <v>1113</v>
      </c>
      <c r="E40" s="22">
        <v>985</v>
      </c>
      <c r="F40" s="22">
        <v>357</v>
      </c>
      <c r="G40" s="22">
        <v>1049</v>
      </c>
      <c r="H40" s="22">
        <v>84</v>
      </c>
      <c r="I40" s="22">
        <v>141</v>
      </c>
      <c r="J40" s="22">
        <v>126</v>
      </c>
      <c r="K40" s="15">
        <v>100</v>
      </c>
      <c r="L40" s="15">
        <v>226</v>
      </c>
      <c r="M40" s="15">
        <v>150</v>
      </c>
      <c r="N40" s="15">
        <v>77</v>
      </c>
      <c r="O40" s="17">
        <v>224</v>
      </c>
      <c r="P40" s="15">
        <v>162</v>
      </c>
      <c r="Q40" s="15">
        <v>108</v>
      </c>
      <c r="R40" s="17">
        <v>264</v>
      </c>
      <c r="S40" s="15">
        <v>161</v>
      </c>
      <c r="T40" s="17">
        <v>218</v>
      </c>
      <c r="U40" s="22">
        <v>270</v>
      </c>
      <c r="V40" s="22">
        <v>166</v>
      </c>
      <c r="W40" s="22">
        <v>176</v>
      </c>
      <c r="X40" s="22">
        <v>338</v>
      </c>
      <c r="Y40" s="4">
        <f t="shared" si="0"/>
        <v>7090</v>
      </c>
    </row>
    <row r="41" spans="1:25" x14ac:dyDescent="0.25">
      <c r="A41" s="22">
        <v>40</v>
      </c>
      <c r="B41" s="22" t="s">
        <v>33</v>
      </c>
      <c r="C41" s="22">
        <v>201</v>
      </c>
      <c r="D41" s="22">
        <v>355</v>
      </c>
      <c r="E41" s="22">
        <v>251</v>
      </c>
      <c r="F41" s="22">
        <v>196</v>
      </c>
      <c r="G41" s="22">
        <v>132</v>
      </c>
      <c r="H41" s="22">
        <v>83</v>
      </c>
      <c r="I41" s="22">
        <v>83</v>
      </c>
      <c r="J41" s="22">
        <v>281</v>
      </c>
      <c r="K41" s="15">
        <v>44</v>
      </c>
      <c r="L41" s="15">
        <v>47</v>
      </c>
      <c r="M41" s="15">
        <v>154</v>
      </c>
      <c r="N41" s="15">
        <v>31</v>
      </c>
      <c r="O41" s="17">
        <v>46</v>
      </c>
      <c r="P41" s="15">
        <v>59</v>
      </c>
      <c r="Q41" s="15">
        <v>56</v>
      </c>
      <c r="R41" s="17">
        <v>52</v>
      </c>
      <c r="S41" s="15">
        <v>92</v>
      </c>
      <c r="T41" s="17">
        <v>64</v>
      </c>
      <c r="U41" s="22">
        <v>74</v>
      </c>
      <c r="V41" s="22">
        <v>66</v>
      </c>
      <c r="W41" s="22">
        <v>36</v>
      </c>
      <c r="X41" s="22">
        <v>52</v>
      </c>
      <c r="Y41" s="4">
        <f t="shared" si="0"/>
        <v>2455</v>
      </c>
    </row>
    <row r="42" spans="1:25" x14ac:dyDescent="0.25">
      <c r="A42" s="22">
        <v>41</v>
      </c>
      <c r="B42" s="22" t="s">
        <v>6</v>
      </c>
      <c r="C42" s="22">
        <v>1029</v>
      </c>
      <c r="D42" s="22">
        <v>1778</v>
      </c>
      <c r="E42" s="22">
        <v>4717</v>
      </c>
      <c r="F42" s="22">
        <v>930</v>
      </c>
      <c r="G42" s="22">
        <v>752</v>
      </c>
      <c r="H42" s="22">
        <v>522</v>
      </c>
      <c r="I42" s="22">
        <v>923</v>
      </c>
      <c r="J42" s="22">
        <v>236</v>
      </c>
      <c r="K42" s="15">
        <v>591</v>
      </c>
      <c r="L42" s="15">
        <v>356</v>
      </c>
      <c r="M42" s="15">
        <v>362</v>
      </c>
      <c r="N42" s="15">
        <v>438</v>
      </c>
      <c r="O42" s="16">
        <v>1118</v>
      </c>
      <c r="P42" s="15">
        <v>648</v>
      </c>
      <c r="Q42" s="15">
        <v>529</v>
      </c>
      <c r="R42" s="17">
        <v>666</v>
      </c>
      <c r="S42" s="15">
        <v>680</v>
      </c>
      <c r="T42" s="17">
        <v>575</v>
      </c>
      <c r="U42" s="22">
        <v>700</v>
      </c>
      <c r="V42" s="22">
        <v>1158</v>
      </c>
      <c r="W42" s="22">
        <v>788</v>
      </c>
      <c r="X42" s="22">
        <v>734</v>
      </c>
      <c r="Y42" s="4">
        <f t="shared" si="0"/>
        <v>20230</v>
      </c>
    </row>
    <row r="43" spans="1:25" x14ac:dyDescent="0.25">
      <c r="A43" s="22">
        <v>42</v>
      </c>
      <c r="B43" s="22" t="s">
        <v>4</v>
      </c>
      <c r="C43" s="22">
        <v>1047</v>
      </c>
      <c r="D43" s="22">
        <v>1430</v>
      </c>
      <c r="E43" s="22">
        <v>4084</v>
      </c>
      <c r="F43" s="22">
        <v>1604</v>
      </c>
      <c r="G43" s="22">
        <v>1180</v>
      </c>
      <c r="H43" s="22">
        <v>657</v>
      </c>
      <c r="I43" s="22">
        <v>730</v>
      </c>
      <c r="J43" s="22">
        <v>829</v>
      </c>
      <c r="K43" s="14">
        <v>1237</v>
      </c>
      <c r="L43" s="15">
        <v>987</v>
      </c>
      <c r="M43" s="15">
        <v>2239</v>
      </c>
      <c r="N43" s="15">
        <v>607</v>
      </c>
      <c r="O43" s="17">
        <v>560</v>
      </c>
      <c r="P43" s="15">
        <v>688</v>
      </c>
      <c r="Q43" s="15">
        <v>511</v>
      </c>
      <c r="R43" s="17">
        <v>341</v>
      </c>
      <c r="S43" s="15">
        <v>605</v>
      </c>
      <c r="T43" s="17">
        <v>460</v>
      </c>
      <c r="U43" s="22">
        <v>826</v>
      </c>
      <c r="V43" s="22">
        <v>1207</v>
      </c>
      <c r="W43" s="22">
        <v>954</v>
      </c>
      <c r="X43" s="22">
        <v>1650</v>
      </c>
      <c r="Y43" s="4">
        <f t="shared" si="0"/>
        <v>24433</v>
      </c>
    </row>
    <row r="44" spans="1:25" x14ac:dyDescent="0.25">
      <c r="A44" s="22">
        <v>43</v>
      </c>
      <c r="B44" s="22" t="s">
        <v>2</v>
      </c>
      <c r="C44" s="22">
        <v>102</v>
      </c>
      <c r="D44" s="22">
        <v>101</v>
      </c>
      <c r="E44" s="22">
        <v>137</v>
      </c>
      <c r="F44" s="22">
        <v>128</v>
      </c>
      <c r="G44" s="22">
        <v>106</v>
      </c>
      <c r="H44" s="22">
        <v>66</v>
      </c>
      <c r="I44" s="22">
        <v>71</v>
      </c>
      <c r="J44" s="22">
        <v>54</v>
      </c>
      <c r="K44" s="15">
        <v>68</v>
      </c>
      <c r="L44" s="15">
        <v>156</v>
      </c>
      <c r="M44" s="15">
        <v>83</v>
      </c>
      <c r="N44" s="15">
        <v>84</v>
      </c>
      <c r="O44" s="15">
        <v>45</v>
      </c>
      <c r="P44" s="15">
        <v>63</v>
      </c>
      <c r="Q44" s="15">
        <v>76</v>
      </c>
      <c r="R44" s="17">
        <v>71</v>
      </c>
      <c r="S44" s="15">
        <v>61</v>
      </c>
      <c r="T44" s="17">
        <v>36</v>
      </c>
      <c r="U44" s="22">
        <v>62</v>
      </c>
      <c r="V44" s="22">
        <v>76</v>
      </c>
      <c r="W44" s="22">
        <v>78</v>
      </c>
      <c r="X44" s="22">
        <v>92</v>
      </c>
      <c r="Y44" s="4">
        <f t="shared" si="0"/>
        <v>1816</v>
      </c>
    </row>
    <row r="45" spans="1:25" x14ac:dyDescent="0.25">
      <c r="A45" s="22">
        <v>44</v>
      </c>
      <c r="B45" s="22" t="s">
        <v>29</v>
      </c>
      <c r="C45" s="22">
        <v>155</v>
      </c>
      <c r="D45" s="22">
        <v>581</v>
      </c>
      <c r="E45" s="22">
        <v>691</v>
      </c>
      <c r="F45" s="22">
        <v>400</v>
      </c>
      <c r="G45" s="22">
        <v>93</v>
      </c>
      <c r="H45" s="22">
        <v>90</v>
      </c>
      <c r="I45" s="22">
        <v>98</v>
      </c>
      <c r="J45" s="22">
        <v>64</v>
      </c>
      <c r="K45" s="15">
        <v>90</v>
      </c>
      <c r="L45" s="15">
        <v>266</v>
      </c>
      <c r="M45" s="15">
        <v>106</v>
      </c>
      <c r="N45" s="15">
        <v>66</v>
      </c>
      <c r="O45" s="17">
        <v>83</v>
      </c>
      <c r="P45" s="15">
        <v>69</v>
      </c>
      <c r="Q45" s="15">
        <v>56</v>
      </c>
      <c r="R45" s="17">
        <v>116</v>
      </c>
      <c r="S45" s="15">
        <v>39</v>
      </c>
      <c r="T45" s="17">
        <v>91</v>
      </c>
      <c r="U45" s="22">
        <v>106</v>
      </c>
      <c r="V45" s="22">
        <v>90</v>
      </c>
      <c r="W45" s="22">
        <v>120</v>
      </c>
      <c r="X45" s="22">
        <v>186</v>
      </c>
      <c r="Y45" s="4">
        <f t="shared" si="0"/>
        <v>3656</v>
      </c>
    </row>
    <row r="46" spans="1:25" x14ac:dyDescent="0.25">
      <c r="A46" s="22">
        <v>45</v>
      </c>
      <c r="B46" s="22" t="s">
        <v>22</v>
      </c>
      <c r="C46" s="22">
        <v>40</v>
      </c>
      <c r="D46" s="22">
        <v>38</v>
      </c>
      <c r="E46" s="22">
        <v>53</v>
      </c>
      <c r="F46" s="22">
        <v>44</v>
      </c>
      <c r="G46" s="22">
        <v>69</v>
      </c>
      <c r="H46" s="22">
        <v>36</v>
      </c>
      <c r="I46" s="22">
        <v>24</v>
      </c>
      <c r="J46" s="22">
        <v>42</v>
      </c>
      <c r="K46" s="15">
        <v>7</v>
      </c>
      <c r="L46" s="15">
        <v>50</v>
      </c>
      <c r="M46" s="15">
        <v>59</v>
      </c>
      <c r="N46" s="15">
        <v>45</v>
      </c>
      <c r="O46" s="17">
        <v>85</v>
      </c>
      <c r="P46" s="22"/>
      <c r="Q46" s="15">
        <v>45</v>
      </c>
      <c r="R46" s="17">
        <v>24</v>
      </c>
      <c r="S46" s="15">
        <v>62</v>
      </c>
      <c r="T46" s="17">
        <v>111</v>
      </c>
      <c r="U46" s="22">
        <v>116</v>
      </c>
      <c r="V46" s="22"/>
      <c r="W46" s="22"/>
      <c r="X46" s="22"/>
      <c r="Y46" s="4">
        <f t="shared" si="0"/>
        <v>950</v>
      </c>
    </row>
    <row r="47" spans="1:25" x14ac:dyDescent="0.25">
      <c r="A47" s="22">
        <v>46</v>
      </c>
      <c r="B47" s="22" t="s">
        <v>67</v>
      </c>
      <c r="C47" s="22"/>
      <c r="D47" s="22">
        <v>312</v>
      </c>
      <c r="E47" s="22">
        <v>320</v>
      </c>
      <c r="F47" s="22">
        <v>95</v>
      </c>
      <c r="G47" s="22">
        <v>215</v>
      </c>
      <c r="H47" s="22">
        <v>66</v>
      </c>
      <c r="I47" s="22">
        <v>122</v>
      </c>
      <c r="J47" s="22">
        <v>102</v>
      </c>
      <c r="K47" s="15">
        <v>271</v>
      </c>
      <c r="L47" s="15">
        <v>393</v>
      </c>
      <c r="M47" s="15">
        <v>208</v>
      </c>
      <c r="N47" s="15">
        <v>103</v>
      </c>
      <c r="O47" s="17">
        <v>440</v>
      </c>
      <c r="P47" s="15">
        <v>237</v>
      </c>
      <c r="Q47" s="15">
        <v>110</v>
      </c>
      <c r="R47" s="17">
        <v>94</v>
      </c>
      <c r="S47" s="15">
        <v>95</v>
      </c>
      <c r="T47" s="17">
        <v>138</v>
      </c>
      <c r="U47" s="22">
        <v>144</v>
      </c>
      <c r="V47" s="22">
        <v>120</v>
      </c>
      <c r="W47" s="22">
        <v>483</v>
      </c>
      <c r="X47" s="22">
        <v>333</v>
      </c>
      <c r="Y47" s="4">
        <f t="shared" si="0"/>
        <v>4401</v>
      </c>
    </row>
    <row r="48" spans="1:25" x14ac:dyDescent="0.25">
      <c r="A48" s="22">
        <v>47</v>
      </c>
      <c r="B48" s="22" t="s">
        <v>3</v>
      </c>
      <c r="C48" s="22">
        <v>98</v>
      </c>
      <c r="D48" s="22">
        <v>50</v>
      </c>
      <c r="E48" s="22">
        <v>107</v>
      </c>
      <c r="F48" s="22">
        <v>63</v>
      </c>
      <c r="G48" s="22">
        <v>66</v>
      </c>
      <c r="H48" s="22">
        <v>54</v>
      </c>
      <c r="I48" s="22">
        <v>83</v>
      </c>
      <c r="J48" s="22">
        <v>46</v>
      </c>
      <c r="K48" s="15">
        <v>94</v>
      </c>
      <c r="L48" s="15">
        <v>181</v>
      </c>
      <c r="M48" s="15">
        <v>93</v>
      </c>
      <c r="N48" s="15">
        <v>139</v>
      </c>
      <c r="O48" s="15">
        <v>83</v>
      </c>
      <c r="P48" s="15">
        <v>76</v>
      </c>
      <c r="Q48" s="15">
        <v>131</v>
      </c>
      <c r="R48" s="17">
        <v>76</v>
      </c>
      <c r="S48" s="15">
        <v>75</v>
      </c>
      <c r="T48" s="17">
        <v>49</v>
      </c>
      <c r="U48" s="22">
        <v>40</v>
      </c>
      <c r="V48" s="22">
        <v>76</v>
      </c>
      <c r="W48" s="22">
        <v>61</v>
      </c>
      <c r="X48" s="22">
        <v>92</v>
      </c>
      <c r="Y48" s="4">
        <f t="shared" si="0"/>
        <v>1833</v>
      </c>
    </row>
    <row r="49" spans="1:25" x14ac:dyDescent="0.25">
      <c r="A49" s="22">
        <v>48</v>
      </c>
      <c r="B49" s="22" t="s">
        <v>17</v>
      </c>
      <c r="C49" s="22">
        <v>58</v>
      </c>
      <c r="D49" s="22">
        <v>38</v>
      </c>
      <c r="E49" s="22">
        <v>122</v>
      </c>
      <c r="F49" s="22">
        <v>48</v>
      </c>
      <c r="G49" s="22">
        <v>139</v>
      </c>
      <c r="H49" s="22">
        <v>99</v>
      </c>
      <c r="I49" s="22">
        <v>35</v>
      </c>
      <c r="J49" s="22">
        <v>42</v>
      </c>
      <c r="K49" s="15">
        <v>39</v>
      </c>
      <c r="L49" s="15">
        <v>48</v>
      </c>
      <c r="M49" s="15">
        <v>122</v>
      </c>
      <c r="N49" s="15">
        <v>61</v>
      </c>
      <c r="O49" s="17">
        <v>128</v>
      </c>
      <c r="P49" s="15">
        <v>54</v>
      </c>
      <c r="Q49" s="15">
        <v>69</v>
      </c>
      <c r="R49" s="17">
        <v>48</v>
      </c>
      <c r="S49" s="15">
        <v>79</v>
      </c>
      <c r="T49" s="17">
        <v>44</v>
      </c>
      <c r="U49" s="22">
        <v>438</v>
      </c>
      <c r="V49" s="22">
        <v>156</v>
      </c>
      <c r="W49" s="22">
        <v>132</v>
      </c>
      <c r="X49" s="22">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opLeftCell="M1" workbookViewId="0">
      <pane ySplit="1" topLeftCell="A2" activePane="bottomLeft" state="frozen"/>
      <selection pane="bottomLeft" activeCell="O2" sqref="O2"/>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s>
  <sheetData>
    <row r="1" spans="1:27"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86</v>
      </c>
      <c r="Z1" s="4" t="s">
        <v>87</v>
      </c>
      <c r="AA1" s="4" t="s">
        <v>85</v>
      </c>
    </row>
    <row r="2" spans="1:27"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COUNTIF(C2:X2,"&gt;0,05")</f>
        <v>5</v>
      </c>
      <c r="Z2" s="7">
        <f>COUNT(C2:X2)</f>
        <v>22</v>
      </c>
      <c r="AA2" s="7">
        <f>IFERROR(1-_xlfn.BINOM.DIST(Z2/2,Z2,Y2/Z2,TRUE),"")</f>
        <v>1.1900994294188338E-3</v>
      </c>
    </row>
    <row r="3" spans="1:27"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COUNTIF(C3:X3,"&gt;0,05")</f>
        <v>7</v>
      </c>
      <c r="Z3" s="7">
        <f>COUNT(C3:X3)</f>
        <v>21</v>
      </c>
      <c r="AA3" s="7">
        <f t="shared" ref="AA3:AA49" si="0">IFERROR(1-_xlfn.BINOM.DIST(Z3/2,Z3,Y3/Z3,TRUE),"")</f>
        <v>5.5722972225529688E-2</v>
      </c>
    </row>
    <row r="4" spans="1:27"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COUNTIF(C4:X4,"&gt;0,05")</f>
        <v>3</v>
      </c>
      <c r="Z4" s="7">
        <f>COUNT(C4:X4)</f>
        <v>12</v>
      </c>
      <c r="AA4" s="7">
        <f t="shared" si="0"/>
        <v>1.4252781867980957E-2</v>
      </c>
    </row>
    <row r="5" spans="1:27"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COUNTIF(C5:X5,"&gt;0,05")</f>
        <v>9</v>
      </c>
      <c r="Z5" s="7">
        <f>COUNT(C5:X5)</f>
        <v>22</v>
      </c>
      <c r="AA5" s="7">
        <f t="shared" si="0"/>
        <v>0.13948164066608992</v>
      </c>
    </row>
    <row r="6" spans="1:27"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COUNTIF(C6:X6,"&gt;0,05")</f>
        <v>3</v>
      </c>
      <c r="Z6" s="7">
        <f>COUNT(C6:X6)</f>
        <v>22</v>
      </c>
      <c r="AA6" s="7">
        <f t="shared" si="0"/>
        <v>7.0035182202499158E-6</v>
      </c>
    </row>
    <row r="7" spans="1:27"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COUNTIF(C7:X7,"&gt;0,05")</f>
        <v>9</v>
      </c>
      <c r="Z7" s="7">
        <f>COUNT(C7:X7)</f>
        <v>22</v>
      </c>
      <c r="AA7" s="7">
        <f t="shared" si="0"/>
        <v>0.13948164066608992</v>
      </c>
    </row>
    <row r="8" spans="1:27"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COUNTIF(C8:X8,"&gt;0,05")</f>
        <v>2</v>
      </c>
      <c r="Z8" s="7">
        <f>COUNT(C8:X8)</f>
        <v>22</v>
      </c>
      <c r="AA8" s="7">
        <f t="shared" si="0"/>
        <v>8.596318690212712E-8</v>
      </c>
    </row>
    <row r="9" spans="1:27"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COUNTIF(C9:X9,"&gt;0,05")</f>
        <v>3</v>
      </c>
      <c r="Z9" s="7">
        <f>COUNT(C9:X9)</f>
        <v>22</v>
      </c>
      <c r="AA9" s="7">
        <f t="shared" si="0"/>
        <v>7.0035182202499158E-6</v>
      </c>
    </row>
    <row r="10" spans="1:27"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COUNTIF(C10:X10,"&gt;0,05")</f>
        <v>5</v>
      </c>
      <c r="Z10" s="7">
        <f>COUNT(C10:X10)</f>
        <v>22</v>
      </c>
      <c r="AA10" s="7">
        <f t="shared" si="0"/>
        <v>1.1900994294188338E-3</v>
      </c>
    </row>
    <row r="11" spans="1:27"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COUNTIF(C11:X11,"&gt;0,05")</f>
        <v>6</v>
      </c>
      <c r="Z11" s="7">
        <f>COUNT(C11:X11)</f>
        <v>13</v>
      </c>
      <c r="AA11" s="7">
        <f t="shared" si="0"/>
        <v>0.38853007823222008</v>
      </c>
    </row>
    <row r="12" spans="1:27"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COUNTIF(C12:X12,"&gt;0,05")</f>
        <v>1</v>
      </c>
      <c r="Z12" s="7">
        <f>COUNT(C12:X12)</f>
        <v>13</v>
      </c>
      <c r="AA12" s="7">
        <f t="shared" si="0"/>
        <v>1.8025671460586423E-5</v>
      </c>
    </row>
    <row r="13" spans="1:27"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COUNTIF(C13:X13,"&gt;0,05")</f>
        <v>5</v>
      </c>
      <c r="Z13" s="7">
        <f>COUNT(C13:X13)</f>
        <v>21</v>
      </c>
      <c r="AA13" s="7">
        <f t="shared" si="0"/>
        <v>4.3056902669614816E-3</v>
      </c>
    </row>
    <row r="14" spans="1:27"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COUNTIF(C14:X14,"&gt;0,05")</f>
        <v>8</v>
      </c>
      <c r="Z14" s="7">
        <f>COUNT(C14:X14)</f>
        <v>22</v>
      </c>
      <c r="AA14" s="7">
        <f t="shared" si="0"/>
        <v>6.2699623345580879E-2</v>
      </c>
    </row>
    <row r="15" spans="1:27"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COUNTIF(C15:X15,"&gt;0,05")</f>
        <v>2</v>
      </c>
      <c r="Z15" s="7">
        <f>COUNT(C15:X15)</f>
        <v>21</v>
      </c>
      <c r="AA15" s="7">
        <f t="shared" si="0"/>
        <v>8.2967505810049857E-7</v>
      </c>
    </row>
    <row r="16" spans="1:27"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COUNTIF(C16:X16,"&gt;0,05")</f>
        <v>2</v>
      </c>
      <c r="Z16" s="7">
        <f>COUNT(C16:X16)</f>
        <v>22</v>
      </c>
      <c r="AA16" s="7">
        <f t="shared" si="0"/>
        <v>8.596318690212712E-8</v>
      </c>
    </row>
    <row r="17" spans="1:27"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COUNTIF(C17:X17,"&gt;0,05")</f>
        <v>6</v>
      </c>
      <c r="Z17" s="7">
        <f>COUNT(C17:X17)</f>
        <v>21</v>
      </c>
      <c r="AA17" s="7">
        <f t="shared" si="0"/>
        <v>1.8330193523772964E-2</v>
      </c>
    </row>
    <row r="18" spans="1:27"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COUNTIF(C18:X18,"&gt;0,05")</f>
        <v>5</v>
      </c>
      <c r="Z18" s="7">
        <f>COUNT(C18:X18)</f>
        <v>21</v>
      </c>
      <c r="AA18" s="7">
        <f t="shared" si="0"/>
        <v>4.3056902669614816E-3</v>
      </c>
    </row>
    <row r="19" spans="1:27"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COUNTIF(C19:X19,"&gt;0,05")</f>
        <v>8</v>
      </c>
      <c r="Z19" s="7">
        <f>COUNT(C19:X19)</f>
        <v>22</v>
      </c>
      <c r="AA19" s="7">
        <f t="shared" si="0"/>
        <v>6.2699623345580879E-2</v>
      </c>
    </row>
    <row r="20" spans="1:27"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COUNTIF(C20:X20,"&gt;0,05")</f>
        <v>1</v>
      </c>
      <c r="Z20" s="7">
        <f>COUNT(C20:X20)</f>
        <v>21</v>
      </c>
      <c r="AA20" s="7">
        <f t="shared" si="0"/>
        <v>6.448626077570907E-10</v>
      </c>
    </row>
    <row r="21" spans="1:27"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COUNTIF(C21:X21,"&gt;0,05")</f>
        <v>3</v>
      </c>
      <c r="Z21" s="7">
        <f>COUNT(C21:X21)</f>
        <v>21</v>
      </c>
      <c r="AA21" s="7">
        <f t="shared" si="0"/>
        <v>4.4162101180855728E-5</v>
      </c>
    </row>
    <row r="22" spans="1:27"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COUNTIF(C22:X22,"&gt;0,05")</f>
        <v>4</v>
      </c>
      <c r="Z22" s="7">
        <f>COUNT(C22:X22)</f>
        <v>22</v>
      </c>
      <c r="AA22" s="7">
        <f t="shared" si="0"/>
        <v>1.3597907757478822E-4</v>
      </c>
    </row>
    <row r="23" spans="1:27"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COUNTIF(C23:X23,"&gt;0,05")</f>
        <v>15</v>
      </c>
      <c r="Z23" s="7">
        <f>COUNT(C23:X23)</f>
        <v>22</v>
      </c>
      <c r="AA23" s="7">
        <f t="shared" si="0"/>
        <v>0.94198765971836673</v>
      </c>
    </row>
    <row r="24" spans="1:27"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COUNTIF(C24:X24,"&gt;0,05")</f>
        <v>4</v>
      </c>
      <c r="Z24" s="7">
        <f>COUNT(C24:X24)</f>
        <v>22</v>
      </c>
      <c r="AA24" s="7">
        <f t="shared" si="0"/>
        <v>1.3597907757478822E-4</v>
      </c>
    </row>
    <row r="25" spans="1:27"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COUNTIF(C25:X25,"&gt;0,05")</f>
        <v>4</v>
      </c>
      <c r="Z25" s="7">
        <f>COUNT(C25:X25)</f>
        <v>22</v>
      </c>
      <c r="AA25" s="7">
        <f t="shared" si="0"/>
        <v>1.3597907757478822E-4</v>
      </c>
    </row>
    <row r="26" spans="1:27"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COUNTIF(C26:X26,"&gt;0,05")</f>
        <v>4</v>
      </c>
      <c r="Z26" s="7">
        <f>COUNT(C26:X26)</f>
        <v>22</v>
      </c>
      <c r="AA26" s="7">
        <f t="shared" si="0"/>
        <v>1.3597907757478822E-4</v>
      </c>
    </row>
    <row r="27" spans="1:27"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COUNTIF(C27:X27,"&gt;0,05")</f>
        <v>11</v>
      </c>
      <c r="Z27" s="7">
        <f>COUNT(C27:X27)</f>
        <v>22</v>
      </c>
      <c r="AA27" s="7">
        <f t="shared" si="0"/>
        <v>0.41590595245361339</v>
      </c>
    </row>
    <row r="28" spans="1:27"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COUNTIF(C28:X28,"&gt;0,05")</f>
        <v>6</v>
      </c>
      <c r="Z28" s="7">
        <f>COUNT(C28:X28)</f>
        <v>22</v>
      </c>
      <c r="AA28" s="7">
        <f t="shared" si="0"/>
        <v>6.2306848894930766E-3</v>
      </c>
    </row>
    <row r="29" spans="1:27"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COUNTIF(C29:X29,"&gt;0,05")</f>
        <v>8</v>
      </c>
      <c r="Z29" s="7">
        <f>COUNT(C29:X29)</f>
        <v>22</v>
      </c>
      <c r="AA29" s="7">
        <f t="shared" si="0"/>
        <v>6.2699623345580879E-2</v>
      </c>
    </row>
    <row r="30" spans="1:27"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COUNTIF(C30:X30,"&gt;0,05")</f>
        <v>3</v>
      </c>
      <c r="Z30" s="7">
        <f>COUNT(C30:X30)</f>
        <v>22</v>
      </c>
      <c r="AA30" s="7">
        <f t="shared" si="0"/>
        <v>7.0035182202499158E-6</v>
      </c>
    </row>
    <row r="31" spans="1:27"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COUNTIF(C31:X31,"&gt;0,05")</f>
        <v>7</v>
      </c>
      <c r="Z31" s="7">
        <f>COUNT(C31:X31)</f>
        <v>22</v>
      </c>
      <c r="AA31" s="7">
        <f t="shared" si="0"/>
        <v>2.2674624937796706E-2</v>
      </c>
    </row>
    <row r="32" spans="1:27"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COUNTIF(C32:X32,"&gt;0,05")</f>
        <v>5</v>
      </c>
      <c r="Z32" s="7">
        <f>COUNT(C32:X32)</f>
        <v>22</v>
      </c>
      <c r="AA32" s="7">
        <f t="shared" si="0"/>
        <v>1.1900994294188338E-3</v>
      </c>
    </row>
    <row r="33" spans="1:27"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COUNTIF(C33:X33,"&gt;0,05")</f>
        <v>3</v>
      </c>
      <c r="Z33" s="7">
        <f>COUNT(C33:X33)</f>
        <v>22</v>
      </c>
      <c r="AA33" s="7">
        <f t="shared" si="0"/>
        <v>7.0035182202499158E-6</v>
      </c>
    </row>
    <row r="34" spans="1:27"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COUNTIF(C34:X34,"&gt;0,05")</f>
        <v>11</v>
      </c>
      <c r="Z34" s="7">
        <f>COUNT(C34:X34)</f>
        <v>22</v>
      </c>
      <c r="AA34" s="7">
        <f t="shared" si="0"/>
        <v>0.41590595245361339</v>
      </c>
    </row>
    <row r="35" spans="1:27"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COUNTIF(C35:X35,"&gt;0,05")</f>
        <v>3</v>
      </c>
      <c r="Z35" s="7">
        <f>COUNT(C35:X35)</f>
        <v>22</v>
      </c>
      <c r="AA35" s="7">
        <f t="shared" si="0"/>
        <v>7.0035182202499158E-6</v>
      </c>
    </row>
    <row r="36" spans="1:27"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COUNTIF(C36:X36,"&gt;0,05")</f>
        <v>5</v>
      </c>
      <c r="Z36" s="7">
        <f>COUNT(C36:X36)</f>
        <v>22</v>
      </c>
      <c r="AA36" s="7">
        <f t="shared" si="0"/>
        <v>1.1900994294188338E-3</v>
      </c>
    </row>
    <row r="37" spans="1:27"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COUNTIF(C37:X37,"&gt;0,05")</f>
        <v>2</v>
      </c>
      <c r="Z37" s="7">
        <f>COUNT(C37:X37)</f>
        <v>22</v>
      </c>
      <c r="AA37" s="7">
        <f t="shared" si="0"/>
        <v>8.596318690212712E-8</v>
      </c>
    </row>
    <row r="38" spans="1:27"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COUNTIF(C38:X38,"&gt;0,05")</f>
        <v>2</v>
      </c>
      <c r="Z38" s="7">
        <f>COUNT(C38:X38)</f>
        <v>19</v>
      </c>
      <c r="AA38" s="7">
        <f t="shared" si="0"/>
        <v>6.2615408933375249E-6</v>
      </c>
    </row>
    <row r="39" spans="1:27"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COUNTIF(C39:X39,"&gt;0,05")</f>
        <v>2</v>
      </c>
      <c r="Z39" s="7">
        <f>COUNT(C39:X39)</f>
        <v>22</v>
      </c>
      <c r="AA39" s="7">
        <f t="shared" si="0"/>
        <v>8.596318690212712E-8</v>
      </c>
    </row>
    <row r="40" spans="1:27"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COUNTIF(C40:X40,"&gt;0,05")</f>
        <v>6</v>
      </c>
      <c r="Z40" s="7">
        <f>COUNT(C40:X40)</f>
        <v>22</v>
      </c>
      <c r="AA40" s="7">
        <f t="shared" si="0"/>
        <v>6.2306848894930766E-3</v>
      </c>
    </row>
    <row r="41" spans="1:27"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COUNTIF(C41:X41,"&gt;0,05")</f>
        <v>6</v>
      </c>
      <c r="Z41" s="7">
        <f>COUNT(C41:X41)</f>
        <v>22</v>
      </c>
      <c r="AA41" s="7">
        <f t="shared" si="0"/>
        <v>6.2306848894930766E-3</v>
      </c>
    </row>
    <row r="42" spans="1:27"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COUNTIF(C42:X42,"&gt;0,05")</f>
        <v>9</v>
      </c>
      <c r="Z42" s="7">
        <f>COUNT(C42:X42)</f>
        <v>22</v>
      </c>
      <c r="AA42" s="7">
        <f t="shared" si="0"/>
        <v>0.13948164066608992</v>
      </c>
    </row>
    <row r="43" spans="1:27"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COUNTIF(C43:X43,"&gt;0,05")</f>
        <v>11</v>
      </c>
      <c r="Z43" s="7">
        <f>COUNT(C43:X43)</f>
        <v>22</v>
      </c>
      <c r="AA43" s="7">
        <f t="shared" si="0"/>
        <v>0.41590595245361339</v>
      </c>
    </row>
    <row r="44" spans="1:27"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COUNTIF(C44:X44,"&gt;0,05")</f>
        <v>2</v>
      </c>
      <c r="Z44" s="7">
        <f>COUNT(C44:X44)</f>
        <v>22</v>
      </c>
      <c r="AA44" s="7">
        <f t="shared" si="0"/>
        <v>8.596318690212712E-8</v>
      </c>
    </row>
    <row r="45" spans="1:27"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COUNTIF(C45:X45,"&gt;0,05")</f>
        <v>6</v>
      </c>
      <c r="Z45" s="7">
        <f>COUNT(C45:X45)</f>
        <v>22</v>
      </c>
      <c r="AA45" s="7">
        <f t="shared" si="0"/>
        <v>6.2306848894930766E-3</v>
      </c>
    </row>
    <row r="46" spans="1:27"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COUNTIF(C46:X46,"&gt;0,05")</f>
        <v>2</v>
      </c>
      <c r="Z46" s="7">
        <f>COUNT(C46:X46)</f>
        <v>18</v>
      </c>
      <c r="AA46" s="7">
        <f t="shared" si="0"/>
        <v>5.3701942132056146E-6</v>
      </c>
    </row>
    <row r="47" spans="1:27"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COUNTIF(C47:X47,"&gt;0,05")</f>
        <v>5</v>
      </c>
      <c r="Z47" s="7">
        <f>COUNT(C47:X47)</f>
        <v>21</v>
      </c>
      <c r="AA47" s="7">
        <f t="shared" si="0"/>
        <v>4.3056902669614816E-3</v>
      </c>
    </row>
    <row r="48" spans="1:27"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COUNTIF(C48:X48,"&gt;0,05")</f>
        <v>2</v>
      </c>
      <c r="Z48" s="7">
        <f>COUNT(C48:X48)</f>
        <v>22</v>
      </c>
      <c r="AA48" s="7">
        <f t="shared" si="0"/>
        <v>8.596318690212712E-8</v>
      </c>
    </row>
    <row r="49" spans="1:27"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COUNTIF(C49:X49,"&gt;0,05")</f>
        <v>10</v>
      </c>
      <c r="Z49" s="7">
        <f>COUNT(C49:X49)</f>
        <v>22</v>
      </c>
      <c r="AA49" s="7">
        <f t="shared" si="0"/>
        <v>0.25958607259719702</v>
      </c>
    </row>
    <row r="50" spans="1:27" x14ac:dyDescent="0.25">
      <c r="A50" s="7"/>
      <c r="B50" s="4" t="s">
        <v>86</v>
      </c>
      <c r="C50" s="7">
        <f>COUNTIF(C2:C49,"&gt;0,05")</f>
        <v>22</v>
      </c>
      <c r="D50" s="7">
        <f t="shared" ref="D50:X50" si="1">COUNTIF(D2:D49,"&gt;0,05")</f>
        <v>23</v>
      </c>
      <c r="E50" s="7">
        <f t="shared" si="1"/>
        <v>30</v>
      </c>
      <c r="F50" s="7">
        <f t="shared" si="1"/>
        <v>26</v>
      </c>
      <c r="G50" s="7">
        <f t="shared" si="1"/>
        <v>21</v>
      </c>
      <c r="H50" s="7">
        <f t="shared" si="1"/>
        <v>4</v>
      </c>
      <c r="I50" s="7">
        <f t="shared" si="1"/>
        <v>4</v>
      </c>
      <c r="J50" s="7">
        <f t="shared" si="1"/>
        <v>6</v>
      </c>
      <c r="K50" s="7">
        <f t="shared" si="1"/>
        <v>6</v>
      </c>
      <c r="L50" s="7">
        <f t="shared" si="1"/>
        <v>9</v>
      </c>
      <c r="M50" s="7">
        <f t="shared" si="1"/>
        <v>10</v>
      </c>
      <c r="N50" s="7">
        <f t="shared" si="1"/>
        <v>4</v>
      </c>
      <c r="O50" s="7">
        <f t="shared" si="1"/>
        <v>8</v>
      </c>
      <c r="P50" s="7">
        <f t="shared" si="1"/>
        <v>4</v>
      </c>
      <c r="Q50" s="7">
        <f t="shared" si="1"/>
        <v>10</v>
      </c>
      <c r="R50" s="7">
        <f t="shared" si="1"/>
        <v>5</v>
      </c>
      <c r="S50" s="7">
        <f t="shared" si="1"/>
        <v>1</v>
      </c>
      <c r="T50" s="7">
        <f t="shared" si="1"/>
        <v>1</v>
      </c>
      <c r="U50" s="7">
        <f t="shared" si="1"/>
        <v>12</v>
      </c>
      <c r="V50" s="7">
        <f t="shared" si="1"/>
        <v>12</v>
      </c>
      <c r="W50" s="7">
        <f t="shared" si="1"/>
        <v>16</v>
      </c>
      <c r="X50" s="7">
        <f t="shared" si="1"/>
        <v>17</v>
      </c>
      <c r="Y50" s="7">
        <f>SUM(Y2:Y49)</f>
        <v>251</v>
      </c>
      <c r="Z50" s="7"/>
      <c r="AA50" s="7"/>
    </row>
    <row r="51" spans="1:27" x14ac:dyDescent="0.25">
      <c r="A51" s="7"/>
      <c r="B51" s="4" t="s">
        <v>87</v>
      </c>
      <c r="C51" s="7">
        <f>COUNT(C2:C49)</f>
        <v>41</v>
      </c>
      <c r="D51" s="7">
        <f t="shared" ref="D51:X51" si="2">COUNT(D2:D49)</f>
        <v>45</v>
      </c>
      <c r="E51" s="7">
        <f t="shared" si="2"/>
        <v>45</v>
      </c>
      <c r="F51" s="7">
        <f t="shared" si="2"/>
        <v>46</v>
      </c>
      <c r="G51" s="7">
        <f t="shared" si="2"/>
        <v>46</v>
      </c>
      <c r="H51" s="7">
        <f t="shared" si="2"/>
        <v>46</v>
      </c>
      <c r="I51" s="7">
        <f t="shared" si="2"/>
        <v>46</v>
      </c>
      <c r="J51" s="7">
        <f t="shared" si="2"/>
        <v>46</v>
      </c>
      <c r="K51" s="7">
        <f t="shared" si="2"/>
        <v>47</v>
      </c>
      <c r="L51" s="7">
        <f t="shared" si="2"/>
        <v>47</v>
      </c>
      <c r="M51" s="7">
        <f t="shared" si="2"/>
        <v>47</v>
      </c>
      <c r="N51" s="7">
        <f t="shared" si="2"/>
        <v>47</v>
      </c>
      <c r="O51" s="7">
        <f t="shared" si="2"/>
        <v>47</v>
      </c>
      <c r="P51" s="7">
        <f t="shared" si="2"/>
        <v>46</v>
      </c>
      <c r="Q51" s="7">
        <f t="shared" si="2"/>
        <v>47</v>
      </c>
      <c r="R51" s="7">
        <f t="shared" si="2"/>
        <v>46</v>
      </c>
      <c r="S51" s="7">
        <f t="shared" si="2"/>
        <v>47</v>
      </c>
      <c r="T51" s="7">
        <f t="shared" si="2"/>
        <v>47</v>
      </c>
      <c r="U51" s="7">
        <f t="shared" si="2"/>
        <v>47</v>
      </c>
      <c r="V51" s="7">
        <f t="shared" si="2"/>
        <v>46</v>
      </c>
      <c r="W51" s="7">
        <f t="shared" si="2"/>
        <v>47</v>
      </c>
      <c r="X51" s="7">
        <f t="shared" si="2"/>
        <v>44</v>
      </c>
      <c r="Y51" s="7"/>
      <c r="Z51" s="7">
        <f>SUM(Z2:Z49)</f>
        <v>1013</v>
      </c>
      <c r="AA51" s="7"/>
    </row>
    <row r="52" spans="1:27" x14ac:dyDescent="0.25">
      <c r="A52" s="7"/>
      <c r="B52" s="4" t="s">
        <v>85</v>
      </c>
      <c r="C52" s="7">
        <f>IFERROR(1-_xlfn.BINOM.DIST(C51/2,C51,C50/C51,TRUE),"")</f>
        <v>0.6815439644947815</v>
      </c>
      <c r="D52" s="7">
        <f t="shared" ref="D52:X52" si="3">IFERROR(1-_xlfn.BINOM.DIST(D51/2,D51,D50/D51,TRUE),"")</f>
        <v>0.55958619430570367</v>
      </c>
      <c r="E52" s="7">
        <f t="shared" si="3"/>
        <v>0.98969828668624293</v>
      </c>
      <c r="F52" s="7">
        <f t="shared" si="3"/>
        <v>0.77213047027167092</v>
      </c>
      <c r="G52" s="7">
        <f t="shared" si="3"/>
        <v>0.22924033711667069</v>
      </c>
      <c r="H52" s="7">
        <f t="shared" si="3"/>
        <v>4.0634162701280729E-14</v>
      </c>
      <c r="I52" s="7">
        <f t="shared" si="3"/>
        <v>4.0634162701280729E-14</v>
      </c>
      <c r="J52" s="7">
        <f t="shared" si="3"/>
        <v>2.4653179497846622E-10</v>
      </c>
      <c r="K52" s="7">
        <f t="shared" si="3"/>
        <v>2.8217284064879777E-10</v>
      </c>
      <c r="L52" s="7">
        <f t="shared" si="3"/>
        <v>9.1186206407911641E-7</v>
      </c>
      <c r="M52" s="7">
        <f t="shared" si="3"/>
        <v>6.4293489958622274E-6</v>
      </c>
      <c r="N52" s="7">
        <f t="shared" si="3"/>
        <v>4.75175454539567E-14</v>
      </c>
      <c r="O52" s="7">
        <f t="shared" si="3"/>
        <v>9.4746788859012554E-8</v>
      </c>
      <c r="P52" s="7">
        <f t="shared" si="3"/>
        <v>4.0634162701280729E-14</v>
      </c>
      <c r="Q52" s="7">
        <f t="shared" si="3"/>
        <v>6.4293489958622274E-6</v>
      </c>
      <c r="R52" s="7">
        <f t="shared" si="3"/>
        <v>5.1947335322211075E-12</v>
      </c>
      <c r="S52" s="7">
        <f t="shared" si="3"/>
        <v>0</v>
      </c>
      <c r="T52" s="7">
        <f t="shared" si="3"/>
        <v>0</v>
      </c>
      <c r="U52" s="7">
        <f t="shared" si="3"/>
        <v>1.5518257116586831E-4</v>
      </c>
      <c r="V52" s="7">
        <f t="shared" si="3"/>
        <v>1.4396443453390528E-4</v>
      </c>
      <c r="W52" s="7">
        <f t="shared" si="3"/>
        <v>1.1939174859695978E-2</v>
      </c>
      <c r="X52" s="7">
        <f t="shared" si="3"/>
        <v>4.5763889335864172E-2</v>
      </c>
      <c r="Y52" s="7"/>
      <c r="Z52" s="7"/>
      <c r="AA52" s="7"/>
    </row>
  </sheetData>
  <sortState ref="B2:AD54">
    <sortCondition ref="B2"/>
  </sortState>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abSelected="1" topLeftCell="A34" workbookViewId="0">
      <selection activeCell="B9" sqref="B9"/>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12" t="s">
        <v>41</v>
      </c>
      <c r="D1" s="12"/>
      <c r="E1" s="12" t="s">
        <v>42</v>
      </c>
      <c r="F1" s="12"/>
      <c r="G1" s="12" t="s">
        <v>43</v>
      </c>
      <c r="H1" s="12"/>
      <c r="I1" s="12" t="s">
        <v>44</v>
      </c>
      <c r="J1" s="12"/>
      <c r="K1" s="12" t="s">
        <v>45</v>
      </c>
      <c r="L1" s="12"/>
      <c r="M1" s="12" t="s">
        <v>46</v>
      </c>
      <c r="N1" s="12"/>
      <c r="O1" s="12" t="s">
        <v>47</v>
      </c>
      <c r="P1" s="12"/>
      <c r="Q1" s="12" t="s">
        <v>48</v>
      </c>
      <c r="R1" s="12"/>
      <c r="S1" s="12" t="s">
        <v>49</v>
      </c>
      <c r="T1" s="12"/>
      <c r="U1" s="12" t="s">
        <v>50</v>
      </c>
      <c r="V1" s="12"/>
      <c r="W1" s="12" t="s">
        <v>51</v>
      </c>
      <c r="X1" s="12"/>
      <c r="Y1" s="12" t="s">
        <v>52</v>
      </c>
      <c r="Z1" s="12"/>
      <c r="AA1" s="12" t="s">
        <v>53</v>
      </c>
      <c r="AB1" s="12"/>
      <c r="AC1" s="12" t="s">
        <v>54</v>
      </c>
      <c r="AD1" s="12"/>
      <c r="AE1" s="12" t="s">
        <v>55</v>
      </c>
      <c r="AF1" s="12"/>
      <c r="AG1" s="12" t="s">
        <v>56</v>
      </c>
      <c r="AH1" s="12"/>
      <c r="AI1" s="12" t="s">
        <v>57</v>
      </c>
      <c r="AJ1" s="12"/>
      <c r="AK1" s="12" t="s">
        <v>58</v>
      </c>
      <c r="AL1" s="12"/>
      <c r="AM1" s="12" t="s">
        <v>59</v>
      </c>
      <c r="AN1" s="12"/>
      <c r="AO1" s="12" t="s">
        <v>60</v>
      </c>
      <c r="AP1" s="12"/>
      <c r="AQ1" s="12" t="s">
        <v>61</v>
      </c>
      <c r="AR1" s="12"/>
      <c r="AS1" s="12" t="s">
        <v>62</v>
      </c>
      <c r="AT1" s="12"/>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88</v>
      </c>
      <c r="B2" s="11"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J6" sqref="J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8" t="s">
        <v>78</v>
      </c>
      <c r="D1" s="8"/>
      <c r="E1" s="8"/>
      <c r="F1" s="8"/>
      <c r="G1" s="8"/>
      <c r="H1" s="8"/>
      <c r="I1" s="8"/>
      <c r="J1" s="8"/>
      <c r="K1" s="8"/>
      <c r="L1" s="8"/>
      <c r="M1" s="8"/>
      <c r="N1" s="8"/>
    </row>
    <row r="2" spans="1:14" x14ac:dyDescent="0.25">
      <c r="A2" s="7"/>
      <c r="B2" s="7"/>
      <c r="C2" s="9" t="s">
        <v>75</v>
      </c>
      <c r="D2" s="9"/>
      <c r="E2" s="9" t="s">
        <v>76</v>
      </c>
      <c r="F2" s="9"/>
      <c r="G2" s="9" t="s">
        <v>77</v>
      </c>
      <c r="H2" s="9"/>
      <c r="I2" s="9"/>
      <c r="J2" s="9"/>
      <c r="K2" s="9"/>
      <c r="L2" s="9"/>
      <c r="M2" s="9"/>
      <c r="N2" s="9"/>
    </row>
    <row r="3" spans="1:14" x14ac:dyDescent="0.25">
      <c r="A3" s="7" t="s">
        <v>63</v>
      </c>
      <c r="B3" s="10" t="s">
        <v>40</v>
      </c>
      <c r="C3" s="7" t="s">
        <v>72</v>
      </c>
      <c r="D3" s="7" t="s">
        <v>73</v>
      </c>
      <c r="E3" s="7" t="s">
        <v>72</v>
      </c>
      <c r="F3" s="7" t="s">
        <v>73</v>
      </c>
      <c r="G3" s="7" t="s">
        <v>72</v>
      </c>
      <c r="H3" s="7" t="s">
        <v>73</v>
      </c>
    </row>
    <row r="4" spans="1:14" x14ac:dyDescent="0.25">
      <c r="A4" s="7">
        <v>1</v>
      </c>
      <c r="B4" s="7" t="s">
        <v>30</v>
      </c>
      <c r="C4" s="7">
        <f>MIN('intervalos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bn'!AA3,'intervalos de credibilidad bn'!AC3,'intervalos de credibilidad bn'!AE3,'intervalos de credibilidad bn'!AG3,'intervalos de credibilidad bn'!AI3,'intervalos de credibilidad bn'!AK3,'intervalos de credibilidad bn'!AM3,'intervalos de credibilidad bn'!AO3,'intervalos de credibilidad bn'!AQ3,'intervalos de credibilidad bn'!AS3)</f>
        <v>9.7788152551082606E-3</v>
      </c>
      <c r="D4" s="7">
        <f>MAX('intervalos de credibilidad bn'!D3,'intervalos de credibilidad bn'!F3,'intervalos de credibilidad bn'!H3,'intervalos de credibilidad bn'!L3,'intervalos de credibilidad bn'!N3,'intervalos de credibilidad bn'!P3,'intervalos de credibilidad bn'!R3,'intervalos de credibilidad bn'!T3,'intervalos de credibilidad bn'!V3,'intervalos de credibilidad bn'!X3,'intervalos de credibilidad bn'!Z3,'intervalos de credibilidad bn'!AB3,'intervalos de credibilidad bn'!AD3,'intervalos de credibilidad bn'!AF3,'intervalos de credibilidad bn'!AH3,'intervalos de credibilidad bn'!AJ3,'intervalos de credibilidad bn'!AL3,'intervalos de credibilidad bn'!AN3,'intervalos de credibilidad bn'!AP3,'intervalos de credibilidad bn'!AR3,'intervalos de credibilidad bn'!AT3)</f>
        <v>8.5913877215295975E-2</v>
      </c>
      <c r="E4" s="7">
        <f>MIN('intervalos de credibilidad bn'!D3,'intervalos de credibilidad bn'!F3,'intervalos de credibilidad bn'!H3,'intervalos de credibilidad bn'!L3,'intervalos de credibilidad bn'!N3,'intervalos de credibilidad bn'!P3,'intervalos de credibilidad bn'!R3,'intervalos de credibilidad bn'!T3,'intervalos de credibilidad bn'!V3,'intervalos de credibilidad bn'!X3,'intervalos de credibilidad bn'!Z3,'intervalos de credibilidad bn'!AB3,'intervalos de credibilidad bn'!AD3,'intervalos de credibilidad bn'!AF3,'intervalos de credibilidad bn'!AH3,'intervalos de credibilidad bn'!AJ3,'intervalos de credibilidad bn'!AL3,'intervalos de credibilidad bn'!AN3,'intervalos de credibilidad bn'!AP3,'intervalos de credibilidad bn'!AR3,'intervalos de credibilidad bn'!AT3)</f>
        <v>1.8464555865077115E-2</v>
      </c>
      <c r="F4" s="7">
        <f>MAX('intervalos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bn'!AA3,'intervalos de credibilidad bn'!AC3,'intervalos de credibilidad bn'!AE3,'intervalos de credibilidad bn'!AG3,'intervalos de credibilidad bn'!AI3,'intervalos de credibilidad bn'!AK3,'intervalos de credibilidad bn'!AM3,'intervalos de credibilidad bn'!AO3,'intervalos de credibilidad bn'!AQ3,'intervalos de credibilidad bn'!AS3)</f>
        <v>6.6502590428620278E-2</v>
      </c>
      <c r="G4" s="7">
        <f>BETAINV(0.025,'cantidad pollos muertos'!Y2+1,'cantidad inicial pollos'!Y2-'cantidad pollos muertos'!Y2+1)</f>
        <v>4.3414972184710972E-2</v>
      </c>
      <c r="H4" s="7">
        <f>BETAINV(0.975,'cantidad pollos muertos'!Y2+1,'cantidad inicial pollos'!Y2-'cantidad pollos muertos'!Y2+1)</f>
        <v>4.6674151400936892E-2</v>
      </c>
    </row>
    <row r="5" spans="1:14" x14ac:dyDescent="0.25">
      <c r="A5" s="7">
        <v>2</v>
      </c>
      <c r="B5" s="7" t="s">
        <v>5</v>
      </c>
      <c r="C5" s="7">
        <f>MIN('intervalos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bn'!AA4,'intervalos de credibilidad bn'!AC4,'intervalos de credibilidad bn'!AE4,'intervalos de credibilidad bn'!AG4,'intervalos de credibilidad bn'!AI4,'intervalos de credibilidad bn'!AK4,'intervalos de credibilidad bn'!AM4,'intervalos de credibilidad bn'!AO4,'intervalos de credibilidad bn'!AQ4,'intervalos de credibilidad bn'!AS4)</f>
        <v>1.0581631174453454E-2</v>
      </c>
      <c r="D5" s="7">
        <f>MAX('intervalos de credibilidad bn'!D4,'intervalos de credibilidad bn'!L4,'intervalos de credibilidad bn'!N4,'intervalos de credibilidad bn'!P4,'intervalos de credibilidad bn'!R4,'intervalos de credibilidad bn'!T4,'intervalos de credibilidad bn'!V4,'intervalos de credibilidad bn'!X4,'intervalos de credibilidad bn'!Z4,'intervalos de credibilidad bn'!AB4,'intervalos de credibilidad bn'!AD4,'intervalos de credibilidad bn'!AF4,'intervalos de credibilidad bn'!AH4,'intervalos de credibilidad bn'!AJ4,'intervalos de credibilidad bn'!AL4,'intervalos de credibilidad bn'!AN4,'intervalos de credibilidad bn'!AP4,'intervalos de credibilidad bn'!AR4,'intervalos de credibilidad bn'!AT4)</f>
        <v>7.9117242344121874E-2</v>
      </c>
      <c r="E5" s="7">
        <f>MIN('intervalos de credibilidad bn'!D4,'intervalos de credibilidad bn'!L4,'intervalos de credibilidad bn'!N4,'intervalos de credibilidad bn'!P4,'intervalos de credibilidad bn'!R4,'intervalos de credibilidad bn'!T4,'intervalos de credibilidad bn'!V4,'intervalos de credibilidad bn'!X4,'intervalos de credibilidad bn'!Z4,'intervalos de credibilidad bn'!AB4,'intervalos de credibilidad bn'!AD4,'intervalos de credibilidad bn'!AF4,'intervalos de credibilidad bn'!AH4,'intervalos de credibilidad bn'!AJ4,'intervalos de credibilidad bn'!AL4,'intervalos de credibilidad bn'!AN4,'intervalos de credibilidad bn'!AP4,'intervalos de credibilidad bn'!AR4,'intervalos de credibilidad bn'!AT4)</f>
        <v>1.5488285801558477E-2</v>
      </c>
      <c r="F5" s="7">
        <f>MAX('intervalos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bn'!AA4,'intervalos de credibilidad bn'!AC4,'intervalos de credibilidad bn'!AE4,'intervalos de credibilidad bn'!AG4,'intervalos de credibilidad bn'!AI4,'intervalos de credibilidad bn'!AK4,'intervalos de credibilidad bn'!AM4,'intervalos de credibilidad bn'!AO4,'intervalos de credibilidad bn'!AQ4,'intervalos de credibilidad bn'!AS4)</f>
        <v>6.7478812792070991E-2</v>
      </c>
      <c r="G5" s="7">
        <f>BETAINV(0.025,'cantidad pollos muertos'!Y3+1,'cantidad inicial pollos'!Y3-'cantidad pollos muertos'!Y3+1)</f>
        <v>7.106673259562489E-2</v>
      </c>
      <c r="H5" s="7">
        <f>BETAINV(0.975,'cantidad pollos muertos'!Y3+1,'cantidad inicial pollos'!Y3-'cantidad pollos muertos'!Y3+1)</f>
        <v>7.3436214326617177E-2</v>
      </c>
    </row>
    <row r="6" spans="1:14" x14ac:dyDescent="0.25">
      <c r="A6" s="7">
        <v>3</v>
      </c>
      <c r="B6" s="7" t="s">
        <v>70</v>
      </c>
      <c r="C6" s="7">
        <f>MIN('intervalos de credibilidad bn'!Y5,'intervalos de credibilidad bn'!AA5,'intervalos de credibilidad bn'!AC5,'intervalos de credibilidad bn'!AE5,'intervalos de credibilidad bn'!AG5,'intervalos de credibilidad bn'!AI5,'intervalos de credibilidad bn'!AK5,'intervalos de credibilidad bn'!AM5,'intervalos de credibilidad bn'!AO5,'intervalos de credibilidad bn'!AQ5,'intervalos de credibilidad bn'!AS5)</f>
        <v>1.1754046717507276E-2</v>
      </c>
      <c r="D6" s="7">
        <f>MAX('intervalos de credibilidad bn'!Z5,'intervalos de credibilidad bn'!AB5,'intervalos de credibilidad bn'!AD5,'intervalos de credibilidad bn'!AF5,'intervalos de credibilidad bn'!AH5,'intervalos de credibilidad bn'!AJ5,'intervalos de credibilidad bn'!AL5,'intervalos de credibilidad bn'!AN5,'intervalos de credibilidad bn'!AP5,'intervalos de credibilidad bn'!AR5,'intervalos de credibilidad bn'!AT5)</f>
        <v>6.7318606749461773E-2</v>
      </c>
      <c r="E6" s="7">
        <f>MIN('intervalos de credibilidad bn'!Z5,'intervalos de credibilidad bn'!AB5,'intervalos de credibilidad bn'!AD5,'intervalos de credibilidad bn'!AF5,'intervalos de credibilidad bn'!AH5,'intervalos de credibilidad bn'!AJ5,'intervalos de credibilidad bn'!AL5,'intervalos de credibilidad bn'!AN5,'intervalos de credibilidad bn'!AP5,'intervalos de credibilidad bn'!AR5,'intervalos de credibilidad bn'!AT5)</f>
        <v>2.1339404543395446E-2</v>
      </c>
      <c r="F6" s="7">
        <f>MAX('intervalos de credibilidad bn'!Y5,'intervalos de credibilidad bn'!AA5,'intervalos de credibilidad bn'!AC5,'intervalos de credibilidad bn'!AE5,'intervalos de credibilidad bn'!AG5,'intervalos de credibilidad bn'!AI5,'intervalos de credibilidad bn'!AK5,'intervalos de credibilidad bn'!AM5,'intervalos de credibilidad bn'!AO5,'intervalos de credibilidad bn'!AQ5,'intervalos de credibilidad bn'!AS5)</f>
        <v>5.0131485534768455E-2</v>
      </c>
      <c r="G6" s="7">
        <f>BETAINV(0.025,'cantidad pollos muertos'!Y4+1,'cantidad inicial pollos'!Y4-'cantidad pollos muertos'!Y4+1)</f>
        <v>4.0329237378989365E-2</v>
      </c>
      <c r="H6" s="7">
        <f>BETAINV(0.975,'cantidad pollos muertos'!Y4+1,'cantidad inicial pollos'!Y4-'cantidad pollos muertos'!Y4+1)</f>
        <v>4.4710162081052607E-2</v>
      </c>
    </row>
    <row r="7" spans="1:14" x14ac:dyDescent="0.25">
      <c r="A7" s="7">
        <v>4</v>
      </c>
      <c r="B7" s="7" t="s">
        <v>16</v>
      </c>
      <c r="C7" s="7">
        <f>MIN('intervalos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bn'!AA6,'intervalos de credibilidad bn'!AC6,'intervalos de credibilidad bn'!AE6,'intervalos de credibilidad bn'!AG6,'intervalos de credibilidad bn'!AI6,'intervalos de credibilidad bn'!AK6,'intervalos de credibilidad bn'!AM6,'intervalos de credibilidad bn'!AO6,'intervalos de credibilidad bn'!AS6)</f>
        <v>1.2428363815292233E-2</v>
      </c>
      <c r="D7" s="7">
        <f>MAX('intervalos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bn'!Z6,'intervalos de credibilidad bn'!AB6,'intervalos de credibilidad bn'!AD6,'intervalos de credibilidad bn'!AF6,'intervalos de credibilidad bn'!AH6,'intervalos de credibilidad bn'!AJ6,'intervalos de credibilidad bn'!AL6,'intervalos de credibilidad bn'!AN6,'intervalos de credibilidad bn'!AP6,'intervalos de credibilidad bn'!AT6)</f>
        <v>0.10037325114945084</v>
      </c>
      <c r="E7" s="7">
        <f>MIN('intervalos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bn'!Z6,'intervalos de credibilidad bn'!AB6,'intervalos de credibilidad bn'!AD6,'intervalos de credibilidad bn'!AF6,'intervalos de credibilidad bn'!AH6,'intervalos de credibilidad bn'!AJ6,'intervalos de credibilidad bn'!AL6,'intervalos de credibilidad bn'!AN6,'intervalos de credibilidad bn'!AP6,'intervalos de credibilidad bn'!AT6)</f>
        <v>2.5405554786504858E-2</v>
      </c>
      <c r="F7" s="7">
        <f>MAX('intervalos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bn'!AA6,'intervalos de credibilidad bn'!AC6,'intervalos de credibilidad bn'!AE6,'intervalos de credibilidad bn'!AG6,'intervalos de credibilidad bn'!AI6,'intervalos de credibilidad bn'!AK6,'intervalos de credibilidad bn'!AM6,'intervalos de credibilidad bn'!AO6,'intervalos de credibilidad bn'!AS6)</f>
        <v>7.3168264260430854E-2</v>
      </c>
      <c r="G7" s="7">
        <f>BETAINV(0.025,'cantidad pollos muertos'!Y5+1,'cantidad inicial pollos'!Y5-'cantidad pollos muertos'!Y5+1)</f>
        <v>4.3008271084828922E-2</v>
      </c>
      <c r="H7" s="7">
        <f>BETAINV(0.975,'cantidad pollos muertos'!Y5+1,'cantidad inicial pollos'!Y5-'cantidad pollos muertos'!Y5+1)</f>
        <v>4.731704095244782E-2</v>
      </c>
    </row>
    <row r="8" spans="1:14" x14ac:dyDescent="0.25">
      <c r="A8" s="7">
        <v>5</v>
      </c>
      <c r="B8" s="7" t="s">
        <v>25</v>
      </c>
      <c r="C8" s="10">
        <f>MIN('intervalos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bn'!AA7,'intervalos de credibilidad bn'!AC7,'intervalos de credibilidad bn'!AE7,'intervalos de credibilidad bn'!AG7,'intervalos de credibilidad bn'!AI7,'intervalos de credibilidad bn'!AK7,'intervalos de credibilidad bn'!AM7,'intervalos de credibilidad bn'!AO7,'intervalos de credibilidad bn'!AQ7,'intervalos de credibilidad bn'!AS7)</f>
        <v>1.0020640545174228E-2</v>
      </c>
      <c r="D8" s="10">
        <f>MAX('intervalos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bn'!Z7,'intervalos de credibilidad bn'!AB7,'intervalos de credibilidad bn'!AD7,'intervalos de credibilidad bn'!AF7,'intervalos de credibilidad bn'!AH7,'intervalos de credibilidad bn'!AJ7,'intervalos de credibilidad bn'!AL7,'intervalos de credibilidad bn'!AN7,'intervalos de credibilidad bn'!AP7,'intervalos de credibilidad bn'!AR7,'intervalos de credibilidad bn'!AT7)</f>
        <v>6.7545953319678831E-2</v>
      </c>
      <c r="E8" s="7">
        <f>MIN('intervalos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bn'!Z7,'intervalos de credibilidad bn'!AB7,'intervalos de credibilidad bn'!AD7,'intervalos de credibilidad bn'!AF7,'intervalos de credibilidad bn'!AH7,'intervalos de credibilidad bn'!AJ7,'intervalos de credibilidad bn'!AL7,'intervalos de credibilidad bn'!AN7,'intervalos de credibilidad bn'!AP7,'intervalos de credibilidad bn'!AR7,'intervalos de credibilidad bn'!AT7)</f>
        <v>1.861410975446065E-2</v>
      </c>
      <c r="F8" s="7">
        <f>MAX('intervalos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bn'!AA7,'intervalos de credibilidad bn'!AC7,'intervalos de credibilidad bn'!AE7,'intervalos de credibilidad bn'!AG7,'intervalos de credibilidad bn'!AI7,'intervalos de credibilidad bn'!AK7,'intervalos de credibilidad bn'!AM7,'intervalos de credibilidad bn'!AO7,'intervalos de credibilidad bn'!AQ7,'intervalos de credibilidad bn'!AS7)</f>
        <v>4.9055701752429751E-2</v>
      </c>
      <c r="G8" s="7">
        <f>BETAINV(0.025,'cantidad pollos muertos'!Y6+1,'cantidad inicial pollos'!Y6-'cantidad pollos muertos'!Y6+1)</f>
        <v>2.9134794183380709E-2</v>
      </c>
      <c r="H8" s="7">
        <f>BETAINV(0.975,'cantidad pollos muertos'!Y6+1,'cantidad inicial pollos'!Y6-'cantidad pollos muertos'!Y6+1)</f>
        <v>3.1826768434740416E-2</v>
      </c>
    </row>
    <row r="9" spans="1:14" x14ac:dyDescent="0.25">
      <c r="A9" s="7">
        <v>6</v>
      </c>
      <c r="B9" s="7" t="s">
        <v>12</v>
      </c>
      <c r="C9" s="7">
        <f>MIN('intervalos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bn'!AA8,'intervalos de credibilidad bn'!AC8,'intervalos de credibilidad bn'!AE8,'intervalos de credibilidad bn'!AG8,'intervalos de credibilidad bn'!AI8,'intervalos de credibilidad bn'!AK8,'intervalos de credibilidad bn'!AM8,'intervalos de credibilidad bn'!AO8,'intervalos de credibilidad bn'!AQ8,'intervalos de credibilidad bn'!AS8)</f>
        <v>1.0000451058836728E-2</v>
      </c>
      <c r="D9" s="7">
        <f>MAX('intervalos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bn'!Z8,'intervalos de credibilidad bn'!AB8,'intervalos de credibilidad bn'!AD8,'intervalos de credibilidad bn'!AF8,'intervalos de credibilidad bn'!AH8,'intervalos de credibilidad bn'!AJ8,'intervalos de credibilidad bn'!AL8,'intervalos de credibilidad bn'!AN8,'intervalos de credibilidad bn'!AP8,'intervalos de credibilidad bn'!AR8,'intervalos de credibilidad bn'!AT8)</f>
        <v>0.11155978396773025</v>
      </c>
      <c r="E9" s="7">
        <f>MIN('intervalos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bn'!Z8,'intervalos de credibilidad bn'!AB8,'intervalos de credibilidad bn'!AD8,'intervalos de credibilidad bn'!AF8,'intervalos de credibilidad bn'!AH8,'intervalos de credibilidad bn'!AJ8,'intervalos de credibilidad bn'!AL8,'intervalos de credibilidad bn'!AN8,'intervalos de credibilidad bn'!AP8,'intervalos de credibilidad bn'!AR8,'intervalos de credibilidad bn'!AT8)</f>
        <v>2.411553244548692E-2</v>
      </c>
      <c r="F9" s="7">
        <f>MAX('intervalos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bn'!AA8,'intervalos de credibilidad bn'!AC8,'intervalos de credibilidad bn'!AE8,'intervalos de credibilidad bn'!AG8,'intervalos de credibilidad bn'!AI8,'intervalos de credibilidad bn'!AK8,'intervalos de credibilidad bn'!AM8,'intervalos de credibilidad bn'!AO8,'intervalos de credibilidad bn'!AQ8,'intervalos de credibilidad bn'!AS8)</f>
        <v>7.9865880475373505E-2</v>
      </c>
      <c r="G9" s="7">
        <f>BETAINV(0.025,'cantidad pollos muertos'!Y7+1,'cantidad inicial pollos'!Y7-'cantidad pollos muertos'!Y7+1)</f>
        <v>5.3870699057990856E-2</v>
      </c>
      <c r="H9" s="7">
        <f>BETAINV(0.975,'cantidad pollos muertos'!Y7+1,'cantidad inicial pollos'!Y7-'cantidad pollos muertos'!Y7+1)</f>
        <v>5.9392263888921493E-2</v>
      </c>
    </row>
    <row r="10" spans="1:14" x14ac:dyDescent="0.25">
      <c r="A10" s="7">
        <v>7</v>
      </c>
      <c r="B10" s="7" t="s">
        <v>15</v>
      </c>
      <c r="C10" s="7">
        <f>MIN('intervalos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bn'!AA9,'intervalos de credibilidad bn'!AC9,'intervalos de credibilidad bn'!AE9,'intervalos de credibilidad bn'!AI9,'intervalos de credibilidad bn'!AK9,'intervalos de credibilidad bn'!AM9,'intervalos de credibilidad bn'!AO9,'intervalos de credibilidad bn'!AQ9,'intervalos de credibilidad bn'!AS9)</f>
        <v>1.0466577968975184E-2</v>
      </c>
      <c r="D10" s="7">
        <f>MAX('intervalos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bn'!Z9,'intervalos de credibilidad bn'!AB9,'intervalos de credibilidad bn'!AD9,'intervalos de credibilidad bn'!AF9,'intervalos de credibilidad bn'!AJ9,'intervalos de credibilidad bn'!AL9,'intervalos de credibilidad bn'!AN9,'intervalos de credibilidad bn'!AP9,'intervalos de credibilidad bn'!AR9,'intervalos de credibilidad bn'!AT9)</f>
        <v>7.1052604365895777E-2</v>
      </c>
      <c r="E10" s="7">
        <f>MIN('intervalos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bn'!Z9,'intervalos de credibilidad bn'!AB9,'intervalos de credibilidad bn'!AD9,'intervalos de credibilidad bn'!AF9,'intervalos de credibilidad bn'!AJ9,'intervalos de credibilidad bn'!AL9,'intervalos de credibilidad bn'!AN9,'intervalos de credibilidad bn'!AP9,'intervalos de credibilidad bn'!AR9,'intervalos de credibilidad bn'!AT9)</f>
        <v>1.9928097326246008E-2</v>
      </c>
      <c r="F10" s="7">
        <f>MAX('intervalos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bn'!AA9,'intervalos de credibilidad bn'!AC9,'intervalos de credibilidad bn'!AE9,'intervalos de credibilidad bn'!AI9,'intervalos de credibilidad bn'!AK9,'intervalos de credibilidad bn'!AM9,'intervalos de credibilidad bn'!AO9,'intervalos de credibilidad bn'!AQ9,'intervalos de credibilidad bn'!AS9)</f>
        <v>5.3390765979019546E-2</v>
      </c>
      <c r="G10" s="7">
        <f>BETAINV(0.025,'cantidad pollos muertos'!Y8+1,'cantidad inicial pollos'!Y8-'cantidad pollos muertos'!Y8+1)</f>
        <v>4.6458873104556875E-2</v>
      </c>
      <c r="H10" s="7">
        <f>BETAINV(0.975,'cantidad pollos muertos'!Y8+1,'cantidad inicial pollos'!Y8-'cantidad pollos muertos'!Y8+1)</f>
        <v>4.9852582128780853E-2</v>
      </c>
    </row>
    <row r="11" spans="1:14" x14ac:dyDescent="0.25">
      <c r="A11" s="7">
        <v>8</v>
      </c>
      <c r="B11" s="7" t="s">
        <v>9</v>
      </c>
      <c r="C11" s="7">
        <f>MIN('intervalos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bn'!AA10,'intervalos de credibilidad bn'!AC10,'intervalos de credibilidad bn'!AE10,'intervalos de credibilidad bn'!AG10,'intervalos de credibilidad bn'!AI10,'intervalos de credibilidad bn'!AK10,'intervalos de credibilidad bn'!AM10,'intervalos de credibilidad bn'!AQ10,'intervalos de credibilidad bn'!AS10)</f>
        <v>4.2810853173733503E-3</v>
      </c>
      <c r="D11" s="7">
        <f>MAX('intervalos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bn'!Z10,'intervalos de credibilidad bn'!AB10,'intervalos de credibilidad bn'!AD10,'intervalos de credibilidad bn'!AF10,'intervalos de credibilidad bn'!AH10,'intervalos de credibilidad bn'!AJ10,'intervalos de credibilidad bn'!AL10,'intervalos de credibilidad bn'!AN10,'intervalos de credibilidad bn'!AR10,'intervalos de credibilidad bn'!AT10)</f>
        <v>6.3201112315604324E-2</v>
      </c>
      <c r="E11" s="7">
        <f>MIN('intervalos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bn'!Z10,'intervalos de credibilidad bn'!AB10,'intervalos de credibilidad bn'!AD10,'intervalos de credibilidad bn'!AF10,'intervalos de credibilidad bn'!AH10,'intervalos de credibilidad bn'!AJ10,'intervalos de credibilidad bn'!AL10,'intervalos de credibilidad bn'!AN10,'intervalos de credibilidad bn'!AR10,'intervalos de credibilidad bn'!AT10)</f>
        <v>1.4499390410438795E-2</v>
      </c>
      <c r="F11" s="7">
        <f>MAX('intervalos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bn'!AA10,'intervalos de credibilidad bn'!AC10,'intervalos de credibilidad bn'!AE10,'intervalos de credibilidad bn'!AG10,'intervalos de credibilidad bn'!AI10,'intervalos de credibilidad bn'!AK10,'intervalos de credibilidad bn'!AM10,'intervalos de credibilidad bn'!AQ10,'intervalos de credibilidad bn'!AS10)</f>
        <v>4.6556371699174315E-2</v>
      </c>
      <c r="G11" s="7">
        <f>BETAINV(0.025,'cantidad pollos muertos'!Y9+1,'cantidad inicial pollos'!Y9-'cantidad pollos muertos'!Y9+1)</f>
        <v>3.0089030134216314E-2</v>
      </c>
      <c r="H11" s="7">
        <f>BETAINV(0.975,'cantidad pollos muertos'!Y9+1,'cantidad inicial pollos'!Y9-'cantidad pollos muertos'!Y9+1)</f>
        <v>3.2832604597176185E-2</v>
      </c>
    </row>
    <row r="12" spans="1:14" x14ac:dyDescent="0.25">
      <c r="A12" s="7">
        <v>9</v>
      </c>
      <c r="B12" s="7" t="s">
        <v>7</v>
      </c>
      <c r="C12" s="7">
        <f>MIN('intervalos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bn'!AA11,'intervalos de credibilidad bn'!AC11,'intervalos de credibilidad bn'!AE11,'intervalos de credibilidad bn'!AG11,'intervalos de credibilidad bn'!AI11,'intervalos de credibilidad bn'!AK11,'intervalos de credibilidad bn'!AM11,'intervalos de credibilidad bn'!AO11,'intervalos de credibilidad bn'!AQ11,'intervalos de credibilidad bn'!AS11)</f>
        <v>8.8405081358488655E-3</v>
      </c>
      <c r="D12" s="7">
        <f>MAX('intervalos de credibilidad bn'!D11,'intervalos de credibilidad bn'!F11,'intervalos de credibilidad bn'!H11,'intervalos de credibilidad bn'!L11,'intervalos de credibilidad bn'!N11,'intervalos de credibilidad bn'!P11,'intervalos de credibilidad bn'!R11,'intervalos de credibilidad bn'!T11,'intervalos de credibilidad bn'!V11,'intervalos de credibilidad bn'!X11,'intervalos de credibilidad bn'!Z11,'intervalos de credibilidad bn'!AB11,'intervalos de credibilidad bn'!AD11,'intervalos de credibilidad bn'!AF11,'intervalos de credibilidad bn'!AH11,'intervalos de credibilidad bn'!AJ11,'intervalos de credibilidad bn'!AL11,'intervalos de credibilidad bn'!AN11,'intervalos de credibilidad bn'!AP11,'intervalos de credibilidad bn'!AR11,'intervalos de credibilidad bn'!AT11)</f>
        <v>7.7382290388109842E-2</v>
      </c>
      <c r="E12" s="7">
        <f>MIN('intervalos de credibilidad bn'!D11,'intervalos de credibilidad bn'!F11,'intervalos de credibilidad bn'!H11,'intervalos de credibilidad bn'!L11,'intervalos de credibilidad bn'!N11,'intervalos de credibilidad bn'!P11,'intervalos de credibilidad bn'!R11,'intervalos de credibilidad bn'!T11,'intervalos de credibilidad bn'!V11,'intervalos de credibilidad bn'!X11,'intervalos de credibilidad bn'!Z11,'intervalos de credibilidad bn'!AB11,'intervalos de credibilidad bn'!AD11,'intervalos de credibilidad bn'!AF11,'intervalos de credibilidad bn'!AH11,'intervalos de credibilidad bn'!AJ11,'intervalos de credibilidad bn'!AL11,'intervalos de credibilidad bn'!AN11,'intervalos de credibilidad bn'!AP11,'intervalos de credibilidad bn'!AR11,'intervalos de credibilidad bn'!AT11)</f>
        <v>1.6996802499655517E-2</v>
      </c>
      <c r="F12" s="7">
        <f>MAX('intervalos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bn'!AA11,'intervalos de credibilidad bn'!AC11,'intervalos de credibilidad bn'!AE11,'intervalos de credibilidad bn'!AG11,'intervalos de credibilidad bn'!AI11,'intervalos de credibilidad bn'!AK11,'intervalos de credibilidad bn'!AM11,'intervalos de credibilidad bn'!AO11,'intervalos de credibilidad bn'!AQ11,'intervalos de credibilidad bn'!AS11)</f>
        <v>5.894964882288637E-2</v>
      </c>
      <c r="G12" s="7">
        <f>BETAINV(0.025,'cantidad pollos muertos'!Y10+1,'cantidad inicial pollos'!Y10-'cantidad pollos muertos'!Y10+1)</f>
        <v>4.0094960846399338E-2</v>
      </c>
      <c r="H12" s="7">
        <f>BETAINV(0.975,'cantidad pollos muertos'!Y10+1,'cantidad inicial pollos'!Y10-'cantidad pollos muertos'!Y10+1)</f>
        <v>4.206170296942402E-2</v>
      </c>
    </row>
    <row r="13" spans="1:14" x14ac:dyDescent="0.25">
      <c r="A13" s="7">
        <v>10</v>
      </c>
      <c r="B13" s="7" t="s">
        <v>71</v>
      </c>
      <c r="C13" s="7">
        <f>MIN('intervalos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bn'!AA12,'intervalos de credibilidad bn'!AC12,'intervalos de credibilidad bn'!AE12,'intervalos de credibilidad bn'!AG12,'intervalos de credibilidad bn'!AI12,'intervalos de credibilidad bn'!AK12,'intervalos de credibilidad bn'!AM12,'intervalos de credibilidad bn'!AO12,'intervalos de credibilidad bn'!AQ12,'intervalos de credibilidad bn'!AS12)</f>
        <v>2.180265033409368E-2</v>
      </c>
      <c r="D13" s="7">
        <f>MAX('intervalos de credibilidad bn'!D12,'intervalos de credibilidad bn'!F12,'intervalos de credibilidad bn'!H12,'intervalos de credibilidad bn'!L12,'intervalos de credibilidad bn'!N12,'intervalos de credibilidad bn'!P12,'intervalos de credibilidad bn'!R12,'intervalos de credibilidad bn'!T12,'intervalos de credibilidad bn'!V12,'intervalos de credibilidad bn'!X12,'intervalos de credibilidad bn'!Z12,'intervalos de credibilidad bn'!AB12,'intervalos de credibilidad bn'!AD12,'intervalos de credibilidad bn'!AF12,'intervalos de credibilidad bn'!AH12,'intervalos de credibilidad bn'!AJ12,'intervalos de credibilidad bn'!AL12,'intervalos de credibilidad bn'!AN12,'intervalos de credibilidad bn'!AP12,'intervalos de credibilidad bn'!AR12,'intervalos de credibilidad bn'!AT12)</f>
        <v>8.3753696224667773E-2</v>
      </c>
      <c r="E13" s="7">
        <f>MIN('intervalos de credibilidad bn'!D12,'intervalos de credibilidad bn'!F12,'intervalos de credibilidad bn'!H12,'intervalos de credibilidad bn'!L12,'intervalos de credibilidad bn'!N12,'intervalos de credibilidad bn'!P12,'intervalos de credibilidad bn'!R12,'intervalos de credibilidad bn'!T12,'intervalos de credibilidad bn'!V12,'intervalos de credibilidad bn'!X12,'intervalos de credibilidad bn'!Z12,'intervalos de credibilidad bn'!AB12,'intervalos de credibilidad bn'!AD12,'intervalos de credibilidad bn'!AF12,'intervalos de credibilidad bn'!AH12,'intervalos de credibilidad bn'!AJ12,'intervalos de credibilidad bn'!AL12,'intervalos de credibilidad bn'!AN12,'intervalos de credibilidad bn'!AP12,'intervalos de credibilidad bn'!AR12,'intervalos de credibilidad bn'!AT12)</f>
        <v>4.2465822272314102E-2</v>
      </c>
      <c r="F13" s="7">
        <f>MAX('intervalos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bn'!AA12,'intervalos de credibilidad bn'!AC12,'intervalos de credibilidad bn'!AE12,'intervalos de credibilidad bn'!AG12,'intervalos de credibilidad bn'!AI12,'intervalos de credibilidad bn'!AK12,'intervalos de credibilidad bn'!AM12,'intervalos de credibilidad bn'!AO12,'intervalos de credibilidad bn'!AQ12,'intervalos de credibilidad bn'!AS12)</f>
        <v>5.4324485196669464E-2</v>
      </c>
      <c r="G13" s="7">
        <f>BETAINV(0.025,'cantidad pollos muertos'!Y11+1,'cantidad inicial pollos'!Y11-'cantidad pollos muertos'!Y11+1)</f>
        <v>4.8801966687877778E-2</v>
      </c>
      <c r="H13" s="7">
        <f>BETAINV(0.975,'cantidad pollos muertos'!Y11+1,'cantidad inicial pollos'!Y11-'cantidad pollos muertos'!Y11+1)</f>
        <v>5.5959345168451913E-2</v>
      </c>
    </row>
    <row r="14" spans="1:14" x14ac:dyDescent="0.25">
      <c r="A14" s="7">
        <v>11</v>
      </c>
      <c r="B14" s="7" t="s">
        <v>68</v>
      </c>
      <c r="C14" s="7">
        <f>MIN('intervalos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bn'!AC13,'intervalos de credibilidad bn'!AE13,'intervalos de credibilidad bn'!AG13,'intervalos de credibilidad bn'!AI13,'intervalos de credibilidad bn'!AK13,'intervalos de credibilidad bn'!AM13,'intervalos de credibilidad bn'!AO13,'intervalos de credibilidad bn'!AQ13,'intervalos de credibilidad bn'!AS13)</f>
        <v>1.3798118951068071E-2</v>
      </c>
      <c r="D14" s="7">
        <f>MAX('intervalos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bn'!Z13,'intervalos de credibilidad bn'!AD13,'intervalos de credibilidad bn'!AF13,'intervalos de credibilidad bn'!AH13,'intervalos de credibilidad bn'!AJ13,'intervalos de credibilidad bn'!AL13,'intervalos de credibilidad bn'!AN13,'intervalos de credibilidad bn'!AP13,'intervalos de credibilidad bn'!AR13,'intervalos de credibilidad bn'!AT13)</f>
        <v>5.5245988168233229E-2</v>
      </c>
      <c r="E14" s="7">
        <f>MIN('intervalos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bn'!Z13,'intervalos de credibilidad bn'!AD13,'intervalos de credibilidad bn'!AF13,'intervalos de credibilidad bn'!AH13,'intervalos de credibilidad bn'!AJ13,'intervalos de credibilidad bn'!AL13,'intervalos de credibilidad bn'!AN13,'intervalos de credibilidad bn'!AP13,'intervalos de credibilidad bn'!AR13,'intervalos de credibilidad bn'!AT13)</f>
        <v>2.7855731346684065E-2</v>
      </c>
      <c r="F14" s="7">
        <f>MAX('intervalos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bn'!AC13,'intervalos de credibilidad bn'!AE13,'intervalos de credibilidad bn'!AG13,'intervalos de credibilidad bn'!AI13,'intervalos de credibilidad bn'!AK13,'intervalos de credibilidad bn'!AM13,'intervalos de credibilidad bn'!AO13,'intervalos de credibilidad bn'!AQ13,'intervalos de credibilidad bn'!AS13)</f>
        <v>3.4652583497444871E-2</v>
      </c>
      <c r="G14" s="7">
        <f>BETAINV(0.025,'cantidad pollos muertos'!Y12+1,'cantidad inicial pollos'!Y12-'cantidad pollos muertos'!Y12+1)</f>
        <v>3.1149333196670782E-2</v>
      </c>
      <c r="H14" s="7">
        <f>BETAINV(0.975,'cantidad pollos muertos'!Y12+1,'cantidad inicial pollos'!Y12-'cantidad pollos muertos'!Y12+1)</f>
        <v>3.6159688402027768E-2</v>
      </c>
    </row>
    <row r="15" spans="1:14" x14ac:dyDescent="0.25">
      <c r="A15" s="7">
        <v>12</v>
      </c>
      <c r="B15" s="7" t="s">
        <v>34</v>
      </c>
      <c r="C15" s="7">
        <f>MIN('intervalos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bn'!AA14,'intervalos de credibilidad bn'!AC14,'intervalos de credibilidad bn'!AE14,'intervalos de credibilidad bn'!AG14,'intervalos de credibilidad bn'!AI14,'intervalos de credibilidad bn'!AK14,'intervalos de credibilidad bn'!AM14,'intervalos de credibilidad bn'!AO14,'intervalos de credibilidad bn'!AQ14,'intervalos de credibilidad bn'!AS14)</f>
        <v>5.503385333038859E-3</v>
      </c>
      <c r="D15" s="7">
        <f>MAX('intervalos de credibilidad bn'!D14,'intervalos de credibilidad bn'!H14,'intervalos de credibilidad bn'!N14,'intervalos de credibilidad bn'!P14,'intervalos de credibilidad bn'!R14,'intervalos de credibilidad bn'!T14,'intervalos de credibilidad bn'!V14,'intervalos de credibilidad bn'!X14,'intervalos de credibilidad bn'!Z14,'intervalos de credibilidad bn'!AB14,'intervalos de credibilidad bn'!AD14,'intervalos de credibilidad bn'!AF14,'intervalos de credibilidad bn'!AH14,'intervalos de credibilidad bn'!AJ14,'intervalos de credibilidad bn'!AL14,'intervalos de credibilidad bn'!AN14,'intervalos de credibilidad bn'!AP14,'intervalos de credibilidad bn'!AR14,'intervalos de credibilidad bn'!AT14)</f>
        <v>8.4120639177866163E-2</v>
      </c>
      <c r="E15" s="7">
        <f>MIN('intervalos de credibilidad bn'!D14,'intervalos de credibilidad bn'!H14,'intervalos de credibilidad bn'!N14,'intervalos de credibilidad bn'!P14,'intervalos de credibilidad bn'!R14,'intervalos de credibilidad bn'!T14,'intervalos de credibilidad bn'!V14,'intervalos de credibilidad bn'!X14,'intervalos de credibilidad bn'!Z14,'intervalos de credibilidad bn'!AB14,'intervalos de credibilidad bn'!AD14,'intervalos de credibilidad bn'!AF14,'intervalos de credibilidad bn'!AH14,'intervalos de credibilidad bn'!AJ14,'intervalos de credibilidad bn'!AL14,'intervalos de credibilidad bn'!AN14,'intervalos de credibilidad bn'!AP14,'intervalos de credibilidad bn'!AR14,'intervalos de credibilidad bn'!AT14)</f>
        <v>1.2528171559232359E-2</v>
      </c>
      <c r="F15" s="7">
        <f>MAX('intervalos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bn'!AA14,'intervalos de credibilidad bn'!AC14,'intervalos de credibilidad bn'!AE14,'intervalos de credibilidad bn'!AG14,'intervalos de credibilidad bn'!AI14,'intervalos de credibilidad bn'!AK14,'intervalos de credibilidad bn'!AM14,'intervalos de credibilidad bn'!AO14,'intervalos de credibilidad bn'!AQ14,'intervalos de credibilidad bn'!AS14)</f>
        <v>6.490340907495977E-2</v>
      </c>
      <c r="G15" s="7">
        <f>BETAINV(0.025,'cantidad pollos muertos'!Y13+1,'cantidad inicial pollos'!Y13-'cantidad pollos muertos'!Y13+1)</f>
        <v>5.1083080694232848E-2</v>
      </c>
      <c r="H15" s="7">
        <f>BETAINV(0.975,'cantidad pollos muertos'!Y13+1,'cantidad inicial pollos'!Y13-'cantidad pollos muertos'!Y13+1)</f>
        <v>5.4345233650403557E-2</v>
      </c>
    </row>
    <row r="16" spans="1:14" x14ac:dyDescent="0.25">
      <c r="A16" s="7">
        <v>13</v>
      </c>
      <c r="B16" s="7" t="s">
        <v>27</v>
      </c>
      <c r="C16" s="7">
        <f>MIN('intervalos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bn'!AA15,'intervalos de credibilidad bn'!AC15,'intervalos de credibilidad bn'!AE15,'intervalos de credibilidad bn'!AG15,'intervalos de credibilidad bn'!AI15,'intervalos de credibilidad bn'!AK15,'intervalos de credibilidad bn'!AM15,'intervalos de credibilidad bn'!AO15,'intervalos de credibilidad bn'!AQ15,'intervalos de credibilidad bn'!AS15)</f>
        <v>1.6969719322400365E-2</v>
      </c>
      <c r="D16" s="7">
        <f>MAX('intervalos de credibilidad bn'!D15,'intervalos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bn'!Z15,'intervalos de credibilidad bn'!AB15,'intervalos de credibilidad bn'!AD15,'intervalos de credibilidad bn'!AF15,'intervalos de credibilidad bn'!AH15,'intervalos de credibilidad bn'!AJ15,'intervalos de credibilidad bn'!AL15,'intervalos de credibilidad bn'!AN15,'intervalos de credibilidad bn'!AP15,'intervalos de credibilidad bn'!AR15,'intervalos de credibilidad bn'!AT15)</f>
        <v>0.11789028780157729</v>
      </c>
      <c r="E16" s="7">
        <f>MIN('intervalos de credibilidad bn'!D15,'intervalos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bn'!Z15,'intervalos de credibilidad bn'!AB15,'intervalos de credibilidad bn'!AD15,'intervalos de credibilidad bn'!AF15,'intervalos de credibilidad bn'!AH15,'intervalos de credibilidad bn'!AJ15,'intervalos de credibilidad bn'!AL15,'intervalos de credibilidad bn'!AN15,'intervalos de credibilidad bn'!AP15,'intervalos de credibilidad bn'!AR15,'intervalos de credibilidad bn'!AT15)</f>
        <v>2.2653342394252984E-2</v>
      </c>
      <c r="F16" s="7">
        <f>MAX('intervalos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bn'!AA15,'intervalos de credibilidad bn'!AC15,'intervalos de credibilidad bn'!AE15,'intervalos de credibilidad bn'!AG15,'intervalos de credibilidad bn'!AI15,'intervalos de credibilidad bn'!AK15,'intervalos de credibilidad bn'!AM15,'intervalos de credibilidad bn'!AO15,'intervalos de credibilidad bn'!AQ15,'intervalos de credibilidad bn'!AS15)</f>
        <v>0.10502449496865905</v>
      </c>
      <c r="G16" s="7">
        <f>BETAINV(0.025,'cantidad pollos muertos'!Y14+1,'cantidad inicial pollos'!Y14-'cantidad pollos muertos'!Y14+1)</f>
        <v>5.3142797746995395E-2</v>
      </c>
      <c r="H16" s="7">
        <f>BETAINV(0.975,'cantidad pollos muertos'!Y14+1,'cantidad inicial pollos'!Y14-'cantidad pollos muertos'!Y14+1)</f>
        <v>5.5172849927653922E-2</v>
      </c>
    </row>
    <row r="17" spans="1:8" x14ac:dyDescent="0.25">
      <c r="A17" s="7">
        <v>14</v>
      </c>
      <c r="B17" s="7" t="s">
        <v>64</v>
      </c>
      <c r="C17" s="7">
        <f>MIN('intervalos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bn'!AA16,'intervalos de credibilidad bn'!AC16,'intervalos de credibilidad bn'!AE16,'intervalos de credibilidad bn'!AG16,'intervalos de credibilidad bn'!AI16,'intervalos de credibilidad bn'!AK16,'intervalos de credibilidad bn'!AM16,'intervalos de credibilidad bn'!AO16,'intervalos de credibilidad bn'!AQ16,'intervalos de credibilidad bn'!AS16)</f>
        <v>7.2068855356824868E-3</v>
      </c>
      <c r="D17" s="7">
        <f>MAX('intervalos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bn'!Z16,'intervalos de credibilidad bn'!AB16,'intervalos de credibilidad bn'!AD16,'intervalos de credibilidad bn'!AF16,'intervalos de credibilidad bn'!AH16,'intervalos de credibilidad bn'!AJ16,'intervalos de credibilidad bn'!AL16,'intervalos de credibilidad bn'!AN16,'intervalos de credibilidad bn'!AP16,'intervalos de credibilidad bn'!AR16,'intervalos de credibilidad bn'!AT16)</f>
        <v>7.7327671070721693E-2</v>
      </c>
      <c r="E17" s="7">
        <f>MIN('intervalos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bn'!Z16,'intervalos de credibilidad bn'!AB16,'intervalos de credibilidad bn'!AD16,'intervalos de credibilidad bn'!AF16,'intervalos de credibilidad bn'!AH16,'intervalos de credibilidad bn'!AJ16,'intervalos de credibilidad bn'!AL16,'intervalos de credibilidad bn'!AN16,'intervalos de credibilidad bn'!AP16,'intervalos de credibilidad bn'!AR16,'intervalos de credibilidad bn'!AT16)</f>
        <v>1.5992626733667414E-2</v>
      </c>
      <c r="F17" s="7">
        <f>MAX('intervalos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bn'!AA16,'intervalos de credibilidad bn'!AC16,'intervalos de credibilidad bn'!AE16,'intervalos de credibilidad bn'!AG16,'intervalos de credibilidad bn'!AI16,'intervalos de credibilidad bn'!AK16,'intervalos de credibilidad bn'!AM16,'intervalos de credibilidad bn'!AO16,'intervalos de credibilidad bn'!AQ16,'intervalos de credibilidad bn'!AS16)</f>
        <v>6.3574655205062849E-2</v>
      </c>
      <c r="G17" s="7">
        <f>BETAINV(0.025,'cantidad pollos muertos'!Y15+1,'cantidad inicial pollos'!Y15-'cantidad pollos muertos'!Y15+1)</f>
        <v>3.2390096495922248E-2</v>
      </c>
      <c r="H17" s="7">
        <f>BETAINV(0.975,'cantidad pollos muertos'!Y15+1,'cantidad inicial pollos'!Y15-'cantidad pollos muertos'!Y15+1)</f>
        <v>3.4397073626333485E-2</v>
      </c>
    </row>
    <row r="18" spans="1:8" x14ac:dyDescent="0.25">
      <c r="A18" s="7">
        <v>15</v>
      </c>
      <c r="B18" s="7" t="s">
        <v>8</v>
      </c>
      <c r="C18" s="7">
        <f>MIN('intervalos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bn'!AA17,'intervalos de credibilidad bn'!AC17,'intervalos de credibilidad bn'!AE17,'intervalos de credibilidad bn'!AG17,'intervalos de credibilidad bn'!AI17,'intervalos de credibilidad bn'!AK17,'intervalos de credibilidad bn'!AM17,'intervalos de credibilidad bn'!AO17,'intervalos de credibilidad bn'!AQ17,'intervalos de credibilidad bn'!AS17)</f>
        <v>1.506489837461525E-2</v>
      </c>
      <c r="D18" s="7">
        <f>MAX('intervalos de credibilidad bn'!D17,'intervalos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bn'!Z17,'intervalos de credibilidad bn'!AB17,'intervalos de credibilidad bn'!AD17,'intervalos de credibilidad bn'!AF17,'intervalos de credibilidad bn'!AH17,'intervalos de credibilidad bn'!AJ17,'intervalos de credibilidad bn'!AL17,'intervalos de credibilidad bn'!AN17,'intervalos de credibilidad bn'!AP17,'intervalos de credibilidad bn'!AR17,'intervalos de credibilidad bn'!AT17)</f>
        <v>6.996780784975043E-2</v>
      </c>
      <c r="E18" s="7">
        <f>MIN('intervalos de credibilidad bn'!D17,'intervalos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bn'!Z17,'intervalos de credibilidad bn'!AB17,'intervalos de credibilidad bn'!AD17,'intervalos de credibilidad bn'!AF17,'intervalos de credibilidad bn'!AH17,'intervalos de credibilidad bn'!AJ17,'intervalos de credibilidad bn'!AL17,'intervalos de credibilidad bn'!AN17,'intervalos de credibilidad bn'!AP17,'intervalos de credibilidad bn'!AR17,'intervalos de credibilidad bn'!AT17)</f>
        <v>1.958287330209485E-2</v>
      </c>
      <c r="F18" s="7">
        <f>MAX('intervalos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bn'!AA17,'intervalos de credibilidad bn'!AC17,'intervalos de credibilidad bn'!AE17,'intervalos de credibilidad bn'!AG17,'intervalos de credibilidad bn'!AI17,'intervalos de credibilidad bn'!AK17,'intervalos de credibilidad bn'!AM17,'intervalos de credibilidad bn'!AO17,'intervalos de credibilidad bn'!AQ17,'intervalos de credibilidad bn'!AS17)</f>
        <v>6.0054134380961979E-2</v>
      </c>
      <c r="G18" s="7">
        <f>BETAINV(0.025,'cantidad pollos muertos'!Y16+1,'cantidad inicial pollos'!Y16-'cantidad pollos muertos'!Y16+1)</f>
        <v>3.5916392320685546E-2</v>
      </c>
      <c r="H18" s="7">
        <f>BETAINV(0.975,'cantidad pollos muertos'!Y16+1,'cantidad inicial pollos'!Y16-'cantidad pollos muertos'!Y16+1)</f>
        <v>3.738648584844706E-2</v>
      </c>
    </row>
    <row r="19" spans="1:8" x14ac:dyDescent="0.25">
      <c r="A19" s="7">
        <v>16</v>
      </c>
      <c r="B19" s="7" t="s">
        <v>35</v>
      </c>
      <c r="C19" s="7">
        <f>MIN('intervalos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bn'!AA18,'intervalos de credibilidad bn'!AC18,'intervalos de credibilidad bn'!AE18,'intervalos de credibilidad bn'!AG18,'intervalos de credibilidad bn'!AI18,'intervalos de credibilidad bn'!AK18,'intervalos de credibilidad bn'!AM18,'intervalos de credibilidad bn'!AO18,'intervalos de credibilidad bn'!AQ18,'intervalos de credibilidad bn'!AS18)</f>
        <v>1.0997091196700955E-2</v>
      </c>
      <c r="D19" s="7">
        <f>MAX('intervalos de credibilidad bn'!D18,'intervalos de credibilidad bn'!F18,'intervalos de credibilidad bn'!H18,'intervalos de credibilidad bn'!L18,'intervalos de credibilidad bn'!N18,'intervalos de credibilidad bn'!P18,'intervalos de credibilidad bn'!R18,'intervalos de credibilidad bn'!T18,'intervalos de credibilidad bn'!V18,'intervalos de credibilidad bn'!X18,'intervalos de credibilidad bn'!Z18,'intervalos de credibilidad bn'!AB18,'intervalos de credibilidad bn'!AD18,'intervalos de credibilidad bn'!AF18,'intervalos de credibilidad bn'!AH18,'intervalos de credibilidad bn'!AJ18,'intervalos de credibilidad bn'!AL18,'intervalos de credibilidad bn'!AN18,'intervalos de credibilidad bn'!AP18,'intervalos de credibilidad bn'!AR18,'intervalos de credibilidad bn'!AT18)</f>
        <v>0.10238673742963478</v>
      </c>
      <c r="E19" s="7">
        <f>MIN('intervalos de credibilidad bn'!D18,'intervalos de credibilidad bn'!F18,'intervalos de credibilidad bn'!H18,'intervalos de credibilidad bn'!L18,'intervalos de credibilidad bn'!N18,'intervalos de credibilidad bn'!P18,'intervalos de credibilidad bn'!R18,'intervalos de credibilidad bn'!T18,'intervalos de credibilidad bn'!V18,'intervalos de credibilidad bn'!X18,'intervalos de credibilidad bn'!Z18,'intervalos de credibilidad bn'!AB18,'intervalos de credibilidad bn'!AD18,'intervalos de credibilidad bn'!AF18,'intervalos de credibilidad bn'!AH18,'intervalos de credibilidad bn'!AJ18,'intervalos de credibilidad bn'!AL18,'intervalos de credibilidad bn'!AN18,'intervalos de credibilidad bn'!AP18,'intervalos de credibilidad bn'!AR18,'intervalos de credibilidad bn'!AT18)</f>
        <v>1.9443783600047393E-2</v>
      </c>
      <c r="F19" s="7">
        <f>MAX('intervalos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bn'!AA18,'intervalos de credibilidad bn'!AC18,'intervalos de credibilidad bn'!AE18,'intervalos de credibilidad bn'!AG18,'intervalos de credibilidad bn'!AI18,'intervalos de credibilidad bn'!AK18,'intervalos de credibilidad bn'!AM18,'intervalos de credibilidad bn'!AO18,'intervalos de credibilidad bn'!AQ18,'intervalos de credibilidad bn'!AS18)</f>
        <v>8.7463724666055731E-2</v>
      </c>
      <c r="G19" s="7">
        <f>BETAINV(0.025,'cantidad pollos muertos'!Y17+1,'cantidad inicial pollos'!Y17-'cantidad pollos muertos'!Y17+1)</f>
        <v>4.1449066282051826E-2</v>
      </c>
      <c r="H19" s="7">
        <f>BETAINV(0.975,'cantidad pollos muertos'!Y17+1,'cantidad inicial pollos'!Y17-'cantidad pollos muertos'!Y17+1)</f>
        <v>4.370134410316262E-2</v>
      </c>
    </row>
    <row r="20" spans="1:8" x14ac:dyDescent="0.25">
      <c r="A20" s="7">
        <v>17</v>
      </c>
      <c r="B20" s="7" t="s">
        <v>69</v>
      </c>
      <c r="C20" s="7">
        <f>MIN('intervalos de credibilidad bn'!C19,'intervalos de credibilidad bn'!G19,'intervalos de credibilidad bn'!I19,'intervalos de credibilidad bn'!M19,'intervalos de credibilidad bn'!O19,'intervalos de credibilidad bn'!Q19,'intervalos de credibilidad bn'!S19,'intervalos de credibilidad bn'!U19,'intervalos de credibilidad bn'!W19,'intervalos de credibilidad bn'!Y19,'intervalos de credibilidad bn'!AA19,'intervalos de credibilidad bn'!AC19,'intervalos de credibilidad bn'!AE19,'intervalos de credibilidad bn'!AG19,'intervalos de credibilidad bn'!AI19,'intervalos de credibilidad bn'!AK19,'intervalos de credibilidad bn'!AM19,'intervalos de credibilidad bn'!AO19,'intervalos de credibilidad bn'!AQ19)</f>
        <v>5.8420455287964152E-3</v>
      </c>
      <c r="D20" s="7">
        <f>MAX('intervalos de credibilidad bn'!D19,'intervalos de credibilidad bn'!H19,'intervalos de credibilidad bn'!N19,'intervalos de credibilidad bn'!P19,'intervalos de credibilidad bn'!R19,'intervalos de credibilidad bn'!T19,'intervalos de credibilidad bn'!V19,'intervalos de credibilidad bn'!X19,'intervalos de credibilidad bn'!Z19,'intervalos de credibilidad bn'!AB19,'intervalos de credibilidad bn'!AD19,'intervalos de credibilidad bn'!AF19,'intervalos de credibilidad bn'!AH19,'intervalos de credibilidad bn'!AJ19,'intervalos de credibilidad bn'!AL19,'intervalos de credibilidad bn'!AN19,'intervalos de credibilidad bn'!AP19,'intervalos de credibilidad bn'!AR19)</f>
        <v>7.4432235631596733E-2</v>
      </c>
      <c r="E20" s="7">
        <f>MIN('intervalos de credibilidad bn'!D19,'intervalos de credibilidad bn'!H19,'intervalos de credibilidad bn'!N19,'intervalos de credibilidad bn'!P19,'intervalos de credibilidad bn'!R19,'intervalos de credibilidad bn'!T19,'intervalos de credibilidad bn'!V19,'intervalos de credibilidad bn'!X19,'intervalos de credibilidad bn'!Z19,'intervalos de credibilidad bn'!AB19,'intervalos de credibilidad bn'!AD19,'intervalos de credibilidad bn'!AF19,'intervalos de credibilidad bn'!AH19,'intervalos de credibilidad bn'!AJ19,'intervalos de credibilidad bn'!AL19,'intervalos de credibilidad bn'!AN19,'intervalos de credibilidad bn'!AP19,'intervalos de credibilidad bn'!AR19)</f>
        <v>1.740227397717109E-2</v>
      </c>
      <c r="F20" s="7">
        <f>MAX('intervalos de credibilidad bn'!C19,'intervalos de credibilidad bn'!G19,'intervalos de credibilidad bn'!I19,'intervalos de credibilidad bn'!M19,'intervalos de credibilidad bn'!O19,'intervalos de credibilidad bn'!Q19,'intervalos de credibilidad bn'!S19,'intervalos de credibilidad bn'!U19,'intervalos de credibilidad bn'!W19,'intervalos de credibilidad bn'!Y19,'intervalos de credibilidad bn'!AA19,'intervalos de credibilidad bn'!AC19,'intervalos de credibilidad bn'!AE19,'intervalos de credibilidad bn'!AG19,'intervalos de credibilidad bn'!AI19,'intervalos de credibilidad bn'!AK19,'intervalos de credibilidad bn'!AM19,'intervalos de credibilidad bn'!AO19,'intervalos de credibilidad bn'!AQ19)</f>
        <v>5.6350813646779553E-2</v>
      </c>
      <c r="G20" s="7">
        <f>BETAINV(0.025,'cantidad pollos muertos'!Y18+1,'cantidad inicial pollos'!Y18-'cantidad pollos muertos'!Y18+1)</f>
        <v>4.8176329022937288E-2</v>
      </c>
      <c r="H20" s="7">
        <f>BETAINV(0.975,'cantidad pollos muertos'!Y18+1,'cantidad inicial pollos'!Y18-'cantidad pollos muertos'!Y18+1)</f>
        <v>5.1597134030222702E-2</v>
      </c>
    </row>
    <row r="21" spans="1:8" x14ac:dyDescent="0.25">
      <c r="A21" s="7">
        <v>18</v>
      </c>
      <c r="B21" s="7" t="s">
        <v>11</v>
      </c>
      <c r="C21" s="7">
        <f>MIN('intervalos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bn'!AC20,'intervalos de credibilidad bn'!AE20,'intervalos de credibilidad bn'!AG20,'intervalos de credibilidad bn'!AI20,'intervalos de credibilidad bn'!AK20,'intervalos de credibilidad bn'!AM20,'intervalos de credibilidad bn'!AO20,'intervalos de credibilidad bn'!AQ20,'intervalos de credibilidad bn'!AS20)</f>
        <v>9.3460181046352338E-3</v>
      </c>
      <c r="D21" s="7">
        <f>MAX('intervalos de credibilidad bn'!D20,'intervalos de credibilidad bn'!F20,'intervalos de credibilidad bn'!J20,'intervalos de credibilidad bn'!L20,'intervalos de credibilidad bn'!N20,'intervalos de credibilidad bn'!P20,'intervalos de credibilidad bn'!R20,'intervalos de credibilidad bn'!T20,'intervalos de credibilidad bn'!V20,'intervalos de credibilidad bn'!Z20,'intervalos de credibilidad bn'!AD20,'intervalos de credibilidad bn'!AF20,'intervalos de credibilidad bn'!AH20,'intervalos de credibilidad bn'!AJ20,'intervalos de credibilidad bn'!AL20,'intervalos de credibilidad bn'!AN20,'intervalos de credibilidad bn'!AP20,'intervalos de credibilidad bn'!AR20,'intervalos de credibilidad bn'!AT20)</f>
        <v>0.10313654794550842</v>
      </c>
      <c r="E21" s="7">
        <f>MIN('intervalos de credibilidad bn'!D20,'intervalos de credibilidad bn'!F20,'intervalos de credibilidad bn'!J20,'intervalos de credibilidad bn'!L20,'intervalos de credibilidad bn'!N20,'intervalos de credibilidad bn'!P20,'intervalos de credibilidad bn'!R20,'intervalos de credibilidad bn'!T20,'intervalos de credibilidad bn'!V20,'intervalos de credibilidad bn'!Z20,'intervalos de credibilidad bn'!AD20,'intervalos de credibilidad bn'!AF20,'intervalos de credibilidad bn'!AH20,'intervalos de credibilidad bn'!AJ20,'intervalos de credibilidad bn'!AL20,'intervalos de credibilidad bn'!AN20,'intervalos de credibilidad bn'!AP20,'intervalos de credibilidad bn'!AR20,'intervalos de credibilidad bn'!AT20)</f>
        <v>2.0512659653128429E-2</v>
      </c>
      <c r="F21" s="7">
        <f>MAX('intervalos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bn'!AC20,'intervalos de credibilidad bn'!AE20,'intervalos de credibilidad bn'!AG20,'intervalos de credibilidad bn'!AI20,'intervalos de credibilidad bn'!AK20,'intervalos de credibilidad bn'!AM20,'intervalos de credibilidad bn'!AO20,'intervalos de credibilidad bn'!AQ20,'intervalos de credibilidad bn'!AS20)</f>
        <v>7.6330936165841884E-2</v>
      </c>
      <c r="G21" s="7">
        <f>BETAINV(0.025,'cantidad pollos muertos'!Y19+1,'cantidad inicial pollos'!Y19-'cantidad pollos muertos'!Y19+1)</f>
        <v>7.3769529119208893E-2</v>
      </c>
      <c r="H21" s="7">
        <f>BETAINV(0.975,'cantidad pollos muertos'!Y19+1,'cantidad inicial pollos'!Y19-'cantidad pollos muertos'!Y19+1)</f>
        <v>7.9122961368643385E-2</v>
      </c>
    </row>
    <row r="22" spans="1:8" x14ac:dyDescent="0.25">
      <c r="A22" s="7">
        <v>19</v>
      </c>
      <c r="B22" s="7" t="s">
        <v>65</v>
      </c>
      <c r="C22" s="7">
        <f>MIN('intervalos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bn'!AA21,'intervalos de credibilidad bn'!AC21,'intervalos de credibilidad bn'!AE21,'intervalos de credibilidad bn'!AG21,'intervalos de credibilidad bn'!AI21,'intervalos de credibilidad bn'!AK21,'intervalos de credibilidad bn'!AM21,'intervalos de credibilidad bn'!AO21,'intervalos de credibilidad bn'!AQ21,'intervalos de credibilidad bn'!AS21)</f>
        <v>1.3265827355353501E-3</v>
      </c>
      <c r="D22" s="7">
        <f>MAX('intervalos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bn'!Z21,'intervalos de credibilidad bn'!AB21,'intervalos de credibilidad bn'!AD21,'intervalos de credibilidad bn'!AF21,'intervalos de credibilidad bn'!AH21,'intervalos de credibilidad bn'!AJ21,'intervalos de credibilidad bn'!AL21,'intervalos de credibilidad bn'!AN21,'intervalos de credibilidad bn'!AP21,'intervalos de credibilidad bn'!AR21,'intervalos de credibilidad bn'!AT21)</f>
        <v>5.7705555294467747E-2</v>
      </c>
      <c r="E22" s="7">
        <f>MIN('intervalos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bn'!Z21,'intervalos de credibilidad bn'!AB21,'intervalos de credibilidad bn'!AD21,'intervalos de credibilidad bn'!AF21,'intervalos de credibilidad bn'!AH21,'intervalos de credibilidad bn'!AJ21,'intervalos de credibilidad bn'!AL21,'intervalos de credibilidad bn'!AN21,'intervalos de credibilidad bn'!AP21,'intervalos de credibilidad bn'!AR21,'intervalos de credibilidad bn'!AT21)</f>
        <v>8.3392021204187206E-3</v>
      </c>
      <c r="F22" s="7">
        <f>MAX('intervalos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bn'!AA21,'intervalos de credibilidad bn'!AC21,'intervalos de credibilidad bn'!AE21,'intervalos de credibilidad bn'!AG21,'intervalos de credibilidad bn'!AI21,'intervalos de credibilidad bn'!AK21,'intervalos de credibilidad bn'!AM21,'intervalos de credibilidad bn'!AO21,'intervalos de credibilidad bn'!AQ21,'intervalos de credibilidad bn'!AS21)</f>
        <v>9.5607521931984768E-2</v>
      </c>
      <c r="G22" s="7">
        <f>BETAINV(0.025,'cantidad pollos muertos'!Y20+1,'cantidad inicial pollos'!Y20-'cantidad pollos muertos'!Y20+1)</f>
        <v>3.043219268729299E-2</v>
      </c>
      <c r="H22" s="7">
        <f>BETAINV(0.975,'cantidad pollos muertos'!Y20+1,'cantidad inicial pollos'!Y20-'cantidad pollos muertos'!Y20+1)</f>
        <v>3.2887497441944191E-2</v>
      </c>
    </row>
    <row r="23" spans="1:8" x14ac:dyDescent="0.25">
      <c r="A23" s="7">
        <v>20</v>
      </c>
      <c r="B23" s="7" t="s">
        <v>23</v>
      </c>
      <c r="C23" s="7">
        <f>MIN('intervalos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bn'!AA22,'intervalos de credibilidad bn'!AC22,'intervalos de credibilidad bn'!AE22,'intervalos de credibilidad bn'!AG22,'intervalos de credibilidad bn'!AI22,'intervalos de credibilidad bn'!AK22,'intervalos de credibilidad bn'!AM22,'intervalos de credibilidad bn'!AO22,'intervalos de credibilidad bn'!AQ22,'intervalos de credibilidad bn'!AS22)</f>
        <v>3.4027250530356758E-3</v>
      </c>
      <c r="D23" s="7">
        <f>MAX('intervalos de credibilidad bn'!D22,'intervalos de credibilidad bn'!F22,'intervalos de credibilidad bn'!H22,'intervalos de credibilidad bn'!J22,'intervalos de credibilidad bn'!L22,'intervalos de credibilidad bn'!N22,'intervalos de credibilidad bn'!R22,'intervalos de credibilidad bn'!T22,'intervalos de credibilidad bn'!V22,'intervalos de credibilidad bn'!X22,'intervalos de credibilidad bn'!Z22,'intervalos de credibilidad bn'!AB22,'intervalos de credibilidad bn'!AD22,'intervalos de credibilidad bn'!AF22,'intervalos de credibilidad bn'!AH22,'intervalos de credibilidad bn'!AJ22,'intervalos de credibilidad bn'!AL22,'intervalos de credibilidad bn'!AN22,'intervalos de credibilidad bn'!AP22,'intervalos de credibilidad bn'!AR22,'intervalos de credibilidad bn'!AT22)</f>
        <v>7.054415466789421E-2</v>
      </c>
      <c r="E23" s="7">
        <f>MIN('intervalos de credibilidad bn'!D22,'intervalos de credibilidad bn'!F22,'intervalos de credibilidad bn'!H22,'intervalos de credibilidad bn'!J22,'intervalos de credibilidad bn'!L22,'intervalos de credibilidad bn'!N22,'intervalos de credibilidad bn'!R22,'intervalos de credibilidad bn'!T22,'intervalos de credibilidad bn'!V22,'intervalos de credibilidad bn'!X22,'intervalos de credibilidad bn'!Z22,'intervalos de credibilidad bn'!AB22,'intervalos de credibilidad bn'!AD22,'intervalos de credibilidad bn'!AF22,'intervalos de credibilidad bn'!AH22,'intervalos de credibilidad bn'!AJ22,'intervalos de credibilidad bn'!AL22,'intervalos de credibilidad bn'!AN22,'intervalos de credibilidad bn'!AP22,'intervalos de credibilidad bn'!AR22,'intervalos de credibilidad bn'!AT22)</f>
        <v>1.4631815168728801E-2</v>
      </c>
      <c r="F23" s="7">
        <f>MAX('intervalos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bn'!AA22,'intervalos de credibilidad bn'!AC22,'intervalos de credibilidad bn'!AE22,'intervalos de credibilidad bn'!AG22,'intervalos de credibilidad bn'!AI22,'intervalos de credibilidad bn'!AK22,'intervalos de credibilidad bn'!AM22,'intervalos de credibilidad bn'!AO22,'intervalos de credibilidad bn'!AQ22,'intervalos de credibilidad bn'!AS22)</f>
        <v>4.9641027899044961E-2</v>
      </c>
      <c r="G23" s="7">
        <f>BETAINV(0.025,'cantidad pollos muertos'!Y21+1,'cantidad inicial pollos'!Y21-'cantidad pollos muertos'!Y21+1)</f>
        <v>2.9310772199238683E-2</v>
      </c>
      <c r="H23" s="7">
        <f>BETAINV(0.975,'cantidad pollos muertos'!Y21+1,'cantidad inicial pollos'!Y21-'cantidad pollos muertos'!Y21+1)</f>
        <v>3.2638638966859035E-2</v>
      </c>
    </row>
    <row r="24" spans="1:8" x14ac:dyDescent="0.25">
      <c r="A24" s="7">
        <v>21</v>
      </c>
      <c r="B24" s="7" t="s">
        <v>10</v>
      </c>
      <c r="C24" s="7">
        <f>MIN('intervalos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bn'!AA23,'intervalos de credibilidad bn'!AC23,'intervalos de credibilidad bn'!AE23,'intervalos de credibilidad bn'!AG23,'intervalos de credibilidad bn'!AI23,'intervalos de credibilidad bn'!AK23,'intervalos de credibilidad bn'!AM23,'intervalos de credibilidad bn'!AO23,'intervalos de credibilidad bn'!AQ23,'intervalos de credibilidad bn'!AS23)</f>
        <v>9.4870021380749694E-3</v>
      </c>
      <c r="D24" s="7">
        <f>MAX('intervalos de credibilidad bn'!D23,'intervalos de credibilidad bn'!F23,'intervalos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bn'!Z23,'intervalos de credibilidad bn'!AB23,'intervalos de credibilidad bn'!AD23,'intervalos de credibilidad bn'!AF23,'intervalos de credibilidad bn'!AH23,'intervalos de credibilidad bn'!AJ23,'intervalos de credibilidad bn'!AL23,'intervalos de credibilidad bn'!AN23,'intervalos de credibilidad bn'!AP23,'intervalos de credibilidad bn'!AR23,'intervalos de credibilidad bn'!AT23)</f>
        <v>6.357589266390129E-2</v>
      </c>
      <c r="E24" s="7">
        <f>MIN('intervalos de credibilidad bn'!D23,'intervalos de credibilidad bn'!F23,'intervalos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bn'!Z23,'intervalos de credibilidad bn'!AB23,'intervalos de credibilidad bn'!AD23,'intervalos de credibilidad bn'!AF23,'intervalos de credibilidad bn'!AH23,'intervalos de credibilidad bn'!AJ23,'intervalos de credibilidad bn'!AL23,'intervalos de credibilidad bn'!AN23,'intervalos de credibilidad bn'!AP23,'intervalos de credibilidad bn'!AR23,'intervalos de credibilidad bn'!AT23)</f>
        <v>1.8071113181189591E-2</v>
      </c>
      <c r="F24" s="7">
        <f>MAX('intervalos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bn'!AA23,'intervalos de credibilidad bn'!AC23,'intervalos de credibilidad bn'!AE23,'intervalos de credibilidad bn'!AG23,'intervalos de credibilidad bn'!AI23,'intervalos de credibilidad bn'!AK23,'intervalos de credibilidad bn'!AM23,'intervalos de credibilidad bn'!AO23,'intervalos de credibilidad bn'!AQ23,'intervalos de credibilidad bn'!AS23)</f>
        <v>5.4751367704510057E-2</v>
      </c>
      <c r="G24" s="7">
        <f>BETAINV(0.025,'cantidad pollos muertos'!Y22+1,'cantidad inicial pollos'!Y22-'cantidad pollos muertos'!Y22+1)</f>
        <v>3.2392177225255052E-2</v>
      </c>
      <c r="H24" s="7">
        <f>BETAINV(0.975,'cantidad pollos muertos'!Y22+1,'cantidad inicial pollos'!Y22-'cantidad pollos muertos'!Y22+1)</f>
        <v>3.5261078564105319E-2</v>
      </c>
    </row>
    <row r="25" spans="1:8" x14ac:dyDescent="0.25">
      <c r="A25" s="7">
        <v>22</v>
      </c>
      <c r="B25" s="7" t="s">
        <v>38</v>
      </c>
      <c r="C25" s="7">
        <f>MIN('intervalos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bn'!AA24,'intervalos de credibilidad bn'!AC24,'intervalos de credibilidad bn'!AE24,'intervalos de credibilidad bn'!AI24,'intervalos de credibilidad bn'!AK24,'intervalos de credibilidad bn'!AM24,'intervalos de credibilidad bn'!AO24,'intervalos de credibilidad bn'!AQ24,'intervalos de credibilidad bn'!AS24)</f>
        <v>9.9824077603693131E-3</v>
      </c>
      <c r="D25" s="7">
        <f>MAX('intervalos de credibilidad bn'!D24,'intervalos de credibilidad bn'!F24,'intervalos de credibilidad bn'!H24,'intervalos de credibilidad bn'!L24,'intervalos de credibilidad bn'!N24,'intervalos de credibilidad bn'!P24,'intervalos de credibilidad bn'!R24,'intervalos de credibilidad bn'!T24,'intervalos de credibilidad bn'!V24,'intervalos de credibilidad bn'!X24,'intervalos de credibilidad bn'!Z24,'intervalos de credibilidad bn'!AB24,'intervalos de credibilidad bn'!AD24,'intervalos de credibilidad bn'!AF24,'intervalos de credibilidad bn'!AJ24,'intervalos de credibilidad bn'!AL24,'intervalos de credibilidad bn'!AN24,'intervalos de credibilidad bn'!AP24,'intervalos de credibilidad bn'!AR24,'intervalos de credibilidad bn'!AT24)</f>
        <v>0.10493368403602865</v>
      </c>
      <c r="E25" s="7">
        <f>MIN('intervalos de credibilidad bn'!D24,'intervalos de credibilidad bn'!F24,'intervalos de credibilidad bn'!H24,'intervalos de credibilidad bn'!L24,'intervalos de credibilidad bn'!N24,'intervalos de credibilidad bn'!P24,'intervalos de credibilidad bn'!R24,'intervalos de credibilidad bn'!T24,'intervalos de credibilidad bn'!V24,'intervalos de credibilidad bn'!X24,'intervalos de credibilidad bn'!Z24,'intervalos de credibilidad bn'!AB24,'intervalos de credibilidad bn'!AD24,'intervalos de credibilidad bn'!AF24,'intervalos de credibilidad bn'!AJ24,'intervalos de credibilidad bn'!AL24,'intervalos de credibilidad bn'!AN24,'intervalos de credibilidad bn'!AP24,'intervalos de credibilidad bn'!AR24,'intervalos de credibilidad bn'!AT24)</f>
        <v>1.9362577136936565E-2</v>
      </c>
      <c r="F25" s="7">
        <f>MAX('intervalos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bn'!AA24,'intervalos de credibilidad bn'!AC24,'intervalos de credibilidad bn'!AE24,'intervalos de credibilidad bn'!AI24,'intervalos de credibilidad bn'!AK24,'intervalos de credibilidad bn'!AM24,'intervalos de credibilidad bn'!AO24,'intervalos de credibilidad bn'!AQ24,'intervalos de credibilidad bn'!AS24)</f>
        <v>8.0971522858486522E-2</v>
      </c>
      <c r="G25" s="7">
        <f>BETAINV(0.025,'cantidad pollos muertos'!Y23+1,'cantidad inicial pollos'!Y23-'cantidad pollos muertos'!Y23+1)</f>
        <v>5.5093608922868083E-2</v>
      </c>
      <c r="H25" s="7">
        <f>BETAINV(0.975,'cantidad pollos muertos'!Y23+1,'cantidad inicial pollos'!Y23-'cantidad pollos muertos'!Y23+1)</f>
        <v>5.9121885703156019E-2</v>
      </c>
    </row>
    <row r="26" spans="1:8" x14ac:dyDescent="0.25">
      <c r="A26" s="7">
        <v>23</v>
      </c>
      <c r="B26" s="7" t="s">
        <v>14</v>
      </c>
      <c r="C26" s="7">
        <f>MIN('intervalos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bn'!AA25,'intervalos de credibilidad bn'!AC25,'intervalos de credibilidad bn'!AE25,'intervalos de credibilidad bn'!AG25,'intervalos de credibilidad bn'!AI25,'intervalos de credibilidad bn'!AK25,'intervalos de credibilidad bn'!AO25,'intervalos de credibilidad bn'!AQ25,'intervalos de credibilidad bn'!AS25)</f>
        <v>7.9580120086738468E-3</v>
      </c>
      <c r="D26" s="7">
        <f>MAX('intervalos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bn'!Z25,'intervalos de credibilidad bn'!AB25,'intervalos de credibilidad bn'!AD25,'intervalos de credibilidad bn'!AF25,'intervalos de credibilidad bn'!AH25,'intervalos de credibilidad bn'!AJ25,'intervalos de credibilidad bn'!AL25,'intervalos de credibilidad bn'!AP25,'intervalos de credibilidad bn'!AR25,'intervalos de credibilidad bn'!AT25)</f>
        <v>7.6702967402606625E-2</v>
      </c>
      <c r="E26" s="7">
        <f>MIN('intervalos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bn'!Z25,'intervalos de credibilidad bn'!AB25,'intervalos de credibilidad bn'!AD25,'intervalos de credibilidad bn'!AF25,'intervalos de credibilidad bn'!AH25,'intervalos de credibilidad bn'!AJ25,'intervalos de credibilidad bn'!AL25,'intervalos de credibilidad bn'!AP25,'intervalos de credibilidad bn'!AR25,'intervalos de credibilidad bn'!AT25)</f>
        <v>1.5933966830937729E-2</v>
      </c>
      <c r="F26" s="7">
        <f>MAX('intervalos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bn'!AA25,'intervalos de credibilidad bn'!AC25,'intervalos de credibilidad bn'!AE25,'intervalos de credibilidad bn'!AG25,'intervalos de credibilidad bn'!AI25,'intervalos de credibilidad bn'!AK25,'intervalos de credibilidad bn'!AO25,'intervalos de credibilidad bn'!AQ25,'intervalos de credibilidad bn'!AS25)</f>
        <v>5.537644217549683E-2</v>
      </c>
      <c r="G26" s="7">
        <f>BETAINV(0.025,'cantidad pollos muertos'!Y24+1,'cantidad inicial pollos'!Y24-'cantidad pollos muertos'!Y24+1)</f>
        <v>3.4372810211299523E-2</v>
      </c>
      <c r="H26" s="7">
        <f>BETAINV(0.975,'cantidad pollos muertos'!Y24+1,'cantidad inicial pollos'!Y24-'cantidad pollos muertos'!Y24+1)</f>
        <v>3.7487804200787789E-2</v>
      </c>
    </row>
    <row r="27" spans="1:8" x14ac:dyDescent="0.25">
      <c r="A27" s="7">
        <v>24</v>
      </c>
      <c r="B27" s="7" t="s">
        <v>36</v>
      </c>
      <c r="C27" s="7">
        <f>MIN('intervalos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bn'!AA26,'intervalos de credibilidad bn'!AC26,'intervalos de credibilidad bn'!AE26,'intervalos de credibilidad bn'!AG26,'intervalos de credibilidad bn'!AI26,'intervalos de credibilidad bn'!AK26,'intervalos de credibilidad bn'!AM26,'intervalos de credibilidad bn'!AO26,'intervalos de credibilidad bn'!AQ26,'intervalos de credibilidad bn'!AS26)</f>
        <v>1.6867875816285214E-2</v>
      </c>
      <c r="D27" s="7">
        <f>MAX('intervalos de credibilidad bn'!D26,'intervalos de credibilidad bn'!H26,'intervalos de credibilidad bn'!L26,'intervalos de credibilidad bn'!N26,'intervalos de credibilidad bn'!P26,'intervalos de credibilidad bn'!R26,'intervalos de credibilidad bn'!T26,'intervalos de credibilidad bn'!V26,'intervalos de credibilidad bn'!X26,'intervalos de credibilidad bn'!Z26,'intervalos de credibilidad bn'!AB26,'intervalos de credibilidad bn'!AD26,'intervalos de credibilidad bn'!AF26,'intervalos de credibilidad bn'!AH26,'intervalos de credibilidad bn'!AJ26,'intervalos de credibilidad bn'!AL26,'intervalos de credibilidad bn'!AN26,'intervalos de credibilidad bn'!AP26,'intervalos de credibilidad bn'!AR26,'intervalos de credibilidad bn'!AT26)</f>
        <v>6.4783418224861333E-2</v>
      </c>
      <c r="E27" s="7">
        <f>MIN('intervalos de credibilidad bn'!D26,'intervalos de credibilidad bn'!H26,'intervalos de credibilidad bn'!L26,'intervalos de credibilidad bn'!N26,'intervalos de credibilidad bn'!P26,'intervalos de credibilidad bn'!R26,'intervalos de credibilidad bn'!T26,'intervalos de credibilidad bn'!V26,'intervalos de credibilidad bn'!X26,'intervalos de credibilidad bn'!Z26,'intervalos de credibilidad bn'!AB26,'intervalos de credibilidad bn'!AD26,'intervalos de credibilidad bn'!AF26,'intervalos de credibilidad bn'!AH26,'intervalos de credibilidad bn'!AJ26,'intervalos de credibilidad bn'!AL26,'intervalos de credibilidad bn'!AN26,'intervalos de credibilidad bn'!AP26,'intervalos de credibilidad bn'!AR26,'intervalos de credibilidad bn'!AT26)</f>
        <v>2.1819024573725199E-2</v>
      </c>
      <c r="F27" s="7">
        <f>MAX('intervalos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bn'!AA26,'intervalos de credibilidad bn'!AC26,'intervalos de credibilidad bn'!AE26,'intervalos de credibilidad bn'!AG26,'intervalos de credibilidad bn'!AI26,'intervalos de credibilidad bn'!AK26,'intervalos de credibilidad bn'!AM26,'intervalos de credibilidad bn'!AO26,'intervalos de credibilidad bn'!AQ26,'intervalos de credibilidad bn'!AS26)</f>
        <v>5.5897816608143996E-2</v>
      </c>
      <c r="G27" s="7">
        <f>BETAINV(0.025,'cantidad pollos muertos'!Y25+1,'cantidad inicial pollos'!Y25-'cantidad pollos muertos'!Y25+1)</f>
        <v>4.1919873512861264E-2</v>
      </c>
      <c r="H27" s="7">
        <f>BETAINV(0.975,'cantidad pollos muertos'!Y25+1,'cantidad inicial pollos'!Y25-'cantidad pollos muertos'!Y25+1)</f>
        <v>4.3537426120741629E-2</v>
      </c>
    </row>
    <row r="28" spans="1:8" x14ac:dyDescent="0.25">
      <c r="A28" s="7">
        <v>25</v>
      </c>
      <c r="B28" s="7" t="s">
        <v>24</v>
      </c>
      <c r="C28" s="7">
        <f>MIN('intervalos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bn'!AA27,'intervalos de credibilidad bn'!AC27,'intervalos de credibilidad bn'!AE27,'intervalos de credibilidad bn'!AG27,'intervalos de credibilidad bn'!AI27,'intervalos de credibilidad bn'!AK27,'intervalos de credibilidad bn'!AM27,'intervalos de credibilidad bn'!AO27,'intervalos de credibilidad bn'!AQ27,'intervalos de credibilidad bn'!AS27)</f>
        <v>6.2849933142418673E-4</v>
      </c>
      <c r="D28" s="7">
        <f>MAX('intervalos de credibilidad bn'!D27,'intervalos de credibilidad bn'!F27,'intervalos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bn'!Z27,'intervalos de credibilidad bn'!AB27,'intervalos de credibilidad bn'!AD27,'intervalos de credibilidad bn'!AF27,'intervalos de credibilidad bn'!AH27,'intervalos de credibilidad bn'!AJ27,'intervalos de credibilidad bn'!AL27,'intervalos de credibilidad bn'!AN27,'intervalos de credibilidad bn'!AP27,'intervalos de credibilidad bn'!AR27,'intervalos de credibilidad bn'!AT27)</f>
        <v>9.330641917543625E-2</v>
      </c>
      <c r="E28" s="7">
        <f>MIN('intervalos de credibilidad bn'!D27,'intervalos de credibilidad bn'!F27,'intervalos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bn'!Z27,'intervalos de credibilidad bn'!AB27,'intervalos de credibilidad bn'!AD27,'intervalos de credibilidad bn'!AF27,'intervalos de credibilidad bn'!AH27,'intervalos de credibilidad bn'!AJ27,'intervalos de credibilidad bn'!AL27,'intervalos de credibilidad bn'!AN27,'intervalos de credibilidad bn'!AP27,'intervalos de credibilidad bn'!AR27,'intervalos de credibilidad bn'!AT27)</f>
        <v>9.7609709574213444E-3</v>
      </c>
      <c r="F28" s="7">
        <f>MAX('intervalos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bn'!AA27,'intervalos de credibilidad bn'!AC27,'intervalos de credibilidad bn'!AE27,'intervalos de credibilidad bn'!AG27,'intervalos de credibilidad bn'!AI27,'intervalos de credibilidad bn'!AK27,'intervalos de credibilidad bn'!AM27,'intervalos de credibilidad bn'!AO27,'intervalos de credibilidad bn'!AQ27,'intervalos de credibilidad bn'!AS27)</f>
        <v>7.3096590804953648E-2</v>
      </c>
      <c r="G28" s="7">
        <f>BETAINV(0.025,'cantidad pollos muertos'!Y26+1,'cantidad inicial pollos'!Y26-'cantidad pollos muertos'!Y26+1)</f>
        <v>2.9264505700703974E-2</v>
      </c>
      <c r="H28" s="7">
        <f>BETAINV(0.975,'cantidad pollos muertos'!Y26+1,'cantidad inicial pollos'!Y26-'cantidad pollos muertos'!Y26+1)</f>
        <v>3.1809961791843366E-2</v>
      </c>
    </row>
    <row r="29" spans="1:8" x14ac:dyDescent="0.25">
      <c r="A29" s="7">
        <v>26</v>
      </c>
      <c r="B29" s="7" t="s">
        <v>39</v>
      </c>
      <c r="C29" s="7">
        <f>MIN('intervalos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bn'!AA28,'intervalos de credibilidad bn'!AC28,'intervalos de credibilidad bn'!AE28,'intervalos de credibilidad bn'!AG28,'intervalos de credibilidad bn'!AI28,'intervalos de credibilidad bn'!AK28,'intervalos de credibilidad bn'!AM28,'intervalos de credibilidad bn'!AO28,'intervalos de credibilidad bn'!AQ28)</f>
        <v>1.4220173564151612E-2</v>
      </c>
      <c r="D29" s="7">
        <f>MAX('intervalos de credibilidad bn'!D28,'intervalos de credibilidad bn'!F28,'intervalos de credibilidad bn'!H28,'intervalos de credibilidad bn'!L28,'intervalos de credibilidad bn'!N28,'intervalos de credibilidad bn'!P28,'intervalos de credibilidad bn'!T28,'intervalos de credibilidad bn'!V28,'intervalos de credibilidad bn'!X28,'intervalos de credibilidad bn'!Z28,'intervalos de credibilidad bn'!AB28,'intervalos de credibilidad bn'!AD28,'intervalos de credibilidad bn'!AF28,'intervalos de credibilidad bn'!AH28,'intervalos de credibilidad bn'!AJ28,'intervalos de credibilidad bn'!AL28,'intervalos de credibilidad bn'!AN28,'intervalos de credibilidad bn'!AP28,'intervalos de credibilidad bn'!AR28)</f>
        <v>0.10067736645664904</v>
      </c>
      <c r="E29" s="7">
        <f>MIN('intervalos de credibilidad bn'!D28,'intervalos de credibilidad bn'!F28,'intervalos de credibilidad bn'!H28,'intervalos de credibilidad bn'!L28,'intervalos de credibilidad bn'!N28,'intervalos de credibilidad bn'!P28,'intervalos de credibilidad bn'!T28,'intervalos de credibilidad bn'!V28,'intervalos de credibilidad bn'!X28,'intervalos de credibilidad bn'!Z28,'intervalos de credibilidad bn'!AB28,'intervalos de credibilidad bn'!AD28,'intervalos de credibilidad bn'!AF28,'intervalos de credibilidad bn'!AH28,'intervalos de credibilidad bn'!AJ28,'intervalos de credibilidad bn'!AL28,'intervalos de credibilidad bn'!AN28,'intervalos de credibilidad bn'!AP28,'intervalos de credibilidad bn'!AR28)</f>
        <v>2.6828883816560012E-2</v>
      </c>
      <c r="F29" s="7">
        <f>MAX('intervalos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bn'!AA28,'intervalos de credibilidad bn'!AC28,'intervalos de credibilidad bn'!AE28,'intervalos de credibilidad bn'!AG28,'intervalos de credibilidad bn'!AI28,'intervalos de credibilidad bn'!AK28,'intervalos de credibilidad bn'!AM28,'intervalos de credibilidad bn'!AO28,'intervalos de credibilidad bn'!AQ28)</f>
        <v>7.4186838650892623E-2</v>
      </c>
      <c r="G29" s="7">
        <f>BETAINV(0.025,'cantidad pollos muertos'!Y27+1,'cantidad inicial pollos'!Y27-'cantidad pollos muertos'!Y27+1)</f>
        <v>5.6283054035471985E-2</v>
      </c>
      <c r="H29" s="7">
        <f>BETAINV(0.975,'cantidad pollos muertos'!Y27+1,'cantidad inicial pollos'!Y27-'cantidad pollos muertos'!Y27+1)</f>
        <v>6.0979041549275581E-2</v>
      </c>
    </row>
    <row r="30" spans="1:8" x14ac:dyDescent="0.25">
      <c r="A30" s="7">
        <v>27</v>
      </c>
      <c r="B30" s="7" t="s">
        <v>28</v>
      </c>
      <c r="C30" s="7">
        <f>MIN('intervalos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bn'!AA29,'intervalos de credibilidad bn'!AC29,'intervalos de credibilidad bn'!AE29,'intervalos de credibilidad bn'!AG29,'intervalos de credibilidad bn'!AI29,'intervalos de credibilidad bn'!AK29,'intervalos de credibilidad bn'!AM29,'intervalos de credibilidad bn'!AO29,'intervalos de credibilidad bn'!AQ29,'intervalos de credibilidad bn'!AS29)</f>
        <v>7.0955613625522732E-3</v>
      </c>
      <c r="D30" s="7">
        <f>MAX('intervalos de credibilidad bn'!D29,'intervalos de credibilidad bn'!L29,'intervalos de credibilidad bn'!N29,'intervalos de credibilidad bn'!P29,'intervalos de credibilidad bn'!R29,'intervalos de credibilidad bn'!T29,'intervalos de credibilidad bn'!V29,'intervalos de credibilidad bn'!X29,'intervalos de credibilidad bn'!Z29,'intervalos de credibilidad bn'!AB29,'intervalos de credibilidad bn'!AD29,'intervalos de credibilidad bn'!AF29,'intervalos de credibilidad bn'!AH29,'intervalos de credibilidad bn'!AJ29,'intervalos de credibilidad bn'!AL29,'intervalos de credibilidad bn'!AN29,'intervalos de credibilidad bn'!AP29,'intervalos de credibilidad bn'!AR29,'intervalos de credibilidad bn'!AT29)</f>
        <v>9.1460393991038336E-2</v>
      </c>
      <c r="E30" s="7">
        <f>MIN('intervalos de credibilidad bn'!D29,'intervalos de credibilidad bn'!L29,'intervalos de credibilidad bn'!N29,'intervalos de credibilidad bn'!P29,'intervalos de credibilidad bn'!R29,'intervalos de credibilidad bn'!T29,'intervalos de credibilidad bn'!V29,'intervalos de credibilidad bn'!X29,'intervalos de credibilidad bn'!Z29,'intervalos de credibilidad bn'!AB29,'intervalos de credibilidad bn'!AD29,'intervalos de credibilidad bn'!AF29,'intervalos de credibilidad bn'!AH29,'intervalos de credibilidad bn'!AJ29,'intervalos de credibilidad bn'!AL29,'intervalos de credibilidad bn'!AN29,'intervalos de credibilidad bn'!AP29,'intervalos de credibilidad bn'!AR29,'intervalos de credibilidad bn'!AT29)</f>
        <v>1.4545521517898785E-2</v>
      </c>
      <c r="F30" s="7">
        <f>MAX('intervalos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bn'!AA29,'intervalos de credibilidad bn'!AC29,'intervalos de credibilidad bn'!AE29,'intervalos de credibilidad bn'!AG29,'intervalos de credibilidad bn'!AI29,'intervalos de credibilidad bn'!AK29,'intervalos de credibilidad bn'!AM29,'intervalos de credibilidad bn'!AO29,'intervalos de credibilidad bn'!AQ29,'intervalos de credibilidad bn'!AS29)</f>
        <v>7.1445980706064643E-2</v>
      </c>
      <c r="G30" s="7">
        <f>BETAINV(0.025,'cantidad pollos muertos'!Y28+1,'cantidad inicial pollos'!Y28-'cantidad pollos muertos'!Y28+1)</f>
        <v>5.1730331284711994E-2</v>
      </c>
      <c r="H30" s="7">
        <f>BETAINV(0.975,'cantidad pollos muertos'!Y28+1,'cantidad inicial pollos'!Y28-'cantidad pollos muertos'!Y28+1)</f>
        <v>5.5299310051269868E-2</v>
      </c>
    </row>
    <row r="31" spans="1:8" x14ac:dyDescent="0.25">
      <c r="A31" s="7">
        <v>28</v>
      </c>
      <c r="B31" s="7" t="s">
        <v>21</v>
      </c>
      <c r="C31" s="7">
        <f>MIN('intervalos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bn'!AA30,'intervalos de credibilidad bn'!AC30,'intervalos de credibilidad bn'!AE30,'intervalos de credibilidad bn'!AG30,'intervalos de credibilidad bn'!AI30,'intervalos de credibilidad bn'!AK30,'intervalos de credibilidad bn'!AO30,'intervalos de credibilidad bn'!AQ30,'intervalos de credibilidad bn'!AS30)</f>
        <v>1.4035753845365116E-2</v>
      </c>
      <c r="D31" s="7">
        <f>MAX('intervalos de credibilidad bn'!D30,'intervalos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bn'!Z30,'intervalos de credibilidad bn'!AB30,'intervalos de credibilidad bn'!AD30,'intervalos de credibilidad bn'!AF30,'intervalos de credibilidad bn'!AH30,'intervalos de credibilidad bn'!AJ30,'intervalos de credibilidad bn'!AL30,'intervalos de credibilidad bn'!AP30,'intervalos de credibilidad bn'!AR30,'intervalos de credibilidad bn'!AT30)</f>
        <v>8.9076258183104939E-2</v>
      </c>
      <c r="E31" s="7">
        <f>MIN('intervalos de credibilidad bn'!D30,'intervalos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bn'!Z30,'intervalos de credibilidad bn'!AB30,'intervalos de credibilidad bn'!AD30,'intervalos de credibilidad bn'!AF30,'intervalos de credibilidad bn'!AH30,'intervalos de credibilidad bn'!AJ30,'intervalos de credibilidad bn'!AL30,'intervalos de credibilidad bn'!AP30,'intervalos de credibilidad bn'!AR30,'intervalos de credibilidad bn'!AT30)</f>
        <v>2.4372543362244148E-2</v>
      </c>
      <c r="F31" s="7">
        <f>MAX('intervalos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bn'!AA30,'intervalos de credibilidad bn'!AC30,'intervalos de credibilidad bn'!AE30,'intervalos de credibilidad bn'!AG30,'intervalos de credibilidad bn'!AI30,'intervalos de credibilidad bn'!AK30,'intervalos de credibilidad bn'!AO30,'intervalos de credibilidad bn'!AQ30,'intervalos de credibilidad bn'!AS30)</f>
        <v>6.8977307187676487E-2</v>
      </c>
      <c r="G31" s="7">
        <f>BETAINV(0.025,'cantidad pollos muertos'!Y29+1,'cantidad inicial pollos'!Y29-'cantidad pollos muertos'!Y29+1)</f>
        <v>5.3410819776576031E-2</v>
      </c>
      <c r="H31" s="7">
        <f>BETAINV(0.975,'cantidad pollos muertos'!Y29+1,'cantidad inicial pollos'!Y29-'cantidad pollos muertos'!Y29+1)</f>
        <v>5.7112182193912675E-2</v>
      </c>
    </row>
    <row r="32" spans="1:8" x14ac:dyDescent="0.25">
      <c r="A32" s="7">
        <v>29</v>
      </c>
      <c r="B32" s="7" t="s">
        <v>0</v>
      </c>
      <c r="C32" s="7">
        <f>MIN('intervalos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bn'!AA31,'intervalos de credibilidad bn'!AC31,'intervalos de credibilidad bn'!AE31,'intervalos de credibilidad bn'!AG31,'intervalos de credibilidad bn'!AI31,'intervalos de credibilidad bn'!AK31,'intervalos de credibilidad bn'!AM31,'intervalos de credibilidad bn'!AO31,'intervalos de credibilidad bn'!AQ31,'intervalos de credibilidad bn'!AS31)</f>
        <v>1.4979976844291159E-3</v>
      </c>
      <c r="D32" s="7">
        <f>MAX('intervalos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bn'!Z31,'intervalos de credibilidad bn'!AB31,'intervalos de credibilidad bn'!AD31,'intervalos de credibilidad bn'!AF31,'intervalos de credibilidad bn'!AH31,'intervalos de credibilidad bn'!AJ31,'intervalos de credibilidad bn'!AL31,'intervalos de credibilidad bn'!AN31,'intervalos de credibilidad bn'!AP31,'intervalos de credibilidad bn'!AR31,'intervalos de credibilidad bn'!AT31)</f>
        <v>7.3365474637230421E-2</v>
      </c>
      <c r="E32" s="7">
        <f>MIN('intervalos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bn'!Z31,'intervalos de credibilidad bn'!AB31,'intervalos de credibilidad bn'!AD31,'intervalos de credibilidad bn'!AF31,'intervalos de credibilidad bn'!AH31,'intervalos de credibilidad bn'!AJ31,'intervalos de credibilidad bn'!AL31,'intervalos de credibilidad bn'!AN31,'intervalos de credibilidad bn'!AP31,'intervalos de credibilidad bn'!AR31,'intervalos de credibilidad bn'!AT31)</f>
        <v>4.047231807107976E-3</v>
      </c>
      <c r="F32" s="7">
        <f>MAX('intervalos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bn'!AA31,'intervalos de credibilidad bn'!AC31,'intervalos de credibilidad bn'!AE31,'intervalos de credibilidad bn'!AG31,'intervalos de credibilidad bn'!AI31,'intervalos de credibilidad bn'!AK31,'intervalos de credibilidad bn'!AM31,'intervalos de credibilidad bn'!AO31,'intervalos de credibilidad bn'!AQ31,'intervalos de credibilidad bn'!AS31)</f>
        <v>6.0845626424668862E-2</v>
      </c>
      <c r="G32" s="7">
        <f>BETAINV(0.025,'cantidad pollos muertos'!Y30+1,'cantidad inicial pollos'!Y30-'cantidad pollos muertos'!Y30+1)</f>
        <v>3.4956113480661966E-2</v>
      </c>
      <c r="H32" s="7">
        <f>BETAINV(0.975,'cantidad pollos muertos'!Y30+1,'cantidad inicial pollos'!Y30-'cantidad pollos muertos'!Y30+1)</f>
        <v>3.696669477062442E-2</v>
      </c>
    </row>
    <row r="33" spans="1:8" x14ac:dyDescent="0.25">
      <c r="A33" s="7">
        <v>30</v>
      </c>
      <c r="B33" s="7" t="s">
        <v>31</v>
      </c>
      <c r="C33" s="7">
        <f>MIN('intervalos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bn'!AA32,'intervalos de credibilidad bn'!AC32,'intervalos de credibilidad bn'!AE32,'intervalos de credibilidad bn'!AG32,'intervalos de credibilidad bn'!AI32,'intervalos de credibilidad bn'!AK32,'intervalos de credibilidad bn'!AM32,'intervalos de credibilidad bn'!AQ32,'intervalos de credibilidad bn'!AS32)</f>
        <v>7.1155165317512842E-3</v>
      </c>
      <c r="D33" s="7">
        <f>MAX('intervalos de credibilidad bn'!D32,'intervalos de credibilidad bn'!F32,'intervalos de credibilidad bn'!H32,'intervalos de credibilidad bn'!L32,'intervalos de credibilidad bn'!N32,'intervalos de credibilidad bn'!P32,'intervalos de credibilidad bn'!R32,'intervalos de credibilidad bn'!T32,'intervalos de credibilidad bn'!V32,'intervalos de credibilidad bn'!X32,'intervalos de credibilidad bn'!Z32,'intervalos de credibilidad bn'!AB32,'intervalos de credibilidad bn'!AD32,'intervalos de credibilidad bn'!AF32,'intervalos de credibilidad bn'!AH32,'intervalos de credibilidad bn'!AJ32,'intervalos de credibilidad bn'!AL32,'intervalos de credibilidad bn'!AN32,'intervalos de credibilidad bn'!AR32,'intervalos de credibilidad bn'!AT32)</f>
        <v>8.4062077258677426E-2</v>
      </c>
      <c r="E33" s="7">
        <f>MIN('intervalos de credibilidad bn'!D32,'intervalos de credibilidad bn'!F32,'intervalos de credibilidad bn'!H32,'intervalos de credibilidad bn'!L32,'intervalos de credibilidad bn'!N32,'intervalos de credibilidad bn'!P32,'intervalos de credibilidad bn'!R32,'intervalos de credibilidad bn'!T32,'intervalos de credibilidad bn'!V32,'intervalos de credibilidad bn'!X32,'intervalos de credibilidad bn'!Z32,'intervalos de credibilidad bn'!AB32,'intervalos de credibilidad bn'!AD32,'intervalos de credibilidad bn'!AF32,'intervalos de credibilidad bn'!AH32,'intervalos de credibilidad bn'!AJ32,'intervalos de credibilidad bn'!AL32,'intervalos de credibilidad bn'!AN32,'intervalos de credibilidad bn'!AR32,'intervalos de credibilidad bn'!AT32)</f>
        <v>1.4586274342798577E-2</v>
      </c>
      <c r="F33" s="7">
        <f>MAX('intervalos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bn'!AA32,'intervalos de credibilidad bn'!AC32,'intervalos de credibilidad bn'!AE32,'intervalos de credibilidad bn'!AG32,'intervalos de credibilidad bn'!AI32,'intervalos de credibilidad bn'!AK32,'intervalos de credibilidad bn'!AM32,'intervalos de credibilidad bn'!AQ32,'intervalos de credibilidad bn'!AS32)</f>
        <v>6.4857754252320987E-2</v>
      </c>
      <c r="G33" s="7">
        <f>BETAINV(0.025,'cantidad pollos muertos'!Y31+1,'cantidad inicial pollos'!Y31-'cantidad pollos muertos'!Y31+1)</f>
        <v>4.1388038893899977E-2</v>
      </c>
      <c r="H33" s="7">
        <f>BETAINV(0.975,'cantidad pollos muertos'!Y31+1,'cantidad inicial pollos'!Y31-'cantidad pollos muertos'!Y31+1)</f>
        <v>4.4566909993360326E-2</v>
      </c>
    </row>
    <row r="34" spans="1:8" x14ac:dyDescent="0.25">
      <c r="A34" s="7">
        <v>31</v>
      </c>
      <c r="B34" s="7" t="s">
        <v>32</v>
      </c>
      <c r="C34" s="7">
        <f>MIN('intervalos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bn'!AA33,'intervalos de credibilidad bn'!AC33,'intervalos de credibilidad bn'!AE33,'intervalos de credibilidad bn'!AG33,'intervalos de credibilidad bn'!AI33,'intervalos de credibilidad bn'!AK33,'intervalos de credibilidad bn'!AM33,'intervalos de credibilidad bn'!AO33,'intervalos de credibilidad bn'!AQ33,'intervalos de credibilidad bn'!AS33)</f>
        <v>1.0466787871979192E-2</v>
      </c>
      <c r="D34" s="7">
        <f>MAX('intervalos de credibilidad bn'!D33,'intervalos de credibilidad bn'!L33,'intervalos de credibilidad bn'!N33,'intervalos de credibilidad bn'!P33,'intervalos de credibilidad bn'!R33,'intervalos de credibilidad bn'!T33,'intervalos de credibilidad bn'!V33,'intervalos de credibilidad bn'!X33,'intervalos de credibilidad bn'!Z33,'intervalos de credibilidad bn'!AB33,'intervalos de credibilidad bn'!AD33,'intervalos de credibilidad bn'!AF33,'intervalos de credibilidad bn'!AH33,'intervalos de credibilidad bn'!AJ33,'intervalos de credibilidad bn'!AL33,'intervalos de credibilidad bn'!AN33,'intervalos de credibilidad bn'!AP33,'intervalos de credibilidad bn'!AR33,'intervalos de credibilidad bn'!AT33)</f>
        <v>7.2837734257360953E-2</v>
      </c>
      <c r="E34" s="7">
        <f>MIN('intervalos de credibilidad bn'!D33,'intervalos de credibilidad bn'!L33,'intervalos de credibilidad bn'!N33,'intervalos de credibilidad bn'!P33,'intervalos de credibilidad bn'!R33,'intervalos de credibilidad bn'!T33,'intervalos de credibilidad bn'!V33,'intervalos de credibilidad bn'!X33,'intervalos de credibilidad bn'!Z33,'intervalos de credibilidad bn'!AB33,'intervalos de credibilidad bn'!AD33,'intervalos de credibilidad bn'!AF33,'intervalos de credibilidad bn'!AH33,'intervalos de credibilidad bn'!AJ33,'intervalos de credibilidad bn'!AL33,'intervalos de credibilidad bn'!AN33,'intervalos de credibilidad bn'!AP33,'intervalos de credibilidad bn'!AR33,'intervalos de credibilidad bn'!AT33)</f>
        <v>1.8882110810163E-2</v>
      </c>
      <c r="F34" s="7">
        <f>MAX('intervalos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bn'!AA33,'intervalos de credibilidad bn'!AC33,'intervalos de credibilidad bn'!AE33,'intervalos de credibilidad bn'!AG33,'intervalos de credibilidad bn'!AI33,'intervalos de credibilidad bn'!AK33,'intervalos de credibilidad bn'!AM33,'intervalos de credibilidad bn'!AO33,'intervalos de credibilidad bn'!AQ33,'intervalos de credibilidad bn'!AS33)</f>
        <v>5.3986217274952807E-2</v>
      </c>
      <c r="G34" s="7">
        <f>BETAINV(0.025,'cantidad pollos muertos'!Y32+1,'cantidad inicial pollos'!Y32-'cantidad pollos muertos'!Y32+1)</f>
        <v>3.9977677057111548E-2</v>
      </c>
      <c r="H34" s="7">
        <f>BETAINV(0.975,'cantidad pollos muertos'!Y32+1,'cantidad inicial pollos'!Y32-'cantidad pollos muertos'!Y32+1)</f>
        <v>4.3121192123154461E-2</v>
      </c>
    </row>
    <row r="35" spans="1:8" x14ac:dyDescent="0.25">
      <c r="A35" s="7">
        <v>32</v>
      </c>
      <c r="B35" s="7" t="s">
        <v>13</v>
      </c>
      <c r="C35" s="7">
        <f>MIN('intervalos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bn'!AA34,'intervalos de credibilidad bn'!AC34,'intervalos de credibilidad bn'!AE34,'intervalos de credibilidad bn'!AG34,'intervalos de credibilidad bn'!AI34,'intervalos de credibilidad bn'!AK34,'intervalos de credibilidad bn'!AM34,'intervalos de credibilidad bn'!AO34,'intervalos de credibilidad bn'!AQ34,'intervalos de credibilidad bn'!AS34)</f>
        <v>3.0867700627293417E-3</v>
      </c>
      <c r="D35" s="7">
        <f>MAX('intervalos de credibilidad bn'!D34,'intervalos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bn'!Z34,'intervalos de credibilidad bn'!AB34,'intervalos de credibilidad bn'!AD34,'intervalos de credibilidad bn'!AF34,'intervalos de credibilidad bn'!AH34,'intervalos de credibilidad bn'!AJ34,'intervalos de credibilidad bn'!AL34,'intervalos de credibilidad bn'!AN34,'intervalos de credibilidad bn'!AP34,'intervalos de credibilidad bn'!AR34,'intervalos de credibilidad bn'!AT34)</f>
        <v>6.4569622773026247E-2</v>
      </c>
      <c r="E35" s="7">
        <f>MIN('intervalos de credibilidad bn'!D34,'intervalos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bn'!Z34,'intervalos de credibilidad bn'!AB34,'intervalos de credibilidad bn'!AD34,'intervalos de credibilidad bn'!AF34,'intervalos de credibilidad bn'!AH34,'intervalos de credibilidad bn'!AJ34,'intervalos de credibilidad bn'!AL34,'intervalos de credibilidad bn'!AN34,'intervalos de credibilidad bn'!AP34,'intervalos de credibilidad bn'!AR34,'intervalos de credibilidad bn'!AT34)</f>
        <v>9.3183749251233294E-3</v>
      </c>
      <c r="F35" s="7">
        <f>MAX('intervalos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bn'!AA34,'intervalos de credibilidad bn'!AC34,'intervalos de credibilidad bn'!AE34,'intervalos de credibilidad bn'!AG34,'intervalos de credibilidad bn'!AI34,'intervalos de credibilidad bn'!AK34,'intervalos de credibilidad bn'!AM34,'intervalos de credibilidad bn'!AO34,'intervalos de credibilidad bn'!AQ34,'intervalos de credibilidad bn'!AS34)</f>
        <v>4.5358889203911186E-2</v>
      </c>
      <c r="G35" s="7">
        <f>BETAINV(0.025,'cantidad pollos muertos'!Y33+1,'cantidad inicial pollos'!Y33-'cantidad pollos muertos'!Y33+1)</f>
        <v>3.3705190744545768E-2</v>
      </c>
      <c r="H35" s="7">
        <f>BETAINV(0.975,'cantidad pollos muertos'!Y33+1,'cantidad inicial pollos'!Y33-'cantidad pollos muertos'!Y33+1)</f>
        <v>3.6968646183064613E-2</v>
      </c>
    </row>
    <row r="36" spans="1:8" x14ac:dyDescent="0.25">
      <c r="A36" s="7">
        <v>33</v>
      </c>
      <c r="B36" s="7" t="s">
        <v>18</v>
      </c>
      <c r="C36" s="7">
        <f>MIN('intervalos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bn'!AA35,'intervalos de credibilidad bn'!AE35,'intervalos de credibilidad bn'!AG35,'intervalos de credibilidad bn'!AI35,'intervalos de credibilidad bn'!AK35,'intervalos de credibilidad bn'!AM35,'intervalos de credibilidad bn'!AO35,'intervalos de credibilidad bn'!AQ35,'intervalos de credibilidad bn'!AS35)</f>
        <v>1.0595299369769424E-2</v>
      </c>
      <c r="D36" s="7">
        <f>MAX('intervalos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bn'!V35,'intervalos de credibilidad bn'!Z35,'intervalos de credibilidad bn'!AB35,'intervalos de credibilidad bn'!AF35,'intervalos de credibilidad bn'!AH35,'intervalos de credibilidad bn'!AJ35,'intervalos de credibilidad bn'!AL35,'intervalos de credibilidad bn'!AN35,'intervalos de credibilidad bn'!AP35,'intervalos de credibilidad bn'!AR35,'intervalos de credibilidad bn'!AT35)</f>
        <v>0.10933469277531627</v>
      </c>
      <c r="E36" s="7">
        <f>MIN('intervalos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bn'!V35,'intervalos de credibilidad bn'!Z35,'intervalos de credibilidad bn'!AB35,'intervalos de credibilidad bn'!AF35,'intervalos de credibilidad bn'!AH35,'intervalos de credibilidad bn'!AJ35,'intervalos de credibilidad bn'!AL35,'intervalos de credibilidad bn'!AN35,'intervalos de credibilidad bn'!AP35,'intervalos de credibilidad bn'!AR35,'intervalos de credibilidad bn'!AT35)</f>
        <v>1.7782747633616647E-2</v>
      </c>
      <c r="F36" s="7">
        <f>MAX('intervalos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bn'!AA35,'intervalos de credibilidad bn'!AE35,'intervalos de credibilidad bn'!AG35,'intervalos de credibilidad bn'!AI35,'intervalos de credibilidad bn'!AK35,'intervalos de credibilidad bn'!AM35,'intervalos de credibilidad bn'!AO35,'intervalos de credibilidad bn'!AQ35,'intervalos de credibilidad bn'!AS35)</f>
        <v>9.093857077439485E-2</v>
      </c>
      <c r="G36" s="7">
        <f>BETAINV(0.025,'cantidad pollos muertos'!Y34+1,'cantidad inicial pollos'!Y34-'cantidad pollos muertos'!Y34+1)</f>
        <v>5.692874472276329E-2</v>
      </c>
      <c r="H36" s="7">
        <f>BETAINV(0.975,'cantidad pollos muertos'!Y34+1,'cantidad inicial pollos'!Y34-'cantidad pollos muertos'!Y34+1)</f>
        <v>6.0098496522562939E-2</v>
      </c>
    </row>
    <row r="37" spans="1:8" x14ac:dyDescent="0.25">
      <c r="A37" s="7">
        <v>34</v>
      </c>
      <c r="B37" s="7" t="s">
        <v>1</v>
      </c>
      <c r="C37" s="7">
        <f>MIN('intervalos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bn'!AA36,'intervalos de credibilidad bn'!AC36,'intervalos de credibilidad bn'!AE36,'intervalos de credibilidad bn'!AG36,'intervalos de credibilidad bn'!AI36,'intervalos de credibilidad bn'!AK36,'intervalos de credibilidad bn'!AM36,'intervalos de credibilidad bn'!AO36,'intervalos de credibilidad bn'!AQ36,'intervalos de credibilidad bn'!AS36)</f>
        <v>6.573168907624995E-3</v>
      </c>
      <c r="D37" s="7">
        <f>MAX('intervalos de credibilidad bn'!F36,'intervalos de credibilidad bn'!H36,'intervalos de credibilidad bn'!N36,'intervalos de credibilidad bn'!P36,'intervalos de credibilidad bn'!R36,'intervalos de credibilidad bn'!T36,'intervalos de credibilidad bn'!V36,'intervalos de credibilidad bn'!X36,'intervalos de credibilidad bn'!Z36,'intervalos de credibilidad bn'!AB36,'intervalos de credibilidad bn'!AD36,'intervalos de credibilidad bn'!AF36,'intervalos de credibilidad bn'!AH36,'intervalos de credibilidad bn'!AJ36,'intervalos de credibilidad bn'!AL36,'intervalos de credibilidad bn'!AN36,'intervalos de credibilidad bn'!AP36,'intervalos de credibilidad bn'!AR36,'intervalos de credibilidad bn'!AT36)</f>
        <v>5.8032760806448258E-2</v>
      </c>
      <c r="E37" s="7">
        <f>MIN('intervalos de credibilidad bn'!F36,'intervalos de credibilidad bn'!H36,'intervalos de credibilidad bn'!N36,'intervalos de credibilidad bn'!P36,'intervalos de credibilidad bn'!R36,'intervalos de credibilidad bn'!T36,'intervalos de credibilidad bn'!V36,'intervalos de credibilidad bn'!X36,'intervalos de credibilidad bn'!Z36,'intervalos de credibilidad bn'!AB36,'intervalos de credibilidad bn'!AD36,'intervalos de credibilidad bn'!AF36,'intervalos de credibilidad bn'!AH36,'intervalos de credibilidad bn'!AJ36,'intervalos de credibilidad bn'!AL36,'intervalos de credibilidad bn'!AN36,'intervalos de credibilidad bn'!AP36,'intervalos de credibilidad bn'!AR36,'intervalos de credibilidad bn'!AT36)</f>
        <v>1.3647336399046694E-2</v>
      </c>
      <c r="F37" s="7">
        <f>MAX('intervalos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bn'!AA36,'intervalos de credibilidad bn'!AC36,'intervalos de credibilidad bn'!AE36,'intervalos de credibilidad bn'!AG36,'intervalos de credibilidad bn'!AI36,'intervalos de credibilidad bn'!AK36,'intervalos de credibilidad bn'!AM36,'intervalos de credibilidad bn'!AO36,'intervalos de credibilidad bn'!AQ36,'intervalos de credibilidad bn'!AS36)</f>
        <v>4.2589900693957065E-2</v>
      </c>
      <c r="G37" s="7">
        <f>BETAINV(0.025,'cantidad pollos muertos'!Y35+1,'cantidad inicial pollos'!Y35-'cantidad pollos muertos'!Y35+1)</f>
        <v>3.1185335557600967E-2</v>
      </c>
      <c r="H37" s="7">
        <f>BETAINV(0.975,'cantidad pollos muertos'!Y35+1,'cantidad inicial pollos'!Y35-'cantidad pollos muertos'!Y35+1)</f>
        <v>3.3894288392701699E-2</v>
      </c>
    </row>
    <row r="38" spans="1:8" x14ac:dyDescent="0.25">
      <c r="A38" s="7">
        <v>35</v>
      </c>
      <c r="B38" s="7" t="s">
        <v>37</v>
      </c>
      <c r="C38" s="7">
        <f>MIN('intervalos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bn'!AA37,'intervalos de credibilidad bn'!AC37,'intervalos de credibilidad bn'!AE37,'intervalos de credibilidad bn'!AG37,'intervalos de credibilidad bn'!AI37,'intervalos de credibilidad bn'!AK37,'intervalos de credibilidad bn'!AM37,'intervalos de credibilidad bn'!AO37,'intervalos de credibilidad bn'!AQ37,'intervalos de credibilidad bn'!AS37)</f>
        <v>3.4699745082761991E-3</v>
      </c>
      <c r="D38" s="7">
        <f>MAX('intervalos de credibilidad bn'!D37,'intervalos de credibilidad bn'!F37,'intervalos de credibilidad bn'!H37,'intervalos de credibilidad bn'!L37,'intervalos de credibilidad bn'!N37,'intervalos de credibilidad bn'!P37,'intervalos de credibilidad bn'!R37,'intervalos de credibilidad bn'!T37,'intervalos de credibilidad bn'!V37,'intervalos de credibilidad bn'!X37,'intervalos de credibilidad bn'!Z37,'intervalos de credibilidad bn'!AB37,'intervalos de credibilidad bn'!AD37,'intervalos de credibilidad bn'!AF37,'intervalos de credibilidad bn'!AH37,'intervalos de credibilidad bn'!AJ37,'intervalos de credibilidad bn'!AL37,'intervalos de credibilidad bn'!AN37,'intervalos de credibilidad bn'!AP37,'intervalos de credibilidad bn'!AR37,'intervalos de credibilidad bn'!AT37)</f>
        <v>8.2622259618890914E-2</v>
      </c>
      <c r="E38" s="7">
        <f>MIN('intervalos de credibilidad bn'!D37,'intervalos de credibilidad bn'!F37,'intervalos de credibilidad bn'!H37,'intervalos de credibilidad bn'!L37,'intervalos de credibilidad bn'!N37,'intervalos de credibilidad bn'!P37,'intervalos de credibilidad bn'!R37,'intervalos de credibilidad bn'!T37,'intervalos de credibilidad bn'!V37,'intervalos de credibilidad bn'!X37,'intervalos de credibilidad bn'!Z37,'intervalos de credibilidad bn'!AB37,'intervalos de credibilidad bn'!AD37,'intervalos de credibilidad bn'!AF37,'intervalos de credibilidad bn'!AH37,'intervalos de credibilidad bn'!AJ37,'intervalos de credibilidad bn'!AL37,'intervalos de credibilidad bn'!AN37,'intervalos de credibilidad bn'!AP37,'intervalos de credibilidad bn'!AR37,'intervalos de credibilidad bn'!AT37)</f>
        <v>9.0786124867182627E-3</v>
      </c>
      <c r="F38" s="7">
        <f>MAX('intervalos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bn'!AA37,'intervalos de credibilidad bn'!AC37,'intervalos de credibilidad bn'!AE37,'intervalos de credibilidad bn'!AG37,'intervalos de credibilidad bn'!AI37,'intervalos de credibilidad bn'!AK37,'intervalos de credibilidad bn'!AM37,'intervalos de credibilidad bn'!AO37,'intervalos de credibilidad bn'!AQ37,'intervalos de credibilidad bn'!AS37)</f>
        <v>6.2894482434461677E-2</v>
      </c>
      <c r="G38" s="7">
        <f>BETAINV(0.025,'cantidad pollos muertos'!Y36+1,'cantidad inicial pollos'!Y36-'cantidad pollos muertos'!Y36+1)</f>
        <v>3.9127811476002312E-2</v>
      </c>
      <c r="H38" s="7">
        <f>BETAINV(0.975,'cantidad pollos muertos'!Y36+1,'cantidad inicial pollos'!Y36-'cantidad pollos muertos'!Y36+1)</f>
        <v>4.2226673930942815E-2</v>
      </c>
    </row>
    <row r="39" spans="1:8" x14ac:dyDescent="0.25">
      <c r="A39" s="7">
        <v>36</v>
      </c>
      <c r="B39" s="7" t="s">
        <v>20</v>
      </c>
      <c r="C39" s="7">
        <f>MIN('intervalos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bn'!AA38,'intervalos de credibilidad bn'!AC38,'intervalos de credibilidad bn'!AE38,'intervalos de credibilidad bn'!AG38,'intervalos de credibilidad bn'!AI38,'intervalos de credibilidad bn'!AK38,'intervalos de credibilidad bn'!AM38,'intervalos de credibilidad bn'!AO38,'intervalos de credibilidad bn'!AQ38,'intervalos de credibilidad bn'!AS38)</f>
        <v>1.3236475204520384E-2</v>
      </c>
      <c r="D39" s="7">
        <f>MAX('intervalos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bn'!V38,'intervalos de credibilidad bn'!Z38,'intervalos de credibilidad bn'!AB38,'intervalos de credibilidad bn'!AD38,'intervalos de credibilidad bn'!AF38,'intervalos de credibilidad bn'!AH38,'intervalos de credibilidad bn'!AJ38,'intervalos de credibilidad bn'!AL38,'intervalos de credibilidad bn'!AN38,'intervalos de credibilidad bn'!AP38,'intervalos de credibilidad bn'!AR38,'intervalos de credibilidad bn'!AT38)</f>
        <v>7.3021956893641549E-2</v>
      </c>
      <c r="E39" s="7">
        <f>MIN('intervalos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bn'!V38,'intervalos de credibilidad bn'!Z38,'intervalos de credibilidad bn'!AB38,'intervalos de credibilidad bn'!AD38,'intervalos de credibilidad bn'!AF38,'intervalos de credibilidad bn'!AH38,'intervalos de credibilidad bn'!AJ38,'intervalos de credibilidad bn'!AL38,'intervalos de credibilidad bn'!AN38,'intervalos de credibilidad bn'!AP38,'intervalos de credibilidad bn'!AR38,'intervalos de credibilidad bn'!AT38)</f>
        <v>2.3542555230794737E-2</v>
      </c>
      <c r="F39" s="7">
        <f>MAX('intervalos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bn'!AA38,'intervalos de credibilidad bn'!AC38,'intervalos de credibilidad bn'!AE38,'intervalos de credibilidad bn'!AG38,'intervalos de credibilidad bn'!AI38,'intervalos de credibilidad bn'!AK38,'intervalos de credibilidad bn'!AM38,'intervalos de credibilidad bn'!AO38,'intervalos de credibilidad bn'!AQ38,'intervalos de credibilidad bn'!AS38)</f>
        <v>4.6574956178320581E-2</v>
      </c>
      <c r="G39" s="7">
        <f>BETAINV(0.025,'cantidad pollos muertos'!Y37+1,'cantidad inicial pollos'!Y37-'cantidad pollos muertos'!Y37+1)</f>
        <v>3.3520024152212835E-2</v>
      </c>
      <c r="H39" s="7">
        <f>BETAINV(0.975,'cantidad pollos muertos'!Y37+1,'cantidad inicial pollos'!Y37-'cantidad pollos muertos'!Y37+1)</f>
        <v>3.67040937777946E-2</v>
      </c>
    </row>
    <row r="40" spans="1:8" x14ac:dyDescent="0.25">
      <c r="A40" s="7">
        <v>37</v>
      </c>
      <c r="B40" s="7" t="s">
        <v>66</v>
      </c>
      <c r="C40" s="7">
        <f>MIN('intervalos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bn'!AA39,'intervalos de credibilidad bn'!AC39,'intervalos de credibilidad bn'!AE39,'intervalos de credibilidad bn'!AG39,'intervalos de credibilidad bn'!AI39,'intervalos de credibilidad bn'!AK39,'intervalos de credibilidad bn'!AM39,'intervalos de credibilidad bn'!AO39,'intervalos de credibilidad bn'!AQ39,'intervalos de credibilidad bn'!AS39)</f>
        <v>1.1334534236819788E-2</v>
      </c>
      <c r="D40" s="7">
        <f>MAX('intervalos de credibilidad bn'!D39,'intervalos de credibilidad bn'!F39,'intervalos de credibilidad bn'!H39,'intervalos de credibilidad bn'!J39,'intervalos de credibilidad bn'!N39,'intervalos de credibilidad bn'!P39,'intervalos de credibilidad bn'!R39,'intervalos de credibilidad bn'!T39,'intervalos de credibilidad bn'!V39,'intervalos de credibilidad bn'!X39,'intervalos de credibilidad bn'!Z39,'intervalos de credibilidad bn'!AB39,'intervalos de credibilidad bn'!AD39,'intervalos de credibilidad bn'!AF39,'intervalos de credibilidad bn'!AH39,'intervalos de credibilidad bn'!AJ39,'intervalos de credibilidad bn'!AL39,'intervalos de credibilidad bn'!AN39,'intervalos de credibilidad bn'!AP39,'intervalos de credibilidad bn'!AR39,'intervalos de credibilidad bn'!AT39)</f>
        <v>6.9639356455248547E-2</v>
      </c>
      <c r="E40" s="7">
        <f>MIN('intervalos de credibilidad bn'!D39,'intervalos de credibilidad bn'!F39,'intervalos de credibilidad bn'!H39,'intervalos de credibilidad bn'!J39,'intervalos de credibilidad bn'!N39,'intervalos de credibilidad bn'!P39,'intervalos de credibilidad bn'!R39,'intervalos de credibilidad bn'!T39,'intervalos de credibilidad bn'!V39,'intervalos de credibilidad bn'!X39,'intervalos de credibilidad bn'!Z39,'intervalos de credibilidad bn'!AB39,'intervalos de credibilidad bn'!AD39,'intervalos de credibilidad bn'!AF39,'intervalos de credibilidad bn'!AH39,'intervalos de credibilidad bn'!AJ39,'intervalos de credibilidad bn'!AL39,'intervalos de credibilidad bn'!AN39,'intervalos de credibilidad bn'!AP39,'intervalos de credibilidad bn'!AR39,'intervalos de credibilidad bn'!AT39)</f>
        <v>1.6988720462365881E-2</v>
      </c>
      <c r="F40" s="7">
        <f>MAX('intervalos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bn'!AA39,'intervalos de credibilidad bn'!AC39,'intervalos de credibilidad bn'!AE39,'intervalos de credibilidad bn'!AG39,'intervalos de credibilidad bn'!AI39,'intervalos de credibilidad bn'!AK39,'intervalos de credibilidad bn'!AM39,'intervalos de credibilidad bn'!AO39,'intervalos de credibilidad bn'!AQ39,'intervalos de credibilidad bn'!AS39)</f>
        <v>5.6797412621892994E-2</v>
      </c>
      <c r="G40" s="7">
        <f>BETAINV(0.025,'cantidad pollos muertos'!Y38+1,'cantidad inicial pollos'!Y38-'cantidad pollos muertos'!Y38+1)</f>
        <v>3.1955243273488081E-2</v>
      </c>
      <c r="H40" s="7">
        <f>BETAINV(0.975,'cantidad pollos muertos'!Y38+1,'cantidad inicial pollos'!Y38-'cantidad pollos muertos'!Y38+1)</f>
        <v>3.4001650634348235E-2</v>
      </c>
    </row>
    <row r="41" spans="1:8" x14ac:dyDescent="0.25">
      <c r="A41" s="7">
        <v>38</v>
      </c>
      <c r="B41" s="7" t="s">
        <v>19</v>
      </c>
      <c r="C41" s="7">
        <f>MIN('intervalos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bn'!AA40,'intervalos de credibilidad bn'!AC40,'intervalos de credibilidad bn'!AE40,'intervalos de credibilidad bn'!AG40,'intervalos de credibilidad bn'!AI40,'intervalos de credibilidad bn'!AK40,'intervalos de credibilidad bn'!AM40,'intervalos de credibilidad bn'!AO40,'intervalos de credibilidad bn'!AQ40,'intervalos de credibilidad bn'!AS40)</f>
        <v>1.134472959163948E-2</v>
      </c>
      <c r="D41" s="7">
        <f>MAX('intervalos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bn'!Z40,'intervalos de credibilidad bn'!AB40,'intervalos de credibilidad bn'!AD40,'intervalos de credibilidad bn'!AF40,'intervalos de credibilidad bn'!AH40,'intervalos de credibilidad bn'!AJ40,'intervalos de credibilidad bn'!AL40,'intervalos de credibilidad bn'!AN40,'intervalos de credibilidad bn'!AP40,'intervalos de credibilidad bn'!AR40,'intervalos de credibilidad bn'!AT40)</f>
        <v>7.3593805482852104E-2</v>
      </c>
      <c r="E41" s="7">
        <f>MIN('intervalos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bn'!Z40,'intervalos de credibilidad bn'!AB40,'intervalos de credibilidad bn'!AD40,'intervalos de credibilidad bn'!AF40,'intervalos de credibilidad bn'!AH40,'intervalos de credibilidad bn'!AJ40,'intervalos de credibilidad bn'!AL40,'intervalos de credibilidad bn'!AN40,'intervalos de credibilidad bn'!AP40,'intervalos de credibilidad bn'!AR40,'intervalos de credibilidad bn'!AT40)</f>
        <v>1.7368542718371405E-2</v>
      </c>
      <c r="F41" s="7">
        <f>MAX('intervalos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bn'!AA40,'intervalos de credibilidad bn'!AC40,'intervalos de credibilidad bn'!AE40,'intervalos de credibilidad bn'!AG40,'intervalos de credibilidad bn'!AI40,'intervalos de credibilidad bn'!AK40,'intervalos de credibilidad bn'!AM40,'intervalos de credibilidad bn'!AO40,'intervalos de credibilidad bn'!AQ40,'intervalos de credibilidad bn'!AS40)</f>
        <v>6.0850251608887726E-2</v>
      </c>
      <c r="G41" s="7">
        <f>BETAINV(0.025,'cantidad pollos muertos'!Y39+1,'cantidad inicial pollos'!Y39-'cantidad pollos muertos'!Y39+1)</f>
        <v>3.3572940730048038E-2</v>
      </c>
      <c r="H41" s="7">
        <f>BETAINV(0.975,'cantidad pollos muertos'!Y39+1,'cantidad inicial pollos'!Y39-'cantidad pollos muertos'!Y39+1)</f>
        <v>3.559800281059422E-2</v>
      </c>
    </row>
    <row r="42" spans="1:8" x14ac:dyDescent="0.25">
      <c r="A42" s="7">
        <v>39</v>
      </c>
      <c r="B42" s="7" t="s">
        <v>26</v>
      </c>
      <c r="C42" s="7">
        <f>MIN('intervalos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bn'!AA41,'intervalos de credibilidad bn'!AC41,'intervalos de credibilidad bn'!AE41,'intervalos de credibilidad bn'!AG41,'intervalos de credibilidad bn'!AI41,'intervalos de credibilidad bn'!AK41,'intervalos de credibilidad bn'!AM41,'intervalos de credibilidad bn'!AO41,'intervalos de credibilidad bn'!AQ41,'intervalos de credibilidad bn'!AS41)</f>
        <v>1.0085502919607348E-2</v>
      </c>
      <c r="D42" s="7">
        <f>MAX('intervalos de credibilidad bn'!J41,'intervalos de credibilidad bn'!N41,'intervalos de credibilidad bn'!P41,'intervalos de credibilidad bn'!R41,'intervalos de credibilidad bn'!T41,'intervalos de credibilidad bn'!V41,'intervalos de credibilidad bn'!X41,'intervalos de credibilidad bn'!Z41,'intervalos de credibilidad bn'!AB41,'intervalos de credibilidad bn'!AD41,'intervalos de credibilidad bn'!AF41,'intervalos de credibilidad bn'!AH41,'intervalos de credibilidad bn'!AJ41,'intervalos de credibilidad bn'!AL41,'intervalos de credibilidad bn'!AN41,'intervalos de credibilidad bn'!AP41,'intervalos de credibilidad bn'!AR41,'intervalos de credibilidad bn'!AT41)</f>
        <v>6.4532134057117663E-2</v>
      </c>
      <c r="E42" s="7">
        <f>MIN('intervalos de credibilidad bn'!J41,'intervalos de credibilidad bn'!N41,'intervalos de credibilidad bn'!P41,'intervalos de credibilidad bn'!R41,'intervalos de credibilidad bn'!T41,'intervalos de credibilidad bn'!V41,'intervalos de credibilidad bn'!X41,'intervalos de credibilidad bn'!Z41,'intervalos de credibilidad bn'!AB41,'intervalos de credibilidad bn'!AD41,'intervalos de credibilidad bn'!AF41,'intervalos de credibilidad bn'!AH41,'intervalos de credibilidad bn'!AJ41,'intervalos de credibilidad bn'!AL41,'intervalos de credibilidad bn'!AN41,'intervalos de credibilidad bn'!AP41,'intervalos de credibilidad bn'!AR41,'intervalos de credibilidad bn'!AT41)</f>
        <v>1.5697641157323194E-2</v>
      </c>
      <c r="F42" s="7">
        <f>MAX('intervalos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bn'!AA41,'intervalos de credibilidad bn'!AC41,'intervalos de credibilidad bn'!AE41,'intervalos de credibilidad bn'!AG41,'intervalos de credibilidad bn'!AI41,'intervalos de credibilidad bn'!AK41,'intervalos de credibilidad bn'!AM41,'intervalos de credibilidad bn'!AO41,'intervalos de credibilidad bn'!AQ41,'intervalos de credibilidad bn'!AS41)</f>
        <v>5.2772924700858946E-2</v>
      </c>
      <c r="G42" s="7">
        <f>BETAINV(0.025,'cantidad pollos muertos'!Y40+1,'cantidad inicial pollos'!Y40-'cantidad pollos muertos'!Y40+1)</f>
        <v>5.3094240911793919E-2</v>
      </c>
      <c r="H42" s="7">
        <f>BETAINV(0.975,'cantidad pollos muertos'!Y40+1,'cantidad inicial pollos'!Y40-'cantidad pollos muertos'!Y40+1)</f>
        <v>5.5553065102276311E-2</v>
      </c>
    </row>
    <row r="43" spans="1:8" x14ac:dyDescent="0.25">
      <c r="A43" s="7">
        <v>40</v>
      </c>
      <c r="B43" s="7" t="s">
        <v>33</v>
      </c>
      <c r="C43" s="7">
        <f>MIN('intervalos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bn'!AA42,'intervalos de credibilidad bn'!AC42,'intervalos de credibilidad bn'!AE42,'intervalos de credibilidad bn'!AG42,'intervalos de credibilidad bn'!AI42,'intervalos de credibilidad bn'!AK42,'intervalos de credibilidad bn'!AM42,'intervalos de credibilidad bn'!AO42,'intervalos de credibilidad bn'!AQ42,'intervalos de credibilidad bn'!AS42)</f>
        <v>7.9580120086738468E-3</v>
      </c>
      <c r="D43" s="7">
        <f>MAX('intervalos de credibilidad bn'!D42,'intervalos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bn'!Z42,'intervalos de credibilidad bn'!AB42,'intervalos de credibilidad bn'!AD42,'intervalos de credibilidad bn'!AF42,'intervalos de credibilidad bn'!AH42,'intervalos de credibilidad bn'!AJ42,'intervalos de credibilidad bn'!AL42,'intervalos de credibilidad bn'!AN42,'intervalos de credibilidad bn'!AP42,'intervalos de credibilidad bn'!AR42,'intervalos de credibilidad bn'!AT42)</f>
        <v>0.11411080486394343</v>
      </c>
      <c r="E43" s="7">
        <f>MIN('intervalos de credibilidad bn'!D42,'intervalos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bn'!Z42,'intervalos de credibilidad bn'!AB42,'intervalos de credibilidad bn'!AD42,'intervalos de credibilidad bn'!AF42,'intervalos de credibilidad bn'!AH42,'intervalos de credibilidad bn'!AJ42,'intervalos de credibilidad bn'!AL42,'intervalos de credibilidad bn'!AN42,'intervalos de credibilidad bn'!AP42,'intervalos de credibilidad bn'!AR42,'intervalos de credibilidad bn'!AT42)</f>
        <v>1.5933966830937729E-2</v>
      </c>
      <c r="F43" s="7">
        <f>MAX('intervalos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bn'!AA42,'intervalos de credibilidad bn'!AC42,'intervalos de credibilidad bn'!AE42,'intervalos de credibilidad bn'!AG42,'intervalos de credibilidad bn'!AI42,'intervalos de credibilidad bn'!AK42,'intervalos de credibilidad bn'!AM42,'intervalos de credibilidad bn'!AO42,'intervalos de credibilidad bn'!AQ42,'intervalos de credibilidad bn'!AS42)</f>
        <v>9.1452882234430183E-2</v>
      </c>
      <c r="G43" s="7">
        <f>BETAINV(0.025,'cantidad pollos muertos'!Y41+1,'cantidad inicial pollos'!Y41-'cantidad pollos muertos'!Y41+1)</f>
        <v>3.7914859997461095E-2</v>
      </c>
      <c r="H43" s="7">
        <f>BETAINV(0.975,'cantidad pollos muertos'!Y41+1,'cantidad inicial pollos'!Y41-'cantidad pollos muertos'!Y41+1)</f>
        <v>4.0971378034838968E-2</v>
      </c>
    </row>
    <row r="44" spans="1:8" x14ac:dyDescent="0.25">
      <c r="A44" s="7">
        <v>41</v>
      </c>
      <c r="B44" s="7" t="s">
        <v>6</v>
      </c>
      <c r="C44" s="7">
        <f>MIN('intervalos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bn'!AA43,'intervalos de credibilidad bn'!AC43,'intervalos de credibilidad bn'!AE43,'intervalos de credibilidad bn'!AG43,'intervalos de credibilidad bn'!AI43,'intervalos de credibilidad bn'!AK43,'intervalos de credibilidad bn'!AM43,'intervalos de credibilidad bn'!AO43,'intervalos de credibilidad bn'!AQ43,'intervalos de credibilidad bn'!AS43)</f>
        <v>1.5331462364387463E-2</v>
      </c>
      <c r="D44" s="7">
        <f>MAX('intervalos de credibilidad bn'!D43,'intervalos de credibilidad bn'!F43,'intervalos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bn'!Z43,'intervalos de credibilidad bn'!AB43,'intervalos de credibilidad bn'!AD43,'intervalos de credibilidad bn'!AF43,'intervalos de credibilidad bn'!AH43,'intervalos de credibilidad bn'!AJ43,'intervalos de credibilidad bn'!AL43,'intervalos de credibilidad bn'!AN43,'intervalos de credibilidad bn'!AP43,'intervalos de credibilidad bn'!AR43,'intervalos de credibilidad bn'!AT43)</f>
        <v>0.13482718113142067</v>
      </c>
      <c r="E44" s="7">
        <f>MIN('intervalos de credibilidad bn'!D43,'intervalos de credibilidad bn'!F43,'intervalos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bn'!Z43,'intervalos de credibilidad bn'!AB43,'intervalos de credibilidad bn'!AD43,'intervalos de credibilidad bn'!AF43,'intervalos de credibilidad bn'!AH43,'intervalos de credibilidad bn'!AJ43,'intervalos de credibilidad bn'!AL43,'intervalos de credibilidad bn'!AN43,'intervalos de credibilidad bn'!AP43,'intervalos de credibilidad bn'!AR43,'intervalos de credibilidad bn'!AT43)</f>
        <v>1.9738379125890493E-2</v>
      </c>
      <c r="F44" s="7">
        <f>MAX('intervalos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bn'!AA43,'intervalos de credibilidad bn'!AC43,'intervalos de credibilidad bn'!AE43,'intervalos de credibilidad bn'!AG43,'intervalos de credibilidad bn'!AI43,'intervalos de credibilidad bn'!AK43,'intervalos de credibilidad bn'!AM43,'intervalos de credibilidad bn'!AO43,'intervalos de credibilidad bn'!AQ43,'intervalos de credibilidad bn'!AS43)</f>
        <v>0.12362510477764389</v>
      </c>
      <c r="G44" s="7">
        <f>BETAINV(0.025,'cantidad pollos muertos'!Y42+1,'cantidad inicial pollos'!Y42-'cantidad pollos muertos'!Y42+1)</f>
        <v>6.5446364117353814E-2</v>
      </c>
      <c r="H44" s="7">
        <f>BETAINV(0.975,'cantidad pollos muertos'!Y42+1,'cantidad inicial pollos'!Y42-'cantidad pollos muertos'!Y42+1)</f>
        <v>6.7212618949343383E-2</v>
      </c>
    </row>
    <row r="45" spans="1:8" x14ac:dyDescent="0.25">
      <c r="A45" s="7">
        <v>42</v>
      </c>
      <c r="B45" s="7" t="s">
        <v>4</v>
      </c>
      <c r="C45" s="7">
        <f>MIN('intervalos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bn'!AA44,'intervalos de credibilidad bn'!AC44,'intervalos de credibilidad bn'!AE44,'intervalos de credibilidad bn'!AG44,'intervalos de credibilidad bn'!AI44,'intervalos de credibilidad bn'!AK44,'intervalos de credibilidad bn'!AM44,'intervalos de credibilidad bn'!AO44,'intervalos de credibilidad bn'!AQ44,'intervalos de credibilidad bn'!AS44)</f>
        <v>1.7600948455265265E-2</v>
      </c>
      <c r="D45" s="7">
        <f>MAX('intervalos de credibilidad bn'!D44,'intervalos de credibilidad bn'!F44,'intervalos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bn'!Z44,'intervalos de credibilidad bn'!AB44,'intervalos de credibilidad bn'!AD44,'intervalos de credibilidad bn'!AF44,'intervalos de credibilidad bn'!AH44,'intervalos de credibilidad bn'!AJ44,'intervalos de credibilidad bn'!AL44,'intervalos de credibilidad bn'!AN44,'intervalos de credibilidad bn'!AP44,'intervalos de credibilidad bn'!AR44,'intervalos de credibilidad bn'!AT44)</f>
        <v>0.13037483261441873</v>
      </c>
      <c r="E45" s="7">
        <f>MIN('intervalos de credibilidad bn'!D44,'intervalos de credibilidad bn'!F44,'intervalos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bn'!Z44,'intervalos de credibilidad bn'!AB44,'intervalos de credibilidad bn'!AD44,'intervalos de credibilidad bn'!AF44,'intervalos de credibilidad bn'!AH44,'intervalos de credibilidad bn'!AJ44,'intervalos de credibilidad bn'!AL44,'intervalos de credibilidad bn'!AN44,'intervalos de credibilidad bn'!AP44,'intervalos de credibilidad bn'!AR44,'intervalos de credibilidad bn'!AT44)</f>
        <v>2.1714556779486527E-2</v>
      </c>
      <c r="F45" s="7">
        <f>MAX('intervalos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bn'!AA44,'intervalos de credibilidad bn'!AC44,'intervalos de credibilidad bn'!AE44,'intervalos de credibilidad bn'!AG44,'intervalos de credibilidad bn'!AI44,'intervalos de credibilidad bn'!AK44,'intervalos de credibilidad bn'!AM44,'intervalos de credibilidad bn'!AO44,'intervalos de credibilidad bn'!AQ44,'intervalos de credibilidad bn'!AS44)</f>
        <v>0.12065692298419085</v>
      </c>
      <c r="G45" s="7">
        <f>BETAINV(0.025,'cantidad pollos muertos'!Y43+1,'cantidad inicial pollos'!Y43-'cantidad pollos muertos'!Y43+1)</f>
        <v>6.2129359768308551E-2</v>
      </c>
      <c r="H45" s="7">
        <f>BETAINV(0.975,'cantidad pollos muertos'!Y43+1,'cantidad inicial pollos'!Y43-'cantidad pollos muertos'!Y43+1)</f>
        <v>6.3656080301423668E-2</v>
      </c>
    </row>
    <row r="46" spans="1:8" x14ac:dyDescent="0.25">
      <c r="A46" s="7">
        <v>43</v>
      </c>
      <c r="B46" s="7" t="s">
        <v>2</v>
      </c>
      <c r="C46" s="7">
        <f>MIN('intervalos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bn'!AA45,'intervalos de credibilidad bn'!AC45,'intervalos de credibilidad bn'!AE45,'intervalos de credibilidad bn'!AG45,'intervalos de credibilidad bn'!AI45,'intervalos de credibilidad bn'!AK45,'intervalos de credibilidad bn'!AM45,'intervalos de credibilidad bn'!AO45,'intervalos de credibilidad bn'!AQ45,'intervalos de credibilidad bn'!AS45)</f>
        <v>9.1343993354656428E-3</v>
      </c>
      <c r="D46" s="7">
        <f>MAX('intervalos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bn'!Z45,'intervalos de credibilidad bn'!AB45,'intervalos de credibilidad bn'!AD45,'intervalos de credibilidad bn'!AF45,'intervalos de credibilidad bn'!AH45,'intervalos de credibilidad bn'!AJ45,'intervalos de credibilidad bn'!AL45,'intervalos de credibilidad bn'!AN45,'intervalos de credibilidad bn'!AP45,'intervalos de credibilidad bn'!AR45,'intervalos de credibilidad bn'!AT45)</f>
        <v>6.357589266390129E-2</v>
      </c>
      <c r="E46" s="7">
        <f>MIN('intervalos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bn'!Z45,'intervalos de credibilidad bn'!AB45,'intervalos de credibilidad bn'!AD45,'intervalos de credibilidad bn'!AF45,'intervalos de credibilidad bn'!AH45,'intervalos de credibilidad bn'!AJ45,'intervalos de credibilidad bn'!AL45,'intervalos de credibilidad bn'!AN45,'intervalos de credibilidad bn'!AP45,'intervalos de credibilidad bn'!AR45,'intervalos de credibilidad bn'!AT45)</f>
        <v>1.740227397717109E-2</v>
      </c>
      <c r="F46" s="7">
        <f>MAX('intervalos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bn'!AA45,'intervalos de credibilidad bn'!AC45,'intervalos de credibilidad bn'!AE45,'intervalos de credibilidad bn'!AG45,'intervalos de credibilidad bn'!AI45,'intervalos de credibilidad bn'!AK45,'intervalos de credibilidad bn'!AM45,'intervalos de credibilidad bn'!AO45,'intervalos de credibilidad bn'!AQ45,'intervalos de credibilidad bn'!AS45)</f>
        <v>4.6880919492669391E-2</v>
      </c>
      <c r="G46" s="7">
        <f>BETAINV(0.025,'cantidad pollos muertos'!Y44+1,'cantidad inicial pollos'!Y44-'cantidad pollos muertos'!Y44+1)</f>
        <v>2.9094463448739227E-2</v>
      </c>
      <c r="H46" s="7">
        <f>BETAINV(0.975,'cantidad pollos muertos'!Y44+1,'cantidad inicial pollos'!Y44-'cantidad pollos muertos'!Y44+1)</f>
        <v>3.185229454761962E-2</v>
      </c>
    </row>
    <row r="47" spans="1:8" x14ac:dyDescent="0.25">
      <c r="A47" s="7">
        <v>44</v>
      </c>
      <c r="B47" s="7" t="s">
        <v>29</v>
      </c>
      <c r="C47" s="7">
        <f>MIN('intervalos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bn'!AA46,'intervalos de credibilidad bn'!AC46,'intervalos de credibilidad bn'!AE46,'intervalos de credibilidad bn'!AG46,'intervalos de credibilidad bn'!AI46,'intervalos de credibilidad bn'!AK46,'intervalos de credibilidad bn'!AM46,'intervalos de credibilidad bn'!AO46,'intervalos de credibilidad bn'!AQ46,'intervalos de credibilidad bn'!AS46)</f>
        <v>1.0020640545174228E-2</v>
      </c>
      <c r="D47" s="7">
        <f>MAX('intervalos de credibilidad bn'!D46,'intervalos de credibilidad bn'!L46,'intervalos de credibilidad bn'!N46,'intervalos de credibilidad bn'!P46,'intervalos de credibilidad bn'!R46,'intervalos de credibilidad bn'!T46,'intervalos de credibilidad bn'!V46,'intervalos de credibilidad bn'!X46,'intervalos de credibilidad bn'!Z46,'intervalos de credibilidad bn'!AB46,'intervalos de credibilidad bn'!AD46,'intervalos de credibilidad bn'!AF46,'intervalos de credibilidad bn'!AH46,'intervalos de credibilidad bn'!AJ46,'intervalos de credibilidad bn'!AL46,'intervalos de credibilidad bn'!AN46,'intervalos de credibilidad bn'!AP46,'intervalos de credibilidad bn'!AR46,'intervalos de credibilidad bn'!AT46)</f>
        <v>0.10435570418003848</v>
      </c>
      <c r="E47" s="7">
        <f>MIN('intervalos de credibilidad bn'!D46,'intervalos de credibilidad bn'!L46,'intervalos de credibilidad bn'!N46,'intervalos de credibilidad bn'!P46,'intervalos de credibilidad bn'!R46,'intervalos de credibilidad bn'!T46,'intervalos de credibilidad bn'!V46,'intervalos de credibilidad bn'!X46,'intervalos de credibilidad bn'!Z46,'intervalos de credibilidad bn'!AB46,'intervalos de credibilidad bn'!AD46,'intervalos de credibilidad bn'!AF46,'intervalos de credibilidad bn'!AH46,'intervalos de credibilidad bn'!AJ46,'intervalos de credibilidad bn'!AL46,'intervalos de credibilidad bn'!AN46,'intervalos de credibilidad bn'!AP46,'intervalos de credibilidad bn'!AR46,'intervalos de credibilidad bn'!AT46)</f>
        <v>1.861410975446065E-2</v>
      </c>
      <c r="F47" s="7">
        <f>MAX('intervalos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bn'!AA46,'intervalos de credibilidad bn'!AC46,'intervalos de credibilidad bn'!AE46,'intervalos de credibilidad bn'!AG46,'intervalos de credibilidad bn'!AI46,'intervalos de credibilidad bn'!AK46,'intervalos de credibilidad bn'!AM46,'intervalos de credibilidad bn'!AO46,'intervalos de credibilidad bn'!AQ46,'intervalos de credibilidad bn'!AS46)</f>
        <v>8.3027114078755473E-2</v>
      </c>
      <c r="G47" s="7">
        <f>BETAINV(0.025,'cantidad pollos muertos'!Y45+1,'cantidad inicial pollos'!Y45-'cantidad pollos muertos'!Y45+1)</f>
        <v>5.7698136969593514E-2</v>
      </c>
      <c r="H47" s="7">
        <f>BETAINV(0.975,'cantidad pollos muertos'!Y45+1,'cantidad inicial pollos'!Y45-'cantidad pollos muertos'!Y45+1)</f>
        <v>6.1441799262549335E-2</v>
      </c>
    </row>
    <row r="48" spans="1:8" x14ac:dyDescent="0.25">
      <c r="A48" s="7">
        <v>45</v>
      </c>
      <c r="B48" s="7" t="s">
        <v>22</v>
      </c>
      <c r="C48" s="7">
        <f>MIN('intervalos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bn'!AA47,'intervalos de credibilidad bn'!AC47,'intervalos de credibilidad bn'!AE47,'intervalos de credibilidad bn'!AG47,'intervalos de credibilidad bn'!AI47,'intervalos de credibilidad bn'!AO47,'intervalos de credibilidad bn'!AQ47,'intervalos de credibilidad bn'!AS47)</f>
        <v>8.8259638969281715E-3</v>
      </c>
      <c r="D48" s="7">
        <f>MAX('intervalos de credibilidad bn'!D47,'intervalos de credibilidad bn'!F47,'intervalos de credibilidad bn'!H47,'intervalos de credibilidad bn'!J47,'intervalos de credibilidad bn'!L47,'intervalos de credibilidad bn'!N47,'intervalos de credibilidad bn'!P47,'intervalos de credibilidad bn'!R47,'intervalos de credibilidad bn'!V47,'intervalos de credibilidad bn'!X47,'intervalos de credibilidad bn'!Z47,'intervalos de credibilidad bn'!AB47,'intervalos de credibilidad bn'!AD47,'intervalos de credibilidad bn'!AF47,'intervalos de credibilidad bn'!AH47,'intervalos de credibilidad bn'!AJ47,'intervalos de credibilidad bn'!AP47,'intervalos de credibilidad bn'!AR47,'intervalos de credibilidad bn'!AT47)</f>
        <v>5.6899429082496567E-2</v>
      </c>
      <c r="E48" s="7">
        <f>MIN('intervalos de credibilidad bn'!D47,'intervalos de credibilidad bn'!F47,'intervalos de credibilidad bn'!H47,'intervalos de credibilidad bn'!J47,'intervalos de credibilidad bn'!L47,'intervalos de credibilidad bn'!N47,'intervalos de credibilidad bn'!P47,'intervalos de credibilidad bn'!R47,'intervalos de credibilidad bn'!V47,'intervalos de credibilidad bn'!X47,'intervalos de credibilidad bn'!Z47,'intervalos de credibilidad bn'!AB47,'intervalos de credibilidad bn'!AD47,'intervalos de credibilidad bn'!AF47,'intervalos de credibilidad bn'!AH47,'intervalos de credibilidad bn'!AJ47,'intervalos de credibilidad bn'!AP47,'intervalos de credibilidad bn'!AR47,'intervalos de credibilidad bn'!AT47)</f>
        <v>1.937733763323457E-2</v>
      </c>
      <c r="F48" s="7">
        <f>MAX('intervalos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bn'!AA47,'intervalos de credibilidad bn'!AC47,'intervalos de credibilidad bn'!AE47,'intervalos de credibilidad bn'!AG47,'intervalos de credibilidad bn'!AI47,'intervalos de credibilidad bn'!AO47,'intervalos de credibilidad bn'!AQ47,'intervalos de credibilidad bn'!AS47)</f>
        <v>3.7614089485154246E-2</v>
      </c>
      <c r="G48" s="7">
        <f>BETAINV(0.025,'cantidad pollos muertos'!Y46+1,'cantidad inicial pollos'!Y46-'cantidad pollos muertos'!Y46+1)</f>
        <v>2.7871432053764932E-2</v>
      </c>
      <c r="H48" s="7">
        <f>BETAINV(0.975,'cantidad pollos muertos'!Y46+1,'cantidad inicial pollos'!Y46-'cantidad pollos muertos'!Y46+1)</f>
        <v>3.159015564156431E-2</v>
      </c>
    </row>
    <row r="49" spans="1:8" x14ac:dyDescent="0.25">
      <c r="A49" s="7">
        <v>46</v>
      </c>
      <c r="B49" s="7" t="s">
        <v>67</v>
      </c>
      <c r="C49" s="7">
        <f>MIN('intervalos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bn'!AA48,'intervalos de credibilidad bn'!AC48,'intervalos de credibilidad bn'!AE48,'intervalos de credibilidad bn'!AG48,'intervalos de credibilidad bn'!AI48,'intervalos de credibilidad bn'!AK48,'intervalos de credibilidad bn'!AM48,'intervalos de credibilidad bn'!AO48,'intervalos de credibilidad bn'!AQ48,'intervalos de credibilidad bn'!AS48)</f>
        <v>9.1304019438005219E-3</v>
      </c>
      <c r="D49" s="7">
        <f>MAX('intervalos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bn'!Z48,'intervalos de credibilidad bn'!AB48,'intervalos de credibilidad bn'!AD48,'intervalos de credibilidad bn'!AF48,'intervalos de credibilidad bn'!AH48,'intervalos de credibilidad bn'!AJ48,'intervalos de credibilidad bn'!AL48,'intervalos de credibilidad bn'!AN48,'intervalos de credibilidad bn'!AP48,'intervalos de credibilidad bn'!AR48,'intervalos de credibilidad bn'!AT48)</f>
        <v>7.8642413598954963E-2</v>
      </c>
      <c r="E49" s="7">
        <f>MIN('intervalos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bn'!Z48,'intervalos de credibilidad bn'!AB48,'intervalos de credibilidad bn'!AD48,'intervalos de credibilidad bn'!AF48,'intervalos de credibilidad bn'!AH48,'intervalos de credibilidad bn'!AJ48,'intervalos de credibilidad bn'!AL48,'intervalos de credibilidad bn'!AN48,'intervalos de credibilidad bn'!AP48,'intervalos de credibilidad bn'!AR48,'intervalos de credibilidad bn'!AT48)</f>
        <v>1.4858957604453216E-2</v>
      </c>
      <c r="F49" s="7">
        <f>MAX('intervalos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bn'!AA48,'intervalos de credibilidad bn'!AC48,'intervalos de credibilidad bn'!AE48,'intervalos de credibilidad bn'!AG48,'intervalos de credibilidad bn'!AI48,'intervalos de credibilidad bn'!AK48,'intervalos de credibilidad bn'!AM48,'intervalos de credibilidad bn'!AO48,'intervalos de credibilidad bn'!AQ48,'intervalos de credibilidad bn'!AS48)</f>
        <v>6.5692966787837093E-2</v>
      </c>
      <c r="G49" s="7">
        <f>BETAINV(0.025,'cantidad pollos muertos'!Y47+1,'cantidad inicial pollos'!Y47-'cantidad pollos muertos'!Y47+1)</f>
        <v>3.3119127644909013E-2</v>
      </c>
      <c r="H49" s="7">
        <f>BETAINV(0.975,'cantidad pollos muertos'!Y47+1,'cantidad inicial pollos'!Y47-'cantidad pollos muertos'!Y47+1)</f>
        <v>3.509925354059984E-2</v>
      </c>
    </row>
    <row r="50" spans="1:8" x14ac:dyDescent="0.25">
      <c r="A50" s="7">
        <v>47</v>
      </c>
      <c r="B50" s="7" t="s">
        <v>3</v>
      </c>
      <c r="C50" s="7">
        <f>MIN('intervalos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bn'!AA49,'intervalos de credibilidad bn'!AC49,'intervalos de credibilidad bn'!AE49,'intervalos de credibilidad bn'!AG49,'intervalos de credibilidad bn'!AI49,'intervalos de credibilidad bn'!AK49,'intervalos de credibilidad bn'!AM49,'intervalos de credibilidad bn'!AO49,'intervalos de credibilidad bn'!AQ49,'intervalos de credibilidad bn'!AS49)</f>
        <v>1.1112430356061909E-2</v>
      </c>
      <c r="D50" s="7">
        <f>MAX('intervalos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bn'!T49,'intervalos de credibilidad bn'!X49,'intervalos de credibilidad bn'!Z49,'intervalos de credibilidad bn'!AB49,'intervalos de credibilidad bn'!AD49,'intervalos de credibilidad bn'!AF49,'intervalos de credibilidad bn'!AH49,'intervalos de credibilidad bn'!AJ49,'intervalos de credibilidad bn'!AL49,'intervalos de credibilidad bn'!AN49,'intervalos de credibilidad bn'!AP49,'intervalos de credibilidad bn'!AR49,'intervalos de credibilidad bn'!AT49)</f>
        <v>6.6668813796111004E-2</v>
      </c>
      <c r="E50" s="7">
        <f>MIN('intervalos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bn'!T49,'intervalos de credibilidad bn'!X49,'intervalos de credibilidad bn'!Z49,'intervalos de credibilidad bn'!AB49,'intervalos de credibilidad bn'!AD49,'intervalos de credibilidad bn'!AF49,'intervalos de credibilidad bn'!AH49,'intervalos de credibilidad bn'!AJ49,'intervalos de credibilidad bn'!AL49,'intervalos de credibilidad bn'!AN49,'intervalos de credibilidad bn'!AP49,'intervalos de credibilidad bn'!AR49,'intervalos de credibilidad bn'!AT49)</f>
        <v>2.0474878538684349E-2</v>
      </c>
      <c r="F50" s="7">
        <f>MAX('intervalos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bn'!AA49,'intervalos de credibilidad bn'!AC49,'intervalos de credibilidad bn'!AE49,'intervalos de credibilidad bn'!AG49,'intervalos de credibilidad bn'!AI49,'intervalos de credibilidad bn'!AK49,'intervalos de credibilidad bn'!AM49,'intervalos de credibilidad bn'!AO49,'intervalos de credibilidad bn'!AQ49,'intervalos de credibilidad bn'!AS49)</f>
        <v>4.8301445094402512E-2</v>
      </c>
      <c r="G50" s="7">
        <f>BETAINV(0.025,'cantidad pollos muertos'!Y48+1,'cantidad inicial pollos'!Y48-'cantidad pollos muertos'!Y48+1)</f>
        <v>3.1027292586214946E-2</v>
      </c>
      <c r="H50" s="7">
        <f>BETAINV(0.975,'cantidad pollos muertos'!Y48+1,'cantidad inicial pollos'!Y48-'cantidad pollos muertos'!Y48+1)</f>
        <v>3.3950861633463281E-2</v>
      </c>
    </row>
    <row r="51" spans="1:8" x14ac:dyDescent="0.25">
      <c r="A51" s="7">
        <v>48</v>
      </c>
      <c r="B51" s="7" t="s">
        <v>17</v>
      </c>
      <c r="C51" s="7">
        <f>MIN('intervalos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bn'!AA50,'intervalos de credibilidad bn'!AC50,'intervalos de credibilidad bn'!AE50,'intervalos de credibilidad bn'!AG50,'intervalos de credibilidad bn'!AI50,'intervalos de credibilidad bn'!AK50,'intervalos de credibilidad bn'!AO50,'intervalos de credibilidad bn'!AQ50,'intervalos de credibilidad bn'!AS50)</f>
        <v>1.2389613390461286E-2</v>
      </c>
      <c r="D51" s="7">
        <f>MAX('intervalos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bn'!Z50,'intervalos de credibilidad bn'!AB50,'intervalos de credibilidad bn'!AD50,'intervalos de credibilidad bn'!AF50,'intervalos de credibilidad bn'!AH50,'intervalos de credibilidad bn'!AJ50,'intervalos de credibilidad bn'!AL50,'intervalos de credibilidad bn'!AP50,'intervalos de credibilidad bn'!AR50,'intervalos de credibilidad bn'!AT50)</f>
        <v>0.12289871588113555</v>
      </c>
      <c r="E51" s="7">
        <f>MIN('intervalos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bn'!Z50,'intervalos de credibilidad bn'!AB50,'intervalos de credibilidad bn'!AD50,'intervalos de credibilidad bn'!AF50,'intervalos de credibilidad bn'!AH50,'intervalos de credibilidad bn'!AJ50,'intervalos de credibilidad bn'!AL50,'intervalos de credibilidad bn'!AP50,'intervalos de credibilidad bn'!AR50,'intervalos de credibilidad bn'!AT50)</f>
        <v>2.3780909163713004E-2</v>
      </c>
      <c r="F51" s="7">
        <f>MAX('intervalos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bn'!AA50,'intervalos de credibilidad bn'!AC50,'intervalos de credibilidad bn'!AE50,'intervalos de credibilidad bn'!AG50,'intervalos de credibilidad bn'!AI50,'intervalos de credibilidad bn'!AK50,'intervalos de credibilidad bn'!AO50,'intervalos de credibilidad bn'!AQ50,'intervalos de credibilidad bn'!AS50)</f>
        <v>9.8112121407240391E-2</v>
      </c>
      <c r="G51" s="7">
        <f>BETAINV(0.025,'cantidad pollos muertos'!Y49+1,'cantidad inicial pollos'!Y49-'cantidad pollos muertos'!Y49+1)</f>
        <v>5.0667044761728286E-2</v>
      </c>
      <c r="H51" s="7">
        <f>BETAINV(0.975,'cantidad pollos muertos'!Y49+1,'cantidad inicial pollos'!Y49-'cantidad pollos muertos'!Y49+1)</f>
        <v>5.4892513796904963E-2</v>
      </c>
    </row>
    <row r="54" spans="1:8" x14ac:dyDescent="0.25">
      <c r="C54" s="8" t="s">
        <v>81</v>
      </c>
      <c r="D54" s="8"/>
      <c r="E54" s="8"/>
    </row>
    <row r="55" spans="1:8" x14ac:dyDescent="0.25">
      <c r="C55" s="3" t="s">
        <v>82</v>
      </c>
      <c r="D55" s="6" t="s">
        <v>83</v>
      </c>
      <c r="E55" s="3" t="s">
        <v>84</v>
      </c>
      <c r="F55" s="6"/>
      <c r="G55" s="3"/>
      <c r="H55" s="6"/>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intervalos de credibilidad bn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dcterms:created xsi:type="dcterms:W3CDTF">2018-10-09T19:19:51Z</dcterms:created>
  <dcterms:modified xsi:type="dcterms:W3CDTF">2018-11-13T04:10:41Z</dcterms:modified>
</cp:coreProperties>
</file>