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2" activeTab="2"/>
  </bookViews>
  <sheets>
    <sheet name="cantidad inicial pollos" sheetId="2" r:id="rId1"/>
    <sheet name="cantidad pollos muertos" sheetId="3" r:id="rId2"/>
    <sheet name="porcentaje de mortalidad" sheetId="1" r:id="rId3"/>
    <sheet name="regiones de credibilidad bin" sheetId="5" r:id="rId4"/>
    <sheet name="Intervalos finales productores" sheetId="1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 i="1" l="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2" i="1"/>
  <c r="C3" i="5"/>
  <c r="D3" i="5"/>
  <c r="D53" i="1" l="1"/>
  <c r="E53" i="1"/>
  <c r="F53" i="1"/>
  <c r="G53" i="1"/>
  <c r="H53" i="1"/>
  <c r="I53" i="1"/>
  <c r="J53" i="1"/>
  <c r="K53" i="1"/>
  <c r="L53" i="1"/>
  <c r="M53" i="1"/>
  <c r="N53" i="1"/>
  <c r="O53" i="1"/>
  <c r="P53" i="1"/>
  <c r="Q53" i="1"/>
  <c r="R53" i="1"/>
  <c r="S53" i="1"/>
  <c r="T53" i="1"/>
  <c r="U53" i="1"/>
  <c r="V53" i="1"/>
  <c r="W53" i="1"/>
  <c r="X53" i="1"/>
  <c r="C53" i="1"/>
  <c r="AB49"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2" i="1"/>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C3" i="1"/>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D84" i="12" s="1"/>
  <c r="C32" i="12"/>
  <c r="E5" i="12"/>
  <c r="D5" i="12"/>
  <c r="F42" i="12"/>
  <c r="C42" i="12"/>
  <c r="F9" i="12"/>
  <c r="C9" i="12"/>
  <c r="D48" i="12"/>
  <c r="E48" i="12"/>
  <c r="E43" i="12"/>
  <c r="D95" i="12" s="1"/>
  <c r="D43" i="12"/>
  <c r="C95" i="12" s="1"/>
  <c r="D39" i="12"/>
  <c r="E39" i="12"/>
  <c r="D36" i="12"/>
  <c r="E36" i="12"/>
  <c r="E34" i="12"/>
  <c r="D86" i="12" s="1"/>
  <c r="D34" i="12"/>
  <c r="C86" i="12" s="1"/>
  <c r="E30" i="12"/>
  <c r="D82" i="12" s="1"/>
  <c r="D30" i="12"/>
  <c r="C82" i="12" s="1"/>
  <c r="D28" i="12"/>
  <c r="C80" i="12" s="1"/>
  <c r="E28" i="12"/>
  <c r="D80" i="12" s="1"/>
  <c r="E25" i="12"/>
  <c r="D25" i="12"/>
  <c r="E21" i="12"/>
  <c r="D21" i="12"/>
  <c r="C73" i="12" s="1"/>
  <c r="D20" i="12"/>
  <c r="E20" i="12"/>
  <c r="D16" i="12"/>
  <c r="C68" i="12" s="1"/>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4" i="12"/>
  <c r="C56" i="12" s="1"/>
  <c r="F5" i="12"/>
  <c r="C5" i="12"/>
  <c r="F10" i="12"/>
  <c r="C10" i="12"/>
  <c r="F37" i="12"/>
  <c r="C37" i="12"/>
  <c r="D3" i="1"/>
  <c r="E3" i="1"/>
  <c r="F3" i="1"/>
  <c r="G3" i="1"/>
  <c r="H3" i="1"/>
  <c r="I3" i="1"/>
  <c r="J3" i="1"/>
  <c r="K3" i="1"/>
  <c r="L3" i="1"/>
  <c r="M3" i="1"/>
  <c r="N3" i="1"/>
  <c r="O3" i="1"/>
  <c r="P3" i="1"/>
  <c r="Q3" i="1"/>
  <c r="R3" i="1"/>
  <c r="S3" i="1"/>
  <c r="T3" i="1"/>
  <c r="U3" i="1"/>
  <c r="V3" i="1"/>
  <c r="W3" i="1"/>
  <c r="X3" i="1"/>
  <c r="C4" i="1"/>
  <c r="D4" i="1"/>
  <c r="E4" i="1"/>
  <c r="F4" i="1"/>
  <c r="G4" i="1"/>
  <c r="H4" i="1"/>
  <c r="I4" i="1"/>
  <c r="J4" i="1"/>
  <c r="K4" i="1"/>
  <c r="L4"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D2" i="1"/>
  <c r="E2" i="1"/>
  <c r="F2" i="1"/>
  <c r="G2" i="1"/>
  <c r="H2" i="1"/>
  <c r="I2" i="1"/>
  <c r="J2" i="1"/>
  <c r="K2" i="1"/>
  <c r="L2" i="1"/>
  <c r="M2" i="1"/>
  <c r="N2" i="1"/>
  <c r="O2" i="1"/>
  <c r="P2" i="1"/>
  <c r="Q2" i="1"/>
  <c r="R2" i="1"/>
  <c r="S2" i="1"/>
  <c r="T2" i="1"/>
  <c r="U2" i="1"/>
  <c r="V2" i="1"/>
  <c r="W2" i="1"/>
  <c r="X2" i="1"/>
  <c r="C2" i="1"/>
  <c r="D56" i="12" l="1"/>
  <c r="D88" i="12"/>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N52" i="1" l="1"/>
  <c r="AA4" i="1"/>
  <c r="AA8" i="1"/>
  <c r="AA12" i="1"/>
  <c r="AA16" i="1"/>
  <c r="AA18" i="1"/>
  <c r="AA22" i="1"/>
  <c r="AA26" i="1"/>
  <c r="AA30" i="1"/>
  <c r="AA34" i="1"/>
  <c r="AA38" i="1"/>
  <c r="AA42" i="1"/>
  <c r="AA46" i="1"/>
  <c r="J52" i="1"/>
  <c r="E52" i="1"/>
  <c r="M52" i="1"/>
  <c r="T52" i="1"/>
  <c r="F52" i="1"/>
  <c r="G52" i="1"/>
  <c r="O52" i="1"/>
  <c r="U52" i="1"/>
  <c r="C52" i="1"/>
  <c r="AA5" i="1"/>
  <c r="AA13" i="1"/>
  <c r="AA17" i="1"/>
  <c r="AA19" i="1"/>
  <c r="AA21" i="1"/>
  <c r="AA23" i="1"/>
  <c r="AA27" i="1"/>
  <c r="AA29" i="1"/>
  <c r="AA31" i="1"/>
  <c r="AA35" i="1"/>
  <c r="AA39" i="1"/>
  <c r="AA41" i="1"/>
  <c r="AA43" i="1"/>
  <c r="AA47" i="1"/>
  <c r="AA49" i="1"/>
  <c r="H52" i="1"/>
  <c r="P52" i="1"/>
  <c r="V52" i="1"/>
  <c r="AA25" i="1"/>
  <c r="AA33" i="1"/>
  <c r="AA37" i="1"/>
  <c r="AA45" i="1"/>
  <c r="K52" i="1"/>
  <c r="R52" i="1"/>
  <c r="Y50" i="1"/>
  <c r="AA6" i="1"/>
  <c r="AA10" i="1"/>
  <c r="AA14" i="1"/>
  <c r="AA20" i="1"/>
  <c r="AA24" i="1"/>
  <c r="AA28" i="1"/>
  <c r="AA32" i="1"/>
  <c r="AA36" i="1"/>
  <c r="AA40" i="1"/>
  <c r="AA44" i="1"/>
  <c r="AA48" i="1"/>
  <c r="D52" i="1"/>
  <c r="L52" i="1"/>
  <c r="S52" i="1"/>
  <c r="AA3" i="1"/>
  <c r="I52" i="1"/>
  <c r="Q52" i="1"/>
  <c r="W52" i="1"/>
  <c r="Z51" i="1"/>
  <c r="X52" i="1"/>
  <c r="AA7" i="1"/>
  <c r="AA9" i="1"/>
  <c r="AA11" i="1"/>
  <c r="AA15" i="1"/>
</calcChain>
</file>

<file path=xl/sharedStrings.xml><?xml version="1.0" encoding="utf-8"?>
<sst xmlns="http://schemas.openxmlformats.org/spreadsheetml/2006/main" count="404" uniqueCount="88">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</sst>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5"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32">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4"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495301</xdr:colOff>
      <xdr:row>53</xdr:row>
      <xdr:rowOff>147636</xdr:rowOff>
    </xdr:from>
    <xdr:to>
      <xdr:col>12</xdr:col>
      <xdr:colOff>647700</xdr:colOff>
      <xdr:row>77</xdr:row>
      <xdr:rowOff>76200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M1" zoomScaleNormal="100" workbookViewId="0">
      <selection activeCell="Z1" sqref="Z1"/>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78</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C50" s="1"/>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K1" zoomScaleNormal="100" workbookViewId="0">
      <selection activeCell="Y3" sqref="Y3"/>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tabSelected="1" workbookViewId="0">
      <pane ySplit="1" topLeftCell="A2" activePane="bottomLeft" state="frozen"/>
      <selection pane="bottomLeft" activeCell="P50" sqref="P50"/>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s>
  <sheetData>
    <row r="1" spans="1:30"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84</v>
      </c>
      <c r="Z1" s="4" t="s">
        <v>85</v>
      </c>
      <c r="AA1" s="4" t="s">
        <v>83</v>
      </c>
      <c r="AB1" s="23" t="s">
        <v>86</v>
      </c>
      <c r="AC1" s="24" t="s">
        <v>87</v>
      </c>
    </row>
    <row r="2" spans="1:30"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IFERROR(1-_xlfn.BINOM.DIST(Z2/2,Z2,Y2/Z2,TRUE),"")</f>
        <v>1.1900994294188338E-3</v>
      </c>
      <c r="AB2">
        <f>AVERAGE(C2:X2)</f>
        <v>4.4967321343301107E-2</v>
      </c>
      <c r="AC2">
        <f>Y2/Z2</f>
        <v>0.22727272727272727</v>
      </c>
      <c r="AD2">
        <f>6/24</f>
        <v>0.25</v>
      </c>
    </row>
    <row r="3" spans="1:30"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7">
        <f t="shared" ref="AA3:AA49" si="2">IFERROR(1-_xlfn.BINOM.DIST(Z3/2,Z3,Y3/Z3,TRUE),"")</f>
        <v>5.5722972225529688E-2</v>
      </c>
      <c r="AB3">
        <f t="shared" ref="AB3:AB48" si="3">AVERAGE(C3:X3)</f>
        <v>7.0815844562226643E-2</v>
      </c>
      <c r="AC3">
        <f t="shared" ref="AC3:AC49" si="4">Y3/Z3</f>
        <v>0.33333333333333331</v>
      </c>
    </row>
    <row r="4" spans="1:30"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7">
        <f t="shared" si="2"/>
        <v>1.4252781867980957E-2</v>
      </c>
      <c r="AB4">
        <f t="shared" si="3"/>
        <v>4.4408244163146121E-2</v>
      </c>
      <c r="AC4">
        <f t="shared" si="4"/>
        <v>0.25</v>
      </c>
    </row>
    <row r="5" spans="1:30"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7">
        <f t="shared" si="2"/>
        <v>0.13948164066608992</v>
      </c>
      <c r="AB5">
        <f t="shared" si="3"/>
        <v>4.5181647983289532E-2</v>
      </c>
      <c r="AC5">
        <f t="shared" si="4"/>
        <v>0.40909090909090912</v>
      </c>
    </row>
    <row r="6" spans="1:30"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7">
        <f t="shared" si="2"/>
        <v>7.0035182202499158E-6</v>
      </c>
      <c r="AB6">
        <f t="shared" si="3"/>
        <v>3.0529711127065338E-2</v>
      </c>
      <c r="AC6">
        <f t="shared" si="4"/>
        <v>0.13636363636363635</v>
      </c>
    </row>
    <row r="7" spans="1:30"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7">
        <f t="shared" si="2"/>
        <v>0.13948164066608992</v>
      </c>
      <c r="AB7">
        <f t="shared" si="3"/>
        <v>5.6175847290834358E-2</v>
      </c>
      <c r="AC7">
        <f t="shared" si="4"/>
        <v>0.40909090909090912</v>
      </c>
    </row>
    <row r="8" spans="1:30"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7">
        <f t="shared" si="2"/>
        <v>8.596318690212712E-8</v>
      </c>
      <c r="AB8">
        <f t="shared" si="3"/>
        <v>4.7648237536201316E-2</v>
      </c>
      <c r="AC8">
        <f t="shared" si="4"/>
        <v>9.0909090909090912E-2</v>
      </c>
    </row>
    <row r="9" spans="1:30"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7">
        <f t="shared" si="2"/>
        <v>7.0035182202499158E-6</v>
      </c>
      <c r="AB9">
        <f t="shared" si="3"/>
        <v>3.1072580702547467E-2</v>
      </c>
      <c r="AC9">
        <f t="shared" si="4"/>
        <v>0.13636363636363635</v>
      </c>
    </row>
    <row r="10" spans="1:30"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7">
        <f t="shared" si="2"/>
        <v>1.1900994294188338E-3</v>
      </c>
      <c r="AB10">
        <f t="shared" si="3"/>
        <v>4.1467980702570177E-2</v>
      </c>
      <c r="AC10">
        <f t="shared" si="4"/>
        <v>0.22727272727272727</v>
      </c>
    </row>
    <row r="11" spans="1:30"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7">
        <f t="shared" si="2"/>
        <v>0.38853007823222008</v>
      </c>
      <c r="AB11">
        <f t="shared" si="3"/>
        <v>5.1689553374943784E-2</v>
      </c>
      <c r="AC11">
        <f t="shared" si="4"/>
        <v>0.46153846153846156</v>
      </c>
    </row>
    <row r="12" spans="1:30"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7">
        <f t="shared" si="2"/>
        <v>1.8025671460586423E-5</v>
      </c>
      <c r="AB12">
        <f t="shared" si="3"/>
        <v>3.3554645927001178E-2</v>
      </c>
      <c r="AC12">
        <f t="shared" si="4"/>
        <v>7.6923076923076927E-2</v>
      </c>
    </row>
    <row r="13" spans="1:30"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7">
        <f t="shared" si="2"/>
        <v>4.3056902669614816E-3</v>
      </c>
      <c r="AB13">
        <f t="shared" si="3"/>
        <v>5.5957054651080626E-2</v>
      </c>
      <c r="AC13">
        <f t="shared" si="4"/>
        <v>0.23809523809523808</v>
      </c>
    </row>
    <row r="14" spans="1:30"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7">
        <f t="shared" si="2"/>
        <v>6.2699623345580879E-2</v>
      </c>
      <c r="AB14">
        <f t="shared" si="3"/>
        <v>5.555422367375349E-2</v>
      </c>
      <c r="AC14">
        <f t="shared" si="4"/>
        <v>0.36363636363636365</v>
      </c>
    </row>
    <row r="15" spans="1:30"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7">
        <f t="shared" si="2"/>
        <v>8.2967505810049857E-7</v>
      </c>
      <c r="AB15">
        <f t="shared" si="3"/>
        <v>3.3328386382271709E-2</v>
      </c>
      <c r="AC15">
        <f t="shared" si="4"/>
        <v>9.5238095238095233E-2</v>
      </c>
    </row>
    <row r="16" spans="1:30"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7">
        <f t="shared" si="2"/>
        <v>8.596318690212712E-8</v>
      </c>
      <c r="AB16">
        <f t="shared" si="3"/>
        <v>3.6573872129011961E-2</v>
      </c>
      <c r="AC16">
        <f t="shared" si="4"/>
        <v>9.0909090909090912E-2</v>
      </c>
    </row>
    <row r="17" spans="1:29"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7">
        <f t="shared" si="2"/>
        <v>1.8330193523772964E-2</v>
      </c>
      <c r="AB17">
        <f t="shared" si="3"/>
        <v>4.2722580474846041E-2</v>
      </c>
      <c r="AC17">
        <f t="shared" si="4"/>
        <v>0.2857142857142857</v>
      </c>
    </row>
    <row r="18" spans="1:29"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7">
        <f t="shared" si="2"/>
        <v>4.3056902669614816E-3</v>
      </c>
      <c r="AB18">
        <f t="shared" si="3"/>
        <v>5.15135521220529E-2</v>
      </c>
      <c r="AC18">
        <f t="shared" si="4"/>
        <v>0.23809523809523808</v>
      </c>
    </row>
    <row r="19" spans="1:29"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7">
        <f t="shared" si="2"/>
        <v>6.2699623345580879E-2</v>
      </c>
      <c r="AB19">
        <f t="shared" si="3"/>
        <v>7.6240744762344284E-2</v>
      </c>
      <c r="AC19">
        <f t="shared" si="4"/>
        <v>0.36363636363636365</v>
      </c>
    </row>
    <row r="20" spans="1:29"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7">
        <f t="shared" si="2"/>
        <v>6.448626077570907E-10</v>
      </c>
      <c r="AB20">
        <f t="shared" si="3"/>
        <v>2.7881848629828655E-2</v>
      </c>
      <c r="AC20">
        <f t="shared" si="4"/>
        <v>4.7619047619047616E-2</v>
      </c>
    </row>
    <row r="21" spans="1:29"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7">
        <f t="shared" si="2"/>
        <v>4.4162101180855728E-5</v>
      </c>
      <c r="AB21">
        <f t="shared" si="3"/>
        <v>2.9780519130976648E-2</v>
      </c>
      <c r="AC21">
        <f t="shared" si="4"/>
        <v>0.14285714285714285</v>
      </c>
    </row>
    <row r="22" spans="1:29"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7">
        <f t="shared" si="2"/>
        <v>1.3597907757478822E-4</v>
      </c>
      <c r="AB22">
        <f t="shared" si="3"/>
        <v>3.355666929958518E-2</v>
      </c>
      <c r="AC22">
        <f t="shared" si="4"/>
        <v>0.18181818181818182</v>
      </c>
    </row>
    <row r="23" spans="1:29"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7">
        <f t="shared" si="2"/>
        <v>0.94198765971836673</v>
      </c>
      <c r="AB23">
        <f t="shared" si="3"/>
        <v>5.7445473727834394E-2</v>
      </c>
      <c r="AC23">
        <f t="shared" si="4"/>
        <v>0.68181818181818177</v>
      </c>
    </row>
    <row r="24" spans="1:29"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7">
        <f t="shared" si="2"/>
        <v>1.3597907757478822E-4</v>
      </c>
      <c r="AB24">
        <f t="shared" si="3"/>
        <v>3.6453392754365523E-2</v>
      </c>
      <c r="AC24">
        <f t="shared" si="4"/>
        <v>0.18181818181818182</v>
      </c>
    </row>
    <row r="25" spans="1:29"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7">
        <f t="shared" si="2"/>
        <v>1.3597907757478822E-4</v>
      </c>
      <c r="AB25">
        <f t="shared" si="3"/>
        <v>4.2582055864939967E-2</v>
      </c>
      <c r="AC25">
        <f t="shared" si="4"/>
        <v>0.18181818181818182</v>
      </c>
    </row>
    <row r="26" spans="1:29"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7">
        <f t="shared" si="2"/>
        <v>1.3597907757478822E-4</v>
      </c>
      <c r="AB26">
        <f t="shared" si="3"/>
        <v>2.8940341531484268E-2</v>
      </c>
      <c r="AC26">
        <f t="shared" si="4"/>
        <v>0.18181818181818182</v>
      </c>
    </row>
    <row r="27" spans="1:29"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7">
        <f t="shared" si="2"/>
        <v>0.41590595245361339</v>
      </c>
      <c r="AB27">
        <f t="shared" si="3"/>
        <v>6.0153128667574274E-2</v>
      </c>
      <c r="AC27">
        <f t="shared" si="4"/>
        <v>0.5</v>
      </c>
    </row>
    <row r="28" spans="1:29"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7">
        <f t="shared" si="2"/>
        <v>6.2306848894930766E-3</v>
      </c>
      <c r="AB28">
        <f t="shared" si="3"/>
        <v>5.3467479682960728E-2</v>
      </c>
      <c r="AC28">
        <f t="shared" si="4"/>
        <v>0.27272727272727271</v>
      </c>
    </row>
    <row r="29" spans="1:29"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7">
        <f t="shared" si="2"/>
        <v>6.2699623345580879E-2</v>
      </c>
      <c r="AB29">
        <f t="shared" si="3"/>
        <v>5.3879870562329076E-2</v>
      </c>
      <c r="AC29">
        <f t="shared" si="4"/>
        <v>0.36363636363636365</v>
      </c>
    </row>
    <row r="30" spans="1:29"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7">
        <f t="shared" si="2"/>
        <v>7.0035182202499158E-6</v>
      </c>
      <c r="AB30">
        <f t="shared" si="3"/>
        <v>3.6180789299549994E-2</v>
      </c>
      <c r="AC30">
        <f t="shared" si="4"/>
        <v>0.13636363636363635</v>
      </c>
    </row>
    <row r="31" spans="1:29"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7">
        <f t="shared" si="2"/>
        <v>2.2674624937796706E-2</v>
      </c>
      <c r="AB31">
        <f t="shared" si="3"/>
        <v>4.2930856290174742E-2</v>
      </c>
      <c r="AC31">
        <f t="shared" si="4"/>
        <v>0.31818181818181818</v>
      </c>
    </row>
    <row r="32" spans="1:29"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7">
        <f t="shared" si="2"/>
        <v>1.1900994294188338E-3</v>
      </c>
      <c r="AB32">
        <f t="shared" si="3"/>
        <v>4.161647244845413E-2</v>
      </c>
      <c r="AC32">
        <f t="shared" si="4"/>
        <v>0.22727272727272727</v>
      </c>
    </row>
    <row r="33" spans="1:29"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7">
        <f t="shared" si="2"/>
        <v>7.0035182202499158E-6</v>
      </c>
      <c r="AB33">
        <f t="shared" si="3"/>
        <v>3.7356891426316347E-2</v>
      </c>
      <c r="AC33">
        <f t="shared" si="4"/>
        <v>0.13636363636363635</v>
      </c>
    </row>
    <row r="34" spans="1:29"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7">
        <f t="shared" si="2"/>
        <v>0.41590595245361339</v>
      </c>
      <c r="AB34">
        <f t="shared" si="3"/>
        <v>5.7982593691985211E-2</v>
      </c>
      <c r="AC34">
        <f t="shared" si="4"/>
        <v>0.5</v>
      </c>
    </row>
    <row r="35" spans="1:29"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7">
        <f t="shared" si="2"/>
        <v>7.0035182202499158E-6</v>
      </c>
      <c r="AB35">
        <f t="shared" si="3"/>
        <v>3.2684591327891151E-2</v>
      </c>
      <c r="AC35">
        <f t="shared" si="4"/>
        <v>0.13636363636363635</v>
      </c>
    </row>
    <row r="36" spans="1:29"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7">
        <f t="shared" si="2"/>
        <v>1.1900994294188338E-3</v>
      </c>
      <c r="AB36">
        <f t="shared" si="3"/>
        <v>4.089849823219191E-2</v>
      </c>
      <c r="AC36">
        <f t="shared" si="4"/>
        <v>0.22727272727272727</v>
      </c>
    </row>
    <row r="37" spans="1:29"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7">
        <f t="shared" si="2"/>
        <v>8.596318690212712E-8</v>
      </c>
      <c r="AB37">
        <f t="shared" si="3"/>
        <v>3.5775784483136702E-2</v>
      </c>
      <c r="AC37">
        <f t="shared" si="4"/>
        <v>9.0909090909090912E-2</v>
      </c>
    </row>
    <row r="38" spans="1:29"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7">
        <f t="shared" si="2"/>
        <v>6.2615408933375249E-6</v>
      </c>
      <c r="AB38">
        <f t="shared" si="3"/>
        <v>3.3382756813775366E-2</v>
      </c>
      <c r="AC38">
        <f t="shared" si="4"/>
        <v>0.10526315789473684</v>
      </c>
    </row>
    <row r="39" spans="1:29"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7">
        <f t="shared" si="2"/>
        <v>8.596318690212712E-8</v>
      </c>
      <c r="AB39">
        <f t="shared" si="3"/>
        <v>3.4552274305400817E-2</v>
      </c>
      <c r="AC39">
        <f t="shared" si="4"/>
        <v>9.0909090909090912E-2</v>
      </c>
    </row>
    <row r="40" spans="1:29"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7">
        <f t="shared" si="2"/>
        <v>6.2306848894930766E-3</v>
      </c>
      <c r="AB40">
        <f t="shared" si="3"/>
        <v>5.550884170944765E-2</v>
      </c>
      <c r="AC40">
        <f t="shared" si="4"/>
        <v>0.27272727272727271</v>
      </c>
    </row>
    <row r="41" spans="1:29"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7">
        <f t="shared" si="2"/>
        <v>6.2306848894930766E-3</v>
      </c>
      <c r="AB41">
        <f t="shared" si="3"/>
        <v>3.9797798264223784E-2</v>
      </c>
      <c r="AC41">
        <f t="shared" si="4"/>
        <v>0.27272727272727271</v>
      </c>
    </row>
    <row r="42" spans="1:29"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7">
        <f t="shared" si="2"/>
        <v>0.13948164066608992</v>
      </c>
      <c r="AB42">
        <f t="shared" si="3"/>
        <v>6.6537053216767811E-2</v>
      </c>
      <c r="AC42">
        <f t="shared" si="4"/>
        <v>0.40909090909090912</v>
      </c>
    </row>
    <row r="43" spans="1:29"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7">
        <f t="shared" si="2"/>
        <v>0.41590595245361339</v>
      </c>
      <c r="AB43">
        <f t="shared" si="3"/>
        <v>6.3251064544186109E-2</v>
      </c>
      <c r="AC43">
        <f t="shared" si="4"/>
        <v>0.5</v>
      </c>
    </row>
    <row r="44" spans="1:29"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7">
        <f t="shared" si="2"/>
        <v>8.596318690212712E-8</v>
      </c>
      <c r="AB44">
        <f t="shared" si="3"/>
        <v>3.2224346059921936E-2</v>
      </c>
      <c r="AC44">
        <f t="shared" si="4"/>
        <v>9.0909090909090912E-2</v>
      </c>
    </row>
    <row r="45" spans="1:29"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7">
        <f t="shared" si="2"/>
        <v>6.2306848894930766E-3</v>
      </c>
      <c r="AB45">
        <f t="shared" si="3"/>
        <v>5.9237252136963695E-2</v>
      </c>
      <c r="AC45">
        <f t="shared" si="4"/>
        <v>0.27272727272727271</v>
      </c>
    </row>
    <row r="46" spans="1:29"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7">
        <f t="shared" si="2"/>
        <v>5.3701942132056146E-6</v>
      </c>
      <c r="AB46">
        <f t="shared" si="3"/>
        <v>2.9743149883589601E-2</v>
      </c>
      <c r="AC46">
        <f t="shared" si="4"/>
        <v>0.1111111111111111</v>
      </c>
    </row>
    <row r="47" spans="1:29"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7">
        <f t="shared" si="2"/>
        <v>4.3056902669614816E-3</v>
      </c>
      <c r="AB47">
        <f t="shared" si="3"/>
        <v>3.415250286179336E-2</v>
      </c>
      <c r="AC47">
        <f t="shared" si="4"/>
        <v>0.23809523809523808</v>
      </c>
    </row>
    <row r="48" spans="1:29"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7">
        <f t="shared" si="2"/>
        <v>8.596318690212712E-8</v>
      </c>
      <c r="AB48">
        <f t="shared" si="3"/>
        <v>3.2752490040500064E-2</v>
      </c>
      <c r="AC48">
        <f t="shared" si="4"/>
        <v>9.0909090909090912E-2</v>
      </c>
    </row>
    <row r="49" spans="1:29"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7">
        <f t="shared" si="2"/>
        <v>0.25958607259719702</v>
      </c>
      <c r="AB49">
        <f>AVERAGE(C49:X49)</f>
        <v>5.1913310266304483E-2</v>
      </c>
      <c r="AC49">
        <f t="shared" si="4"/>
        <v>0.45454545454545453</v>
      </c>
    </row>
    <row r="50" spans="1:29" x14ac:dyDescent="0.25">
      <c r="A50" s="7"/>
      <c r="B50" s="4" t="s">
        <v>84</v>
      </c>
      <c r="C50" s="7">
        <f>COUNTIF(C2:C49,"&gt;0,05")</f>
        <v>22</v>
      </c>
      <c r="D50" s="7">
        <f t="shared" ref="D50:X50" si="5">COUNTIF(D2:D49,"&gt;0,05")</f>
        <v>23</v>
      </c>
      <c r="E50" s="7">
        <f t="shared" si="5"/>
        <v>30</v>
      </c>
      <c r="F50" s="7">
        <f t="shared" si="5"/>
        <v>26</v>
      </c>
      <c r="G50" s="7">
        <f t="shared" si="5"/>
        <v>21</v>
      </c>
      <c r="H50" s="7">
        <f t="shared" si="5"/>
        <v>4</v>
      </c>
      <c r="I50" s="7">
        <f t="shared" si="5"/>
        <v>4</v>
      </c>
      <c r="J50" s="7">
        <f t="shared" si="5"/>
        <v>6</v>
      </c>
      <c r="K50" s="7">
        <f t="shared" si="5"/>
        <v>6</v>
      </c>
      <c r="L50" s="7">
        <f t="shared" si="5"/>
        <v>9</v>
      </c>
      <c r="M50" s="7">
        <f t="shared" si="5"/>
        <v>10</v>
      </c>
      <c r="N50" s="7">
        <f t="shared" si="5"/>
        <v>4</v>
      </c>
      <c r="O50" s="7">
        <f t="shared" si="5"/>
        <v>8</v>
      </c>
      <c r="P50" s="7">
        <f t="shared" si="5"/>
        <v>4</v>
      </c>
      <c r="Q50" s="7">
        <f t="shared" si="5"/>
        <v>10</v>
      </c>
      <c r="R50" s="7">
        <f t="shared" si="5"/>
        <v>5</v>
      </c>
      <c r="S50" s="7">
        <f t="shared" si="5"/>
        <v>1</v>
      </c>
      <c r="T50" s="7">
        <f t="shared" si="5"/>
        <v>1</v>
      </c>
      <c r="U50" s="7">
        <f t="shared" si="5"/>
        <v>12</v>
      </c>
      <c r="V50" s="7">
        <f t="shared" si="5"/>
        <v>12</v>
      </c>
      <c r="W50" s="7">
        <f t="shared" si="5"/>
        <v>16</v>
      </c>
      <c r="X50" s="7">
        <f t="shared" si="5"/>
        <v>17</v>
      </c>
      <c r="Y50" s="7">
        <f>SUM(Y2:Y49)</f>
        <v>251</v>
      </c>
      <c r="Z50" s="7"/>
      <c r="AA50" s="7"/>
    </row>
    <row r="51" spans="1:29" x14ac:dyDescent="0.25">
      <c r="A51" s="7"/>
      <c r="B51" s="4" t="s">
        <v>85</v>
      </c>
      <c r="C51" s="7">
        <f>COUNT(C2:C49)</f>
        <v>41</v>
      </c>
      <c r="D51" s="7">
        <f t="shared" ref="D51:X51" si="6">COUNT(D2:D49)</f>
        <v>45</v>
      </c>
      <c r="E51" s="7">
        <f t="shared" si="6"/>
        <v>45</v>
      </c>
      <c r="F51" s="7">
        <f t="shared" si="6"/>
        <v>46</v>
      </c>
      <c r="G51" s="7">
        <f t="shared" si="6"/>
        <v>46</v>
      </c>
      <c r="H51" s="7">
        <f t="shared" si="6"/>
        <v>46</v>
      </c>
      <c r="I51" s="7">
        <f t="shared" si="6"/>
        <v>46</v>
      </c>
      <c r="J51" s="7">
        <f t="shared" si="6"/>
        <v>46</v>
      </c>
      <c r="K51" s="7">
        <f t="shared" si="6"/>
        <v>47</v>
      </c>
      <c r="L51" s="7">
        <f t="shared" si="6"/>
        <v>47</v>
      </c>
      <c r="M51" s="7">
        <f t="shared" si="6"/>
        <v>47</v>
      </c>
      <c r="N51" s="7">
        <f t="shared" si="6"/>
        <v>47</v>
      </c>
      <c r="O51" s="7">
        <f t="shared" si="6"/>
        <v>47</v>
      </c>
      <c r="P51" s="7">
        <f t="shared" si="6"/>
        <v>46</v>
      </c>
      <c r="Q51" s="7">
        <f t="shared" si="6"/>
        <v>47</v>
      </c>
      <c r="R51" s="7">
        <f t="shared" si="6"/>
        <v>46</v>
      </c>
      <c r="S51" s="7">
        <f t="shared" si="6"/>
        <v>47</v>
      </c>
      <c r="T51" s="7">
        <f t="shared" si="6"/>
        <v>47</v>
      </c>
      <c r="U51" s="7">
        <f t="shared" si="6"/>
        <v>47</v>
      </c>
      <c r="V51" s="7">
        <f t="shared" si="6"/>
        <v>46</v>
      </c>
      <c r="W51" s="7">
        <f t="shared" si="6"/>
        <v>47</v>
      </c>
      <c r="X51" s="7">
        <f t="shared" si="6"/>
        <v>44</v>
      </c>
      <c r="Y51" s="7"/>
      <c r="Z51" s="7">
        <f>SUM(Z2:Z49)</f>
        <v>1013</v>
      </c>
      <c r="AA51" s="7"/>
    </row>
    <row r="52" spans="1:29" x14ac:dyDescent="0.25">
      <c r="A52" s="7"/>
      <c r="B52" s="4" t="s">
        <v>83</v>
      </c>
      <c r="C52" s="7">
        <f>IFERROR(1-_xlfn.BINOM.DIST(C51/2,C51,C50/C51,TRUE),"")</f>
        <v>0.6815439644947815</v>
      </c>
      <c r="D52" s="7">
        <f t="shared" ref="D52:X52" si="7">IFERROR(1-_xlfn.BINOM.DIST(D51/2,D51,D50/D51,TRUE),"")</f>
        <v>0.55958619430570367</v>
      </c>
      <c r="E52" s="7">
        <f t="shared" si="7"/>
        <v>0.98969828668624293</v>
      </c>
      <c r="F52" s="7">
        <f t="shared" si="7"/>
        <v>0.77213047027167092</v>
      </c>
      <c r="G52" s="7">
        <f t="shared" si="7"/>
        <v>0.22924033711667069</v>
      </c>
      <c r="H52" s="7">
        <f t="shared" si="7"/>
        <v>4.0634162701280729E-14</v>
      </c>
      <c r="I52" s="7">
        <f t="shared" si="7"/>
        <v>4.0634162701280729E-14</v>
      </c>
      <c r="J52" s="7">
        <f t="shared" si="7"/>
        <v>2.4653179497846622E-10</v>
      </c>
      <c r="K52" s="7">
        <f t="shared" si="7"/>
        <v>2.8217284064879777E-10</v>
      </c>
      <c r="L52" s="7">
        <f t="shared" si="7"/>
        <v>9.1186206407911641E-7</v>
      </c>
      <c r="M52" s="7">
        <f t="shared" si="7"/>
        <v>6.4293489958622274E-6</v>
      </c>
      <c r="N52" s="7">
        <f t="shared" si="7"/>
        <v>4.75175454539567E-14</v>
      </c>
      <c r="O52" s="7">
        <f t="shared" si="7"/>
        <v>9.4746788859012554E-8</v>
      </c>
      <c r="P52" s="7">
        <f t="shared" si="7"/>
        <v>4.0634162701280729E-14</v>
      </c>
      <c r="Q52" s="7">
        <f t="shared" si="7"/>
        <v>6.4293489958622274E-6</v>
      </c>
      <c r="R52" s="7">
        <f t="shared" si="7"/>
        <v>5.1947335322211075E-12</v>
      </c>
      <c r="S52" s="7">
        <f t="shared" si="7"/>
        <v>0</v>
      </c>
      <c r="T52" s="7">
        <f t="shared" si="7"/>
        <v>0</v>
      </c>
      <c r="U52" s="7">
        <f t="shared" si="7"/>
        <v>1.5518257116586831E-4</v>
      </c>
      <c r="V52" s="7">
        <f t="shared" si="7"/>
        <v>1.4396443453390528E-4</v>
      </c>
      <c r="W52" s="7">
        <f t="shared" si="7"/>
        <v>1.1939174859695978E-2</v>
      </c>
      <c r="X52" s="7">
        <f t="shared" si="7"/>
        <v>4.5763889335864172E-2</v>
      </c>
      <c r="Y52" s="7"/>
      <c r="Z52" s="7"/>
      <c r="AA52" s="7"/>
    </row>
    <row r="53" spans="1:29" x14ac:dyDescent="0.25">
      <c r="B53" s="23" t="s">
        <v>86</v>
      </c>
      <c r="C53">
        <f>AVERAGE(C2:C49)</f>
        <v>5.7317884812787163E-2</v>
      </c>
      <c r="D53">
        <f t="shared" ref="D53:X53" si="8">AVERAGE(D2:D49)</f>
        <v>8.0803391161001437E-2</v>
      </c>
      <c r="E53">
        <f t="shared" si="8"/>
        <v>9.123072656640778E-2</v>
      </c>
      <c r="F53">
        <f t="shared" si="8"/>
        <v>7.9771487131238092E-2</v>
      </c>
      <c r="G53">
        <f t="shared" si="8"/>
        <v>5.7617263019192552E-2</v>
      </c>
      <c r="H53">
        <f t="shared" si="8"/>
        <v>3.0992129877649256E-2</v>
      </c>
      <c r="I53">
        <f t="shared" si="8"/>
        <v>2.8377127671693595E-2</v>
      </c>
      <c r="J53">
        <f t="shared" si="8"/>
        <v>3.4306136591163924E-2</v>
      </c>
      <c r="K53">
        <f t="shared" si="8"/>
        <v>3.0816430036799135E-2</v>
      </c>
      <c r="L53">
        <f t="shared" si="8"/>
        <v>3.8005586294063122E-2</v>
      </c>
      <c r="M53">
        <f t="shared" si="8"/>
        <v>4.4531476354511823E-2</v>
      </c>
      <c r="N53">
        <f t="shared" si="8"/>
        <v>3.0113428696336944E-2</v>
      </c>
      <c r="O53">
        <f t="shared" si="8"/>
        <v>4.1501676502585537E-2</v>
      </c>
      <c r="P53">
        <f t="shared" si="8"/>
        <v>3.3747801619440201E-2</v>
      </c>
      <c r="Q53">
        <f t="shared" si="8"/>
        <v>3.5478143725675336E-2</v>
      </c>
      <c r="R53">
        <f t="shared" si="8"/>
        <v>3.6733379830558605E-2</v>
      </c>
      <c r="S53">
        <f t="shared" si="8"/>
        <v>2.6912924900204645E-2</v>
      </c>
      <c r="T53">
        <f t="shared" si="8"/>
        <v>2.8572139628102677E-2</v>
      </c>
      <c r="U53">
        <f t="shared" si="8"/>
        <v>4.7480986934131213E-2</v>
      </c>
      <c r="V53">
        <f t="shared" si="8"/>
        <v>3.9816256743845965E-2</v>
      </c>
      <c r="W53">
        <f t="shared" si="8"/>
        <v>4.1619077268521619E-2</v>
      </c>
      <c r="X53">
        <f t="shared" si="8"/>
        <v>4.9482593269625112E-2</v>
      </c>
    </row>
  </sheetData>
  <sortState ref="B2:AD54">
    <sortCondition ref="B2"/>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topLeftCell="Z1" workbookViewId="0">
      <selection activeCell="C3" sqref="C3"/>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28" t="s">
        <v>41</v>
      </c>
      <c r="D1" s="28"/>
      <c r="E1" s="28" t="s">
        <v>42</v>
      </c>
      <c r="F1" s="28"/>
      <c r="G1" s="28" t="s">
        <v>43</v>
      </c>
      <c r="H1" s="28"/>
      <c r="I1" s="28" t="s">
        <v>44</v>
      </c>
      <c r="J1" s="28"/>
      <c r="K1" s="28" t="s">
        <v>45</v>
      </c>
      <c r="L1" s="28"/>
      <c r="M1" s="28" t="s">
        <v>46</v>
      </c>
      <c r="N1" s="28"/>
      <c r="O1" s="28" t="s">
        <v>47</v>
      </c>
      <c r="P1" s="28"/>
      <c r="Q1" s="28" t="s">
        <v>48</v>
      </c>
      <c r="R1" s="28"/>
      <c r="S1" s="28" t="s">
        <v>49</v>
      </c>
      <c r="T1" s="28"/>
      <c r="U1" s="28" t="s">
        <v>50</v>
      </c>
      <c r="V1" s="28"/>
      <c r="W1" s="28" t="s">
        <v>51</v>
      </c>
      <c r="X1" s="28"/>
      <c r="Y1" s="28" t="s">
        <v>52</v>
      </c>
      <c r="Z1" s="28"/>
      <c r="AA1" s="28" t="s">
        <v>53</v>
      </c>
      <c r="AB1" s="28"/>
      <c r="AC1" s="28" t="s">
        <v>54</v>
      </c>
      <c r="AD1" s="28"/>
      <c r="AE1" s="28" t="s">
        <v>55</v>
      </c>
      <c r="AF1" s="28"/>
      <c r="AG1" s="28" t="s">
        <v>56</v>
      </c>
      <c r="AH1" s="28"/>
      <c r="AI1" s="28" t="s">
        <v>57</v>
      </c>
      <c r="AJ1" s="28"/>
      <c r="AK1" s="28" t="s">
        <v>58</v>
      </c>
      <c r="AL1" s="28"/>
      <c r="AM1" s="28" t="s">
        <v>59</v>
      </c>
      <c r="AN1" s="28"/>
      <c r="AO1" s="28" t="s">
        <v>60</v>
      </c>
      <c r="AP1" s="28"/>
      <c r="AQ1" s="28" t="s">
        <v>61</v>
      </c>
      <c r="AR1" s="28"/>
      <c r="AS1" s="28" t="s">
        <v>62</v>
      </c>
      <c r="AT1" s="28"/>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t="str">
        <f>IF('cantidad pollos muertos'!F50="","",BETAINV(0.025,'cantidad pollos muertos'!F50+1,'cantidad inicial pollos'!F50-'cantidad pollos muertos'!F50+1))</f>
        <v/>
      </c>
      <c r="J51" t="str">
        <f>IF('cantidad pollos muertos'!F50="","",BETAINV(0.975,'cantidad pollos muertos'!F50+1,'cantidad inicial pollos'!F50-'cantidad pollos muertos'!F50+1))</f>
        <v/>
      </c>
    </row>
    <row r="53" spans="1:46" x14ac:dyDescent="0.25">
      <c r="B53" s="2" t="s">
        <v>74</v>
      </c>
    </row>
    <row r="54" spans="1:46" x14ac:dyDescent="0.25">
      <c r="B54" s="2">
        <v>0.05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H10" sqref="H10"/>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31" t="s">
        <v>77</v>
      </c>
      <c r="D1" s="31"/>
      <c r="E1" s="31"/>
      <c r="F1" s="31"/>
      <c r="G1" s="25"/>
      <c r="H1" s="25"/>
      <c r="I1" s="29"/>
      <c r="J1" s="29"/>
      <c r="K1" s="29"/>
      <c r="L1" s="29"/>
      <c r="M1" s="29"/>
      <c r="N1" s="29"/>
    </row>
    <row r="2" spans="1:14" x14ac:dyDescent="0.25">
      <c r="A2" s="7"/>
      <c r="B2" s="7"/>
      <c r="C2" s="28" t="s">
        <v>75</v>
      </c>
      <c r="D2" s="28"/>
      <c r="E2" s="28" t="s">
        <v>76</v>
      </c>
      <c r="F2" s="28"/>
      <c r="G2" s="26"/>
      <c r="H2" s="26"/>
      <c r="I2" s="30"/>
      <c r="J2" s="30"/>
      <c r="K2" s="30"/>
      <c r="L2" s="30"/>
      <c r="M2" s="30"/>
      <c r="N2" s="30"/>
    </row>
    <row r="3" spans="1:14" x14ac:dyDescent="0.25">
      <c r="A3" s="4" t="s">
        <v>63</v>
      </c>
      <c r="B3" s="9" t="s">
        <v>40</v>
      </c>
      <c r="C3" s="4" t="s">
        <v>72</v>
      </c>
      <c r="D3" s="4" t="s">
        <v>73</v>
      </c>
      <c r="E3" s="4" t="s">
        <v>72</v>
      </c>
      <c r="F3" s="4" t="s">
        <v>73</v>
      </c>
      <c r="G3" s="4"/>
      <c r="H3" s="4"/>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c r="H4" s="7"/>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c r="H5" s="7"/>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c r="H6" s="7"/>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c r="H7" s="7"/>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c r="H8" s="7"/>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c r="H9" s="7"/>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c r="H10" s="7"/>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c r="H11" s="7"/>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c r="H12" s="7"/>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c r="H13" s="7"/>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c r="H14" s="7"/>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c r="H15" s="7"/>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c r="H16" s="7"/>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c r="H17" s="7"/>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c r="H18" s="7"/>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c r="H19" s="7"/>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c r="H20" s="7"/>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c r="H21" s="7"/>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c r="H22" s="7"/>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c r="H23" s="7"/>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c r="H24" s="7"/>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c r="H25" s="7"/>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c r="H26" s="7"/>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c r="H27" s="7"/>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c r="H28" s="7"/>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c r="H29" s="7"/>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c r="H30" s="7"/>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c r="H31" s="7"/>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c r="H32" s="7"/>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c r="H33" s="7"/>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c r="H34" s="7"/>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c r="H35" s="7"/>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c r="H36" s="7"/>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c r="H37" s="7"/>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c r="H38" s="7"/>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c r="H39" s="7"/>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c r="H40" s="7"/>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c r="H41" s="7"/>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c r="H42" s="7"/>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c r="H43" s="7"/>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c r="H44" s="7"/>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c r="H45" s="7"/>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c r="H46" s="7"/>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c r="H47" s="7"/>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c r="H48" s="7"/>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c r="H49" s="7"/>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c r="H50" s="7"/>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c r="H51" s="7"/>
    </row>
    <row r="54" spans="1:8" x14ac:dyDescent="0.25">
      <c r="C54" s="29" t="s">
        <v>80</v>
      </c>
      <c r="D54" s="29"/>
      <c r="E54" s="27"/>
    </row>
    <row r="55" spans="1:8" x14ac:dyDescent="0.25">
      <c r="C55" s="3" t="s">
        <v>81</v>
      </c>
      <c r="D55" s="6" t="s">
        <v>82</v>
      </c>
      <c r="E55" s="3"/>
      <c r="F55" s="6"/>
      <c r="G55" s="3"/>
      <c r="H55" s="6"/>
    </row>
    <row r="56" spans="1:8" x14ac:dyDescent="0.25">
      <c r="C56">
        <f>(D4+C4)/2</f>
        <v>4.784634623520212E-2</v>
      </c>
      <c r="D56">
        <f t="shared" ref="D56:D103" si="0">(E4+F4)/2</f>
        <v>4.2483573146848697E-2</v>
      </c>
    </row>
    <row r="57" spans="1:8" x14ac:dyDescent="0.25">
      <c r="C57">
        <f t="shared" ref="C57:C103" si="1">(D5+C5)/2</f>
        <v>4.4849436759287667E-2</v>
      </c>
      <c r="D57">
        <f t="shared" si="0"/>
        <v>4.1483549296814734E-2</v>
      </c>
    </row>
    <row r="58" spans="1:8" x14ac:dyDescent="0.25">
      <c r="C58">
        <f t="shared" si="1"/>
        <v>3.9536326733484527E-2</v>
      </c>
      <c r="D58">
        <f t="shared" si="0"/>
        <v>3.5735445039081951E-2</v>
      </c>
    </row>
    <row r="59" spans="1:8" x14ac:dyDescent="0.25">
      <c r="C59">
        <f t="shared" si="1"/>
        <v>5.6400807482371536E-2</v>
      </c>
      <c r="D59">
        <f t="shared" si="0"/>
        <v>4.9286909523467856E-2</v>
      </c>
    </row>
    <row r="60" spans="1:8" x14ac:dyDescent="0.25">
      <c r="C60">
        <f t="shared" si="1"/>
        <v>3.8783296932426527E-2</v>
      </c>
      <c r="D60">
        <f t="shared" si="0"/>
        <v>3.3834905753445201E-2</v>
      </c>
    </row>
    <row r="61" spans="1:8" x14ac:dyDescent="0.25">
      <c r="C61">
        <f t="shared" si="1"/>
        <v>6.0780117513283494E-2</v>
      </c>
      <c r="D61">
        <f t="shared" si="0"/>
        <v>5.1990706460430212E-2</v>
      </c>
    </row>
    <row r="62" spans="1:8" x14ac:dyDescent="0.25">
      <c r="C62">
        <f t="shared" si="1"/>
        <v>4.075959116743548E-2</v>
      </c>
      <c r="D62">
        <f t="shared" si="0"/>
        <v>3.6659431652632773E-2</v>
      </c>
    </row>
    <row r="63" spans="1:8" x14ac:dyDescent="0.25">
      <c r="C63">
        <f t="shared" si="1"/>
        <v>3.3741098816488839E-2</v>
      </c>
      <c r="D63">
        <f t="shared" si="0"/>
        <v>3.0527881054806555E-2</v>
      </c>
    </row>
    <row r="64" spans="1:8" x14ac:dyDescent="0.25">
      <c r="C64">
        <f t="shared" si="1"/>
        <v>4.3111399261979357E-2</v>
      </c>
      <c r="D64">
        <f t="shared" si="0"/>
        <v>3.797322566127094E-2</v>
      </c>
    </row>
    <row r="65" spans="3:4" x14ac:dyDescent="0.25">
      <c r="C65">
        <f t="shared" si="1"/>
        <v>5.2778173279380725E-2</v>
      </c>
      <c r="D65">
        <f t="shared" si="0"/>
        <v>4.8395153734491783E-2</v>
      </c>
    </row>
    <row r="66" spans="3:4" x14ac:dyDescent="0.25">
      <c r="C66">
        <f t="shared" si="1"/>
        <v>3.4522053559650649E-2</v>
      </c>
      <c r="D66">
        <f t="shared" si="0"/>
        <v>3.1254157422064471E-2</v>
      </c>
    </row>
    <row r="67" spans="3:4" x14ac:dyDescent="0.25">
      <c r="C67">
        <f t="shared" si="1"/>
        <v>4.4812012255452512E-2</v>
      </c>
      <c r="D67">
        <f t="shared" si="0"/>
        <v>3.8715790317096065E-2</v>
      </c>
    </row>
    <row r="68" spans="3:4" x14ac:dyDescent="0.25">
      <c r="C68">
        <f t="shared" si="1"/>
        <v>6.7430003561988833E-2</v>
      </c>
      <c r="D68">
        <f t="shared" si="0"/>
        <v>6.3838918681456025E-2</v>
      </c>
    </row>
    <row r="69" spans="3:4" x14ac:dyDescent="0.25">
      <c r="C69">
        <f t="shared" si="1"/>
        <v>4.2267278303202087E-2</v>
      </c>
      <c r="D69">
        <f t="shared" si="0"/>
        <v>3.9783640969365132E-2</v>
      </c>
    </row>
    <row r="70" spans="3:4" x14ac:dyDescent="0.25">
      <c r="C70">
        <f t="shared" si="1"/>
        <v>4.2516353112182839E-2</v>
      </c>
      <c r="D70">
        <f t="shared" si="0"/>
        <v>3.9818503841528415E-2</v>
      </c>
    </row>
    <row r="71" spans="3:4" x14ac:dyDescent="0.25">
      <c r="C71">
        <f t="shared" si="1"/>
        <v>5.6691914313167863E-2</v>
      </c>
      <c r="D71">
        <f t="shared" si="0"/>
        <v>5.3453754133051562E-2</v>
      </c>
    </row>
    <row r="72" spans="3:4" x14ac:dyDescent="0.25">
      <c r="C72">
        <f t="shared" si="1"/>
        <v>4.0137140580196573E-2</v>
      </c>
      <c r="D72">
        <f t="shared" si="0"/>
        <v>3.6876543811975318E-2</v>
      </c>
    </row>
    <row r="73" spans="3:4" x14ac:dyDescent="0.25">
      <c r="C73">
        <f t="shared" si="1"/>
        <v>5.6241283025071823E-2</v>
      </c>
      <c r="D73">
        <f t="shared" si="0"/>
        <v>4.8421797909485156E-2</v>
      </c>
    </row>
    <row r="74" spans="3:4" x14ac:dyDescent="0.25">
      <c r="C74">
        <f t="shared" si="1"/>
        <v>2.9516069015001548E-2</v>
      </c>
      <c r="D74">
        <f t="shared" si="0"/>
        <v>5.1973362026201744E-2</v>
      </c>
    </row>
    <row r="75" spans="3:4" x14ac:dyDescent="0.25">
      <c r="C75">
        <f t="shared" si="1"/>
        <v>3.6973439860464946E-2</v>
      </c>
      <c r="D75">
        <f t="shared" si="0"/>
        <v>3.2136421533886877E-2</v>
      </c>
    </row>
    <row r="76" spans="3:4" x14ac:dyDescent="0.25">
      <c r="C76">
        <f t="shared" si="1"/>
        <v>3.6531447400988126E-2</v>
      </c>
      <c r="D76">
        <f t="shared" si="0"/>
        <v>3.6411240442849824E-2</v>
      </c>
    </row>
    <row r="77" spans="3:4" x14ac:dyDescent="0.25">
      <c r="C77">
        <f t="shared" si="1"/>
        <v>5.745804589819898E-2</v>
      </c>
      <c r="D77">
        <f t="shared" si="0"/>
        <v>5.0167049997711544E-2</v>
      </c>
    </row>
    <row r="78" spans="3:4" x14ac:dyDescent="0.25">
      <c r="C78">
        <f t="shared" si="1"/>
        <v>4.233048970564024E-2</v>
      </c>
      <c r="D78">
        <f t="shared" si="0"/>
        <v>3.5655204503217283E-2</v>
      </c>
    </row>
    <row r="79" spans="3:4" x14ac:dyDescent="0.25">
      <c r="C79">
        <f>(D27+C27)/2</f>
        <v>4.0825647020573272E-2</v>
      </c>
      <c r="D79">
        <f t="shared" si="0"/>
        <v>3.8858420590934598E-2</v>
      </c>
    </row>
    <row r="80" spans="3:4" x14ac:dyDescent="0.25">
      <c r="C80">
        <f t="shared" si="1"/>
        <v>4.6967459253430217E-2</v>
      </c>
      <c r="D80">
        <f t="shared" si="0"/>
        <v>4.1428780881187496E-2</v>
      </c>
    </row>
    <row r="81" spans="3:4" x14ac:dyDescent="0.25">
      <c r="C81">
        <f t="shared" si="1"/>
        <v>5.744877001040033E-2</v>
      </c>
      <c r="D81">
        <f t="shared" si="0"/>
        <v>5.0507861233726317E-2</v>
      </c>
    </row>
    <row r="82" spans="3:4" x14ac:dyDescent="0.25">
      <c r="C82">
        <f>(D30+C30)/2</f>
        <v>4.9277977676795301E-2</v>
      </c>
      <c r="D82">
        <f t="shared" si="0"/>
        <v>4.2995751111981714E-2</v>
      </c>
    </row>
    <row r="83" spans="3:4" x14ac:dyDescent="0.25">
      <c r="C83">
        <f t="shared" si="1"/>
        <v>5.1556006014235031E-2</v>
      </c>
      <c r="D83">
        <f t="shared" si="0"/>
        <v>4.6674925274960317E-2</v>
      </c>
    </row>
    <row r="84" spans="3:4" x14ac:dyDescent="0.25">
      <c r="C84">
        <f>(D32+C32)/2</f>
        <v>3.7431736160829766E-2</v>
      </c>
      <c r="D84">
        <f t="shared" si="0"/>
        <v>3.2446429115888423E-2</v>
      </c>
    </row>
    <row r="85" spans="3:4" x14ac:dyDescent="0.25">
      <c r="C85">
        <f t="shared" si="1"/>
        <v>4.5588796895214355E-2</v>
      </c>
      <c r="D85">
        <f t="shared" si="0"/>
        <v>3.9722014297559782E-2</v>
      </c>
    </row>
    <row r="86" spans="3:4" x14ac:dyDescent="0.25">
      <c r="C86">
        <f t="shared" si="1"/>
        <v>4.1652261064670071E-2</v>
      </c>
      <c r="D86">
        <f t="shared" si="0"/>
        <v>3.6434164042557907E-2</v>
      </c>
    </row>
    <row r="87" spans="3:4" x14ac:dyDescent="0.25">
      <c r="C87">
        <f>(D35+C35)/2</f>
        <v>3.3828196417877793E-2</v>
      </c>
      <c r="D87">
        <f t="shared" si="0"/>
        <v>2.7338632064517258E-2</v>
      </c>
    </row>
    <row r="88" spans="3:4" x14ac:dyDescent="0.25">
      <c r="C88">
        <f t="shared" si="1"/>
        <v>5.9964996072542846E-2</v>
      </c>
      <c r="D88">
        <f t="shared" si="0"/>
        <v>5.4360659204005748E-2</v>
      </c>
    </row>
    <row r="89" spans="3:4" x14ac:dyDescent="0.25">
      <c r="C89">
        <f>(D37+C37)/2</f>
        <v>3.2302964857036626E-2</v>
      </c>
      <c r="D89">
        <f t="shared" si="0"/>
        <v>2.811861854650188E-2</v>
      </c>
    </row>
    <row r="90" spans="3:4" x14ac:dyDescent="0.25">
      <c r="C90">
        <f t="shared" si="1"/>
        <v>4.3046117063583557E-2</v>
      </c>
      <c r="D90">
        <f t="shared" si="0"/>
        <v>3.598654746058997E-2</v>
      </c>
    </row>
    <row r="91" spans="3:4" x14ac:dyDescent="0.25">
      <c r="C91">
        <f t="shared" si="1"/>
        <v>4.3129216049080966E-2</v>
      </c>
      <c r="D91">
        <f t="shared" si="0"/>
        <v>3.5058755704557659E-2</v>
      </c>
    </row>
    <row r="92" spans="3:4" x14ac:dyDescent="0.25">
      <c r="C92">
        <f>(D40+C40)/2</f>
        <v>4.048694534603417E-2</v>
      </c>
      <c r="D92">
        <f t="shared" si="0"/>
        <v>3.6893066542129441E-2</v>
      </c>
    </row>
    <row r="93" spans="3:4" x14ac:dyDescent="0.25">
      <c r="C93">
        <f t="shared" si="1"/>
        <v>4.2469267537245795E-2</v>
      </c>
      <c r="D93">
        <f t="shared" si="0"/>
        <v>3.9109397163629565E-2</v>
      </c>
    </row>
    <row r="94" spans="3:4" x14ac:dyDescent="0.25">
      <c r="C94">
        <f t="shared" si="1"/>
        <v>3.7308818488362504E-2</v>
      </c>
      <c r="D94">
        <f t="shared" si="0"/>
        <v>3.4235282929091074E-2</v>
      </c>
    </row>
    <row r="95" spans="3:4" x14ac:dyDescent="0.25">
      <c r="C95">
        <f t="shared" si="1"/>
        <v>6.103440843630864E-2</v>
      </c>
      <c r="D95">
        <f t="shared" si="0"/>
        <v>5.3693424532683956E-2</v>
      </c>
    </row>
    <row r="96" spans="3:4" x14ac:dyDescent="0.25">
      <c r="C96">
        <f t="shared" si="1"/>
        <v>7.5079321747904063E-2</v>
      </c>
      <c r="D96">
        <f t="shared" si="0"/>
        <v>7.1681741951767186E-2</v>
      </c>
    </row>
    <row r="97" spans="3:4" x14ac:dyDescent="0.25">
      <c r="C97">
        <f>(D45+C45)/2</f>
        <v>7.3987890534842005E-2</v>
      </c>
      <c r="D97">
        <f t="shared" si="0"/>
        <v>7.1185739881838683E-2</v>
      </c>
    </row>
    <row r="98" spans="3:4" x14ac:dyDescent="0.25">
      <c r="C98">
        <f t="shared" si="1"/>
        <v>3.6355145999683466E-2</v>
      </c>
      <c r="D98">
        <f t="shared" si="0"/>
        <v>3.2141596734920244E-2</v>
      </c>
    </row>
    <row r="99" spans="3:4" x14ac:dyDescent="0.25">
      <c r="C99">
        <f t="shared" si="1"/>
        <v>5.718817236260635E-2</v>
      </c>
      <c r="D99">
        <f t="shared" si="0"/>
        <v>5.0820611916608062E-2</v>
      </c>
    </row>
    <row r="100" spans="3:4" x14ac:dyDescent="0.25">
      <c r="C100">
        <f t="shared" si="1"/>
        <v>3.2862696489712372E-2</v>
      </c>
      <c r="D100">
        <f t="shared" si="0"/>
        <v>2.8495713559194408E-2</v>
      </c>
    </row>
    <row r="101" spans="3:4" x14ac:dyDescent="0.25">
      <c r="C101">
        <f t="shared" si="1"/>
        <v>4.3886407771377742E-2</v>
      </c>
      <c r="D101">
        <f t="shared" si="0"/>
        <v>4.0275962196145154E-2</v>
      </c>
    </row>
    <row r="102" spans="3:4" x14ac:dyDescent="0.25">
      <c r="C102">
        <f t="shared" si="1"/>
        <v>3.8890622076086456E-2</v>
      </c>
      <c r="D102">
        <f t="shared" si="0"/>
        <v>3.4388161816543431E-2</v>
      </c>
    </row>
    <row r="103" spans="3:4" x14ac:dyDescent="0.25">
      <c r="C103">
        <f t="shared" si="1"/>
        <v>6.7644164635798421E-2</v>
      </c>
      <c r="D103">
        <f t="shared" si="0"/>
        <v>6.0946515285476698E-2</v>
      </c>
    </row>
  </sheetData>
  <mergeCells count="8">
    <mergeCell ref="C54:D54"/>
    <mergeCell ref="I1:N1"/>
    <mergeCell ref="I2:J2"/>
    <mergeCell ref="K2:L2"/>
    <mergeCell ref="M2:N2"/>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cantidad inicial pollos</vt:lpstr>
      <vt:lpstr>cantidad pollos muertos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2018-11-22T03:14:09Z</dcterms:modified>
</cp:coreProperties>
</file>