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firstSheet="4" activeTab="5"/>
  </bookViews>
  <sheets>
    <sheet name="cantidad inicial pollos" sheetId="2" r:id="rId1"/>
    <sheet name="cantidad pollos muertos" sheetId="3" r:id="rId2"/>
    <sheet name="Estadisticas Descriptivas" sheetId="14" r:id="rId3"/>
    <sheet name="porcentaje de mortalidad" sheetId="1" r:id="rId4"/>
    <sheet name="regiones de credibilidad bin" sheetId="5" r:id="rId5"/>
    <sheet name="Intervalos finales productores" sheetId="12" r:id="rId6"/>
    <sheet name="Grupos Porcentaje" sheetId="15"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 i="5" l="1"/>
  <c r="V4" i="5"/>
  <c r="U5" i="5"/>
  <c r="V5" i="5"/>
  <c r="U6" i="5"/>
  <c r="V6" i="5"/>
  <c r="U7" i="5"/>
  <c r="V7" i="5"/>
  <c r="U8" i="5"/>
  <c r="V8" i="5"/>
  <c r="U9" i="5"/>
  <c r="V9" i="5"/>
  <c r="U10" i="5"/>
  <c r="V10" i="5"/>
  <c r="U11" i="5"/>
  <c r="V11" i="5"/>
  <c r="U12" i="5"/>
  <c r="V12" i="5"/>
  <c r="U13" i="5"/>
  <c r="V13" i="5"/>
  <c r="U14" i="5"/>
  <c r="V14" i="5"/>
  <c r="U15" i="5"/>
  <c r="V15" i="5"/>
  <c r="U16" i="5"/>
  <c r="V16" i="5"/>
  <c r="U17" i="5"/>
  <c r="V17" i="5"/>
  <c r="U18" i="5"/>
  <c r="V18" i="5"/>
  <c r="U19" i="5"/>
  <c r="V19" i="5"/>
  <c r="U20" i="5"/>
  <c r="V20" i="5"/>
  <c r="U21" i="5"/>
  <c r="V21" i="5"/>
  <c r="U22" i="5"/>
  <c r="V22" i="5"/>
  <c r="U23" i="5"/>
  <c r="V23" i="5"/>
  <c r="U24" i="5"/>
  <c r="V24" i="5"/>
  <c r="U25" i="5"/>
  <c r="V25" i="5"/>
  <c r="U26" i="5"/>
  <c r="V26" i="5"/>
  <c r="U27" i="5"/>
  <c r="V27" i="5"/>
  <c r="U28" i="5"/>
  <c r="V28" i="5"/>
  <c r="U29" i="5"/>
  <c r="V29" i="5"/>
  <c r="U30" i="5"/>
  <c r="V30" i="5"/>
  <c r="U31" i="5"/>
  <c r="V31" i="5"/>
  <c r="U32" i="5"/>
  <c r="V32" i="5"/>
  <c r="U33" i="5"/>
  <c r="V33" i="5"/>
  <c r="U34" i="5"/>
  <c r="V34" i="5"/>
  <c r="U35" i="5"/>
  <c r="V35" i="5"/>
  <c r="U36" i="5"/>
  <c r="V36" i="5"/>
  <c r="U37" i="5"/>
  <c r="V37" i="5"/>
  <c r="U38" i="5"/>
  <c r="V38" i="5"/>
  <c r="U39" i="5"/>
  <c r="V39" i="5"/>
  <c r="U40" i="5"/>
  <c r="V40" i="5"/>
  <c r="U41" i="5"/>
  <c r="V41" i="5"/>
  <c r="U42" i="5"/>
  <c r="V42" i="5"/>
  <c r="U43" i="5"/>
  <c r="V43" i="5"/>
  <c r="U44" i="5"/>
  <c r="V44" i="5"/>
  <c r="U45" i="5"/>
  <c r="V45" i="5"/>
  <c r="U46" i="5"/>
  <c r="V46" i="5"/>
  <c r="U47" i="5"/>
  <c r="V47" i="5"/>
  <c r="U48" i="5"/>
  <c r="V48" i="5"/>
  <c r="U49" i="5"/>
  <c r="V49" i="5"/>
  <c r="U50" i="5"/>
  <c r="V50" i="5"/>
  <c r="V3" i="5"/>
  <c r="U3" i="5"/>
  <c r="S3" i="5"/>
  <c r="S4" i="5"/>
  <c r="T4" i="5"/>
  <c r="S5" i="5"/>
  <c r="T5" i="5"/>
  <c r="S6" i="5"/>
  <c r="T6" i="5"/>
  <c r="S7" i="5"/>
  <c r="T7" i="5"/>
  <c r="S8" i="5"/>
  <c r="T8" i="5"/>
  <c r="S9" i="5"/>
  <c r="T9" i="5"/>
  <c r="S10" i="5"/>
  <c r="T10" i="5"/>
  <c r="S11" i="5"/>
  <c r="T11" i="5"/>
  <c r="S12" i="5"/>
  <c r="T12" i="5"/>
  <c r="S13" i="5"/>
  <c r="T13" i="5"/>
  <c r="S14" i="5"/>
  <c r="T14" i="5"/>
  <c r="S15" i="5"/>
  <c r="T15" i="5"/>
  <c r="S16" i="5"/>
  <c r="T16" i="5"/>
  <c r="S17" i="5"/>
  <c r="T17" i="5"/>
  <c r="S18" i="5"/>
  <c r="T18" i="5"/>
  <c r="S19" i="5"/>
  <c r="T19" i="5"/>
  <c r="S20" i="5"/>
  <c r="T20" i="5"/>
  <c r="S21" i="5"/>
  <c r="T21" i="5"/>
  <c r="S22" i="5"/>
  <c r="T22" i="5"/>
  <c r="S23" i="5"/>
  <c r="T23" i="5"/>
  <c r="S24" i="5"/>
  <c r="T24" i="5"/>
  <c r="S25" i="5"/>
  <c r="T25" i="5"/>
  <c r="S26" i="5"/>
  <c r="T26" i="5"/>
  <c r="S27" i="5"/>
  <c r="T27" i="5"/>
  <c r="S28" i="5"/>
  <c r="T28" i="5"/>
  <c r="S29" i="5"/>
  <c r="T29" i="5"/>
  <c r="S30" i="5"/>
  <c r="T30" i="5"/>
  <c r="S31" i="5"/>
  <c r="T31" i="5"/>
  <c r="S32" i="5"/>
  <c r="T32" i="5"/>
  <c r="S33" i="5"/>
  <c r="T33" i="5"/>
  <c r="S34" i="5"/>
  <c r="T34" i="5"/>
  <c r="S35" i="5"/>
  <c r="T35" i="5"/>
  <c r="S36" i="5"/>
  <c r="T36" i="5"/>
  <c r="S37" i="5"/>
  <c r="T37" i="5"/>
  <c r="S38" i="5"/>
  <c r="T38" i="5"/>
  <c r="S39" i="5"/>
  <c r="T39" i="5"/>
  <c r="S40" i="5"/>
  <c r="T40" i="5"/>
  <c r="S41" i="5"/>
  <c r="T41" i="5"/>
  <c r="S42" i="5"/>
  <c r="T42" i="5"/>
  <c r="S43" i="5"/>
  <c r="T43" i="5"/>
  <c r="S44" i="5"/>
  <c r="T44" i="5"/>
  <c r="S45" i="5"/>
  <c r="T45" i="5"/>
  <c r="S46" i="5"/>
  <c r="T46" i="5"/>
  <c r="S47" i="5"/>
  <c r="T47" i="5"/>
  <c r="S48" i="5"/>
  <c r="T48" i="5"/>
  <c r="S49" i="5"/>
  <c r="T49" i="5"/>
  <c r="S50" i="5"/>
  <c r="T50" i="5"/>
  <c r="T3" i="5"/>
  <c r="K15" i="14"/>
  <c r="K16" i="14"/>
  <c r="K17" i="14"/>
  <c r="K18" i="14"/>
  <c r="K19" i="14"/>
  <c r="K20" i="14"/>
  <c r="J15" i="14"/>
  <c r="J16" i="14"/>
  <c r="J17" i="14"/>
  <c r="J18" i="14"/>
  <c r="J19" i="14"/>
  <c r="J20" i="14"/>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3"/>
  <c r="K51" i="3"/>
  <c r="L51" i="3"/>
  <c r="L50" i="3"/>
  <c r="D51" i="3" l="1"/>
  <c r="E51" i="3"/>
  <c r="F51" i="3"/>
  <c r="G51" i="3"/>
  <c r="H51" i="3"/>
  <c r="I51" i="3"/>
  <c r="J51" i="3"/>
  <c r="M51" i="3"/>
  <c r="N51" i="3"/>
  <c r="O51" i="3"/>
  <c r="P51" i="3"/>
  <c r="Q51" i="3"/>
  <c r="R51" i="3"/>
  <c r="S51" i="3"/>
  <c r="T51" i="3"/>
  <c r="U51" i="3"/>
  <c r="V51" i="3"/>
  <c r="W51" i="3"/>
  <c r="X51" i="3"/>
  <c r="C51" i="3"/>
  <c r="Z24" i="3"/>
  <c r="Z25" i="3"/>
  <c r="Z26" i="3"/>
  <c r="Z27" i="3"/>
  <c r="Z28" i="3"/>
  <c r="Z29" i="3"/>
  <c r="Z30" i="3"/>
  <c r="Z31" i="3"/>
  <c r="Z32" i="3"/>
  <c r="Z33" i="3"/>
  <c r="Z34" i="3"/>
  <c r="Z35" i="3"/>
  <c r="Z36" i="3"/>
  <c r="Z37" i="3"/>
  <c r="Z38" i="3"/>
  <c r="Z39" i="3"/>
  <c r="Z40" i="3"/>
  <c r="Z41" i="3"/>
  <c r="Z42" i="3"/>
  <c r="Z43" i="3"/>
  <c r="Z44" i="3"/>
  <c r="Z45" i="3"/>
  <c r="Z46" i="3"/>
  <c r="Z47" i="3"/>
  <c r="Z48" i="3"/>
  <c r="Z49" i="3"/>
  <c r="Z2" i="3"/>
  <c r="Z3" i="3"/>
  <c r="Z4" i="3"/>
  <c r="Z5" i="3"/>
  <c r="Z6" i="3"/>
  <c r="Z7" i="3"/>
  <c r="Z8" i="3"/>
  <c r="Z9" i="3"/>
  <c r="Z10" i="3"/>
  <c r="Z11" i="3"/>
  <c r="Z12" i="3"/>
  <c r="Z13" i="3"/>
  <c r="Z14" i="3"/>
  <c r="Z15" i="3"/>
  <c r="Z16" i="3"/>
  <c r="Z17" i="3"/>
  <c r="Z18" i="3"/>
  <c r="Z19" i="3"/>
  <c r="Z20" i="3"/>
  <c r="Z21" i="3"/>
  <c r="Z22" i="3"/>
  <c r="D51" i="2"/>
  <c r="E51" i="2"/>
  <c r="F51" i="2"/>
  <c r="G51" i="2"/>
  <c r="H51" i="2"/>
  <c r="I51" i="2"/>
  <c r="J51" i="2"/>
  <c r="K51" i="2"/>
  <c r="L51" i="2"/>
  <c r="M51" i="2"/>
  <c r="N51" i="2"/>
  <c r="O51" i="2"/>
  <c r="P51" i="2"/>
  <c r="Q51" i="2"/>
  <c r="R51" i="2"/>
  <c r="S51" i="2"/>
  <c r="T51" i="2"/>
  <c r="U51" i="2"/>
  <c r="V51" i="2"/>
  <c r="W51" i="2"/>
  <c r="X51" i="2"/>
  <c r="C51" i="2"/>
  <c r="Z24" i="2"/>
  <c r="Z25" i="2"/>
  <c r="Z26" i="2"/>
  <c r="Z27" i="2"/>
  <c r="Z28" i="2"/>
  <c r="Z29" i="2"/>
  <c r="Z30" i="2"/>
  <c r="Z31" i="2"/>
  <c r="Z32" i="2"/>
  <c r="Z33" i="2"/>
  <c r="Z34" i="2"/>
  <c r="Z35" i="2"/>
  <c r="Z36" i="2"/>
  <c r="Z37" i="2"/>
  <c r="Z38" i="2"/>
  <c r="Z39" i="2"/>
  <c r="Z40" i="2"/>
  <c r="Z41" i="2"/>
  <c r="Z42" i="2"/>
  <c r="Z43" i="2"/>
  <c r="Z44" i="2"/>
  <c r="Z45" i="2"/>
  <c r="Z46" i="2"/>
  <c r="Z47" i="2"/>
  <c r="Z48" i="2"/>
  <c r="Z49" i="2"/>
  <c r="Z2" i="2"/>
  <c r="Z3" i="2"/>
  <c r="Z4" i="2"/>
  <c r="Z5" i="2"/>
  <c r="Z6" i="2"/>
  <c r="Z7" i="2"/>
  <c r="Z8" i="2"/>
  <c r="Z9" i="2"/>
  <c r="Z10" i="2"/>
  <c r="Z11" i="2"/>
  <c r="Z12" i="2"/>
  <c r="Z13" i="2"/>
  <c r="Z14" i="2"/>
  <c r="Z15" i="2"/>
  <c r="Z16" i="2"/>
  <c r="Z17" i="2"/>
  <c r="Z18" i="2"/>
  <c r="Z19" i="2"/>
  <c r="Z20" i="2"/>
  <c r="Z21" i="2"/>
  <c r="Z22" i="2"/>
  <c r="Z23" i="3" l="1"/>
  <c r="Z23" i="2"/>
  <c r="C15" i="14" l="1"/>
  <c r="D15" i="14"/>
  <c r="E15" i="14"/>
  <c r="F15" i="14"/>
  <c r="G15" i="14"/>
  <c r="H15" i="14"/>
  <c r="I15" i="14"/>
  <c r="L15" i="14"/>
  <c r="M15" i="14"/>
  <c r="N15" i="14"/>
  <c r="O15" i="14"/>
  <c r="P15" i="14"/>
  <c r="Q15" i="14"/>
  <c r="R15" i="14"/>
  <c r="S15" i="14"/>
  <c r="T15" i="14"/>
  <c r="U15" i="14"/>
  <c r="V15" i="14"/>
  <c r="W15" i="14"/>
  <c r="C16" i="14"/>
  <c r="D16" i="14"/>
  <c r="E16" i="14"/>
  <c r="F16" i="14"/>
  <c r="G16" i="14"/>
  <c r="H16" i="14"/>
  <c r="I16" i="14"/>
  <c r="L16" i="14"/>
  <c r="M16" i="14"/>
  <c r="N16" i="14"/>
  <c r="O16" i="14"/>
  <c r="P16" i="14"/>
  <c r="Q16" i="14"/>
  <c r="R16" i="14"/>
  <c r="S16" i="14"/>
  <c r="T16" i="14"/>
  <c r="U16" i="14"/>
  <c r="V16" i="14"/>
  <c r="W16" i="14"/>
  <c r="C17" i="14"/>
  <c r="D17" i="14"/>
  <c r="E17" i="14"/>
  <c r="F17" i="14"/>
  <c r="G17" i="14"/>
  <c r="H17" i="14"/>
  <c r="I17" i="14"/>
  <c r="L17" i="14"/>
  <c r="M17" i="14"/>
  <c r="N17" i="14"/>
  <c r="O17" i="14"/>
  <c r="P17" i="14"/>
  <c r="Q17" i="14"/>
  <c r="R17" i="14"/>
  <c r="S17" i="14"/>
  <c r="T17" i="14"/>
  <c r="U17" i="14"/>
  <c r="V17" i="14"/>
  <c r="W17" i="14"/>
  <c r="C18" i="14"/>
  <c r="D18" i="14"/>
  <c r="E18" i="14"/>
  <c r="F18" i="14"/>
  <c r="G18" i="14"/>
  <c r="H18" i="14"/>
  <c r="I18" i="14"/>
  <c r="L18" i="14"/>
  <c r="M18" i="14"/>
  <c r="N18" i="14"/>
  <c r="O18" i="14"/>
  <c r="P18" i="14"/>
  <c r="Q18" i="14"/>
  <c r="R18" i="14"/>
  <c r="S18" i="14"/>
  <c r="T18" i="14"/>
  <c r="U18" i="14"/>
  <c r="V18" i="14"/>
  <c r="W18" i="14"/>
  <c r="C19" i="14"/>
  <c r="D19" i="14"/>
  <c r="E19" i="14"/>
  <c r="F19" i="14"/>
  <c r="G19" i="14"/>
  <c r="H19" i="14"/>
  <c r="I19" i="14"/>
  <c r="L19" i="14"/>
  <c r="M19" i="14"/>
  <c r="N19" i="14"/>
  <c r="O19" i="14"/>
  <c r="P19" i="14"/>
  <c r="Q19" i="14"/>
  <c r="R19" i="14"/>
  <c r="S19" i="14"/>
  <c r="T19" i="14"/>
  <c r="U19" i="14"/>
  <c r="V19" i="14"/>
  <c r="W19" i="14"/>
  <c r="C20" i="14"/>
  <c r="D20" i="14"/>
  <c r="E20" i="14"/>
  <c r="F20" i="14"/>
  <c r="G20" i="14"/>
  <c r="H20" i="14"/>
  <c r="I20" i="14"/>
  <c r="L20" i="14"/>
  <c r="M20" i="14"/>
  <c r="N20" i="14"/>
  <c r="O20" i="14"/>
  <c r="P20" i="14"/>
  <c r="Q20" i="14"/>
  <c r="R20" i="14"/>
  <c r="S20" i="14"/>
  <c r="T20" i="14"/>
  <c r="U20" i="14"/>
  <c r="V20" i="14"/>
  <c r="W20" i="14"/>
  <c r="B20" i="14"/>
  <c r="B19" i="14"/>
  <c r="B18" i="14"/>
  <c r="B17" i="14"/>
  <c r="B16" i="14"/>
  <c r="B15" i="14"/>
  <c r="C4" i="14"/>
  <c r="D4" i="14"/>
  <c r="E4" i="14"/>
  <c r="F4" i="14"/>
  <c r="G4" i="14"/>
  <c r="H4" i="14"/>
  <c r="I4" i="14"/>
  <c r="J4" i="14"/>
  <c r="K4" i="14"/>
  <c r="L4" i="14"/>
  <c r="M4" i="14"/>
  <c r="N4" i="14"/>
  <c r="O4" i="14"/>
  <c r="P4" i="14"/>
  <c r="Q4" i="14"/>
  <c r="R4" i="14"/>
  <c r="S4" i="14"/>
  <c r="T4" i="14"/>
  <c r="U4" i="14"/>
  <c r="V4" i="14"/>
  <c r="W4" i="14"/>
  <c r="C5" i="14"/>
  <c r="D5" i="14"/>
  <c r="E5" i="14"/>
  <c r="F5" i="14"/>
  <c r="G5" i="14"/>
  <c r="H5" i="14"/>
  <c r="I5" i="14"/>
  <c r="J5" i="14"/>
  <c r="K5" i="14"/>
  <c r="L5" i="14"/>
  <c r="M5" i="14"/>
  <c r="N5" i="14"/>
  <c r="O5" i="14"/>
  <c r="P5" i="14"/>
  <c r="Q5" i="14"/>
  <c r="R5" i="14"/>
  <c r="S5" i="14"/>
  <c r="T5" i="14"/>
  <c r="U5" i="14"/>
  <c r="V5" i="14"/>
  <c r="W5" i="14"/>
  <c r="C6" i="14"/>
  <c r="D6" i="14"/>
  <c r="E6" i="14"/>
  <c r="F6" i="14"/>
  <c r="G6" i="14"/>
  <c r="H6" i="14"/>
  <c r="I6" i="14"/>
  <c r="J6" i="14"/>
  <c r="K6" i="14"/>
  <c r="L6" i="14"/>
  <c r="M6" i="14"/>
  <c r="N6" i="14"/>
  <c r="O6" i="14"/>
  <c r="P6" i="14"/>
  <c r="Q6" i="14"/>
  <c r="R6" i="14"/>
  <c r="S6" i="14"/>
  <c r="T6" i="14"/>
  <c r="U6" i="14"/>
  <c r="V6" i="14"/>
  <c r="W6" i="14"/>
  <c r="C7" i="14"/>
  <c r="D7" i="14"/>
  <c r="E7" i="14"/>
  <c r="F7" i="14"/>
  <c r="G7" i="14"/>
  <c r="H7" i="14"/>
  <c r="I7" i="14"/>
  <c r="J7" i="14"/>
  <c r="K7" i="14"/>
  <c r="L7" i="14"/>
  <c r="M7" i="14"/>
  <c r="N7" i="14"/>
  <c r="O7" i="14"/>
  <c r="P7" i="14"/>
  <c r="Q7" i="14"/>
  <c r="R7" i="14"/>
  <c r="S7" i="14"/>
  <c r="T7" i="14"/>
  <c r="U7" i="14"/>
  <c r="V7" i="14"/>
  <c r="W7" i="14"/>
  <c r="C8" i="14"/>
  <c r="D8" i="14"/>
  <c r="E8" i="14"/>
  <c r="F8" i="14"/>
  <c r="G8" i="14"/>
  <c r="H8" i="14"/>
  <c r="I8" i="14"/>
  <c r="J8" i="14"/>
  <c r="K8" i="14"/>
  <c r="L8" i="14"/>
  <c r="M8" i="14"/>
  <c r="N8" i="14"/>
  <c r="O8" i="14"/>
  <c r="P8" i="14"/>
  <c r="Q8" i="14"/>
  <c r="R8" i="14"/>
  <c r="S8" i="14"/>
  <c r="T8" i="14"/>
  <c r="U8" i="14"/>
  <c r="V8" i="14"/>
  <c r="W8" i="14"/>
  <c r="C9" i="14"/>
  <c r="D9" i="14"/>
  <c r="E9" i="14"/>
  <c r="F9" i="14"/>
  <c r="G9" i="14"/>
  <c r="H9" i="14"/>
  <c r="I9" i="14"/>
  <c r="J9" i="14"/>
  <c r="K9" i="14"/>
  <c r="L9" i="14"/>
  <c r="M9" i="14"/>
  <c r="N9" i="14"/>
  <c r="O9" i="14"/>
  <c r="P9" i="14"/>
  <c r="Q9" i="14"/>
  <c r="R9" i="14"/>
  <c r="S9" i="14"/>
  <c r="T9" i="14"/>
  <c r="U9" i="14"/>
  <c r="V9" i="14"/>
  <c r="W9" i="14"/>
  <c r="B9" i="14"/>
  <c r="B8" i="14"/>
  <c r="B7" i="14" l="1"/>
  <c r="B6" i="14"/>
  <c r="B5" i="14"/>
  <c r="B4" i="14"/>
  <c r="D50" i="3" l="1"/>
  <c r="E50" i="3"/>
  <c r="F50" i="3"/>
  <c r="G50" i="3"/>
  <c r="H50" i="3"/>
  <c r="I50" i="3"/>
  <c r="J50" i="3"/>
  <c r="M50" i="3"/>
  <c r="N50" i="3"/>
  <c r="O50" i="3"/>
  <c r="P50" i="3"/>
  <c r="Q50" i="3"/>
  <c r="R50" i="3"/>
  <c r="S50" i="3"/>
  <c r="T50" i="3"/>
  <c r="U50" i="3"/>
  <c r="V50" i="3"/>
  <c r="W50" i="3"/>
  <c r="X50" i="3"/>
  <c r="C50" i="3"/>
  <c r="D50" i="2"/>
  <c r="E50" i="2"/>
  <c r="F50" i="2"/>
  <c r="G50" i="2"/>
  <c r="H50" i="2"/>
  <c r="I50" i="2"/>
  <c r="J50" i="2"/>
  <c r="K50" i="2"/>
  <c r="L50" i="2"/>
  <c r="M50" i="2"/>
  <c r="N50" i="2"/>
  <c r="O50" i="2"/>
  <c r="P50" i="2"/>
  <c r="Q50" i="2"/>
  <c r="R50" i="2"/>
  <c r="S50" i="2"/>
  <c r="T50" i="2"/>
  <c r="U50" i="2"/>
  <c r="V50" i="2"/>
  <c r="W50" i="2"/>
  <c r="X50" i="2"/>
  <c r="C50" i="2"/>
  <c r="C4" i="1" l="1"/>
  <c r="C2" i="1"/>
  <c r="C3" i="1"/>
  <c r="D2" i="1"/>
  <c r="E2" i="1"/>
  <c r="F2" i="1"/>
  <c r="G2" i="1"/>
  <c r="H2" i="1"/>
  <c r="I2" i="1"/>
  <c r="J2" i="1"/>
  <c r="D3" i="1"/>
  <c r="E3" i="1"/>
  <c r="F3" i="1"/>
  <c r="G3" i="1"/>
  <c r="H3" i="1"/>
  <c r="I3" i="1"/>
  <c r="J3" i="1"/>
  <c r="D4" i="1"/>
  <c r="E4" i="1"/>
  <c r="F4" i="1"/>
  <c r="G4" i="1"/>
  <c r="H4" i="1"/>
  <c r="I4" i="1"/>
  <c r="J4" i="1"/>
  <c r="M2" i="1"/>
  <c r="N2" i="1"/>
  <c r="O2" i="1"/>
  <c r="P2" i="1"/>
  <c r="Q2" i="1"/>
  <c r="R2" i="1"/>
  <c r="S2" i="1"/>
  <c r="T2" i="1"/>
  <c r="U2" i="1"/>
  <c r="V2" i="1"/>
  <c r="W2" i="1"/>
  <c r="X2" i="1"/>
  <c r="M3" i="1"/>
  <c r="N3" i="1"/>
  <c r="O3" i="1"/>
  <c r="P3" i="1"/>
  <c r="Q3" i="1"/>
  <c r="R3" i="1"/>
  <c r="S3" i="1"/>
  <c r="T3" i="1"/>
  <c r="U3" i="1"/>
  <c r="V3" i="1"/>
  <c r="W3" i="1"/>
  <c r="X3" i="1"/>
  <c r="M4" i="1"/>
  <c r="N4" i="1"/>
  <c r="O4" i="1"/>
  <c r="P4" i="1"/>
  <c r="Q4" i="1"/>
  <c r="R4" i="1"/>
  <c r="S4" i="1"/>
  <c r="T4" i="1"/>
  <c r="U4" i="1"/>
  <c r="V4" i="1"/>
  <c r="W4" i="1"/>
  <c r="X4" i="1"/>
  <c r="C5" i="1"/>
  <c r="D5" i="1"/>
  <c r="E5" i="1"/>
  <c r="F5" i="1"/>
  <c r="G5" i="1"/>
  <c r="H5" i="1"/>
  <c r="I5" i="1"/>
  <c r="J5" i="1"/>
  <c r="M5" i="1"/>
  <c r="N5" i="1"/>
  <c r="O5" i="1"/>
  <c r="P5" i="1"/>
  <c r="Q5" i="1"/>
  <c r="R5" i="1"/>
  <c r="S5" i="1"/>
  <c r="T5" i="1"/>
  <c r="U5" i="1"/>
  <c r="V5" i="1"/>
  <c r="W5" i="1"/>
  <c r="X5" i="1"/>
  <c r="C6" i="1"/>
  <c r="D6" i="1"/>
  <c r="E6" i="1"/>
  <c r="F6" i="1"/>
  <c r="G6" i="1"/>
  <c r="H6" i="1"/>
  <c r="I6" i="1"/>
  <c r="J6" i="1"/>
  <c r="M6" i="1"/>
  <c r="N6" i="1"/>
  <c r="O6" i="1"/>
  <c r="P6" i="1"/>
  <c r="Q6" i="1"/>
  <c r="R6" i="1"/>
  <c r="S6" i="1"/>
  <c r="T6" i="1"/>
  <c r="U6" i="1"/>
  <c r="V6" i="1"/>
  <c r="W6" i="1"/>
  <c r="X6" i="1"/>
  <c r="C7" i="1"/>
  <c r="D7" i="1"/>
  <c r="E7" i="1"/>
  <c r="F7" i="1"/>
  <c r="G7" i="1"/>
  <c r="H7" i="1"/>
  <c r="I7" i="1"/>
  <c r="J7" i="1"/>
  <c r="M7" i="1"/>
  <c r="N7" i="1"/>
  <c r="O7" i="1"/>
  <c r="P7" i="1"/>
  <c r="Q7" i="1"/>
  <c r="R7" i="1"/>
  <c r="S7" i="1"/>
  <c r="T7" i="1"/>
  <c r="U7" i="1"/>
  <c r="V7" i="1"/>
  <c r="W7" i="1"/>
  <c r="X7" i="1"/>
  <c r="C8" i="1"/>
  <c r="D8" i="1"/>
  <c r="E8" i="1"/>
  <c r="F8" i="1"/>
  <c r="G8" i="1"/>
  <c r="H8" i="1"/>
  <c r="I8" i="1"/>
  <c r="J8" i="1"/>
  <c r="M8" i="1"/>
  <c r="N8" i="1"/>
  <c r="O8" i="1"/>
  <c r="P8" i="1"/>
  <c r="Q8" i="1"/>
  <c r="R8" i="1"/>
  <c r="S8" i="1"/>
  <c r="T8" i="1"/>
  <c r="U8" i="1"/>
  <c r="V8" i="1"/>
  <c r="W8" i="1"/>
  <c r="X8" i="1"/>
  <c r="C9" i="1"/>
  <c r="D9" i="1"/>
  <c r="E9" i="1"/>
  <c r="F9" i="1"/>
  <c r="G9" i="1"/>
  <c r="H9" i="1"/>
  <c r="I9" i="1"/>
  <c r="J9" i="1"/>
  <c r="M9" i="1"/>
  <c r="N9" i="1"/>
  <c r="O9" i="1"/>
  <c r="P9" i="1"/>
  <c r="Q9" i="1"/>
  <c r="R9" i="1"/>
  <c r="S9" i="1"/>
  <c r="T9" i="1"/>
  <c r="U9" i="1"/>
  <c r="V9" i="1"/>
  <c r="W9" i="1"/>
  <c r="X9" i="1"/>
  <c r="C10" i="1"/>
  <c r="D10" i="1"/>
  <c r="E10" i="1"/>
  <c r="F10" i="1"/>
  <c r="G10" i="1"/>
  <c r="H10" i="1"/>
  <c r="I10" i="1"/>
  <c r="J10" i="1"/>
  <c r="M10" i="1"/>
  <c r="N10" i="1"/>
  <c r="O10" i="1"/>
  <c r="P10" i="1"/>
  <c r="Q10" i="1"/>
  <c r="R10" i="1"/>
  <c r="S10" i="1"/>
  <c r="T10" i="1"/>
  <c r="U10" i="1"/>
  <c r="V10" i="1"/>
  <c r="W10" i="1"/>
  <c r="X10" i="1"/>
  <c r="C11" i="1"/>
  <c r="D11" i="1"/>
  <c r="E11" i="1"/>
  <c r="F11" i="1"/>
  <c r="G11" i="1"/>
  <c r="H11" i="1"/>
  <c r="I11" i="1"/>
  <c r="J11" i="1"/>
  <c r="M11" i="1"/>
  <c r="N11" i="1"/>
  <c r="O11" i="1"/>
  <c r="P11" i="1"/>
  <c r="Q11" i="1"/>
  <c r="R11" i="1"/>
  <c r="S11" i="1"/>
  <c r="T11" i="1"/>
  <c r="U11" i="1"/>
  <c r="V11" i="1"/>
  <c r="W11" i="1"/>
  <c r="X11" i="1"/>
  <c r="C12" i="1"/>
  <c r="D12" i="1"/>
  <c r="E12" i="1"/>
  <c r="F12" i="1"/>
  <c r="G12" i="1"/>
  <c r="H12" i="1"/>
  <c r="I12" i="1"/>
  <c r="J12" i="1"/>
  <c r="M12" i="1"/>
  <c r="N12" i="1"/>
  <c r="O12" i="1"/>
  <c r="P12" i="1"/>
  <c r="Q12" i="1"/>
  <c r="R12" i="1"/>
  <c r="S12" i="1"/>
  <c r="T12" i="1"/>
  <c r="U12" i="1"/>
  <c r="V12" i="1"/>
  <c r="W12" i="1"/>
  <c r="X12" i="1"/>
  <c r="C13" i="1"/>
  <c r="D13" i="1"/>
  <c r="E13" i="1"/>
  <c r="F13" i="1"/>
  <c r="G13" i="1"/>
  <c r="H13" i="1"/>
  <c r="I13" i="1"/>
  <c r="J13" i="1"/>
  <c r="M13" i="1"/>
  <c r="N13" i="1"/>
  <c r="O13" i="1"/>
  <c r="P13" i="1"/>
  <c r="Q13" i="1"/>
  <c r="R13" i="1"/>
  <c r="S13" i="1"/>
  <c r="T13" i="1"/>
  <c r="U13" i="1"/>
  <c r="V13" i="1"/>
  <c r="W13" i="1"/>
  <c r="X13" i="1"/>
  <c r="C14" i="1"/>
  <c r="D14" i="1"/>
  <c r="E14" i="1"/>
  <c r="F14" i="1"/>
  <c r="G14" i="1"/>
  <c r="H14" i="1"/>
  <c r="I14" i="1"/>
  <c r="J14" i="1"/>
  <c r="M14" i="1"/>
  <c r="N14" i="1"/>
  <c r="O14" i="1"/>
  <c r="P14" i="1"/>
  <c r="Q14" i="1"/>
  <c r="R14" i="1"/>
  <c r="S14" i="1"/>
  <c r="T14" i="1"/>
  <c r="U14" i="1"/>
  <c r="V14" i="1"/>
  <c r="W14" i="1"/>
  <c r="X14" i="1"/>
  <c r="C15" i="1"/>
  <c r="D15" i="1"/>
  <c r="E15" i="1"/>
  <c r="F15" i="1"/>
  <c r="G15" i="1"/>
  <c r="H15" i="1"/>
  <c r="I15" i="1"/>
  <c r="J15" i="1"/>
  <c r="M15" i="1"/>
  <c r="N15" i="1"/>
  <c r="O15" i="1"/>
  <c r="P15" i="1"/>
  <c r="Q15" i="1"/>
  <c r="R15" i="1"/>
  <c r="S15" i="1"/>
  <c r="T15" i="1"/>
  <c r="U15" i="1"/>
  <c r="V15" i="1"/>
  <c r="W15" i="1"/>
  <c r="X15" i="1"/>
  <c r="C16" i="1"/>
  <c r="D16" i="1"/>
  <c r="E16" i="1"/>
  <c r="F16" i="1"/>
  <c r="G16" i="1"/>
  <c r="H16" i="1"/>
  <c r="I16" i="1"/>
  <c r="J16" i="1"/>
  <c r="M16" i="1"/>
  <c r="N16" i="1"/>
  <c r="O16" i="1"/>
  <c r="P16" i="1"/>
  <c r="Q16" i="1"/>
  <c r="R16" i="1"/>
  <c r="S16" i="1"/>
  <c r="T16" i="1"/>
  <c r="U16" i="1"/>
  <c r="V16" i="1"/>
  <c r="W16" i="1"/>
  <c r="X16" i="1"/>
  <c r="C17" i="1"/>
  <c r="D17" i="1"/>
  <c r="E17" i="1"/>
  <c r="F17" i="1"/>
  <c r="G17" i="1"/>
  <c r="H17" i="1"/>
  <c r="I17" i="1"/>
  <c r="J17" i="1"/>
  <c r="M17" i="1"/>
  <c r="N17" i="1"/>
  <c r="O17" i="1"/>
  <c r="P17" i="1"/>
  <c r="Q17" i="1"/>
  <c r="R17" i="1"/>
  <c r="S17" i="1"/>
  <c r="T17" i="1"/>
  <c r="U17" i="1"/>
  <c r="V17" i="1"/>
  <c r="W17" i="1"/>
  <c r="X17" i="1"/>
  <c r="C18" i="1"/>
  <c r="D18" i="1"/>
  <c r="E18" i="1"/>
  <c r="F18" i="1"/>
  <c r="G18" i="1"/>
  <c r="H18" i="1"/>
  <c r="I18" i="1"/>
  <c r="J18" i="1"/>
  <c r="M18" i="1"/>
  <c r="N18" i="1"/>
  <c r="O18" i="1"/>
  <c r="P18" i="1"/>
  <c r="Q18" i="1"/>
  <c r="R18" i="1"/>
  <c r="S18" i="1"/>
  <c r="T18" i="1"/>
  <c r="U18" i="1"/>
  <c r="V18" i="1"/>
  <c r="W18" i="1"/>
  <c r="X18" i="1"/>
  <c r="C19" i="1"/>
  <c r="D19" i="1"/>
  <c r="E19" i="1"/>
  <c r="F19" i="1"/>
  <c r="G19" i="1"/>
  <c r="H19" i="1"/>
  <c r="I19" i="1"/>
  <c r="J19" i="1"/>
  <c r="M19" i="1"/>
  <c r="N19" i="1"/>
  <c r="O19" i="1"/>
  <c r="P19" i="1"/>
  <c r="Q19" i="1"/>
  <c r="R19" i="1"/>
  <c r="S19" i="1"/>
  <c r="T19" i="1"/>
  <c r="U19" i="1"/>
  <c r="V19" i="1"/>
  <c r="W19" i="1"/>
  <c r="X19" i="1"/>
  <c r="C20" i="1"/>
  <c r="D20" i="1"/>
  <c r="E20" i="1"/>
  <c r="F20" i="1"/>
  <c r="G20" i="1"/>
  <c r="H20" i="1"/>
  <c r="I20" i="1"/>
  <c r="J20" i="1"/>
  <c r="M20" i="1"/>
  <c r="N20" i="1"/>
  <c r="O20" i="1"/>
  <c r="P20" i="1"/>
  <c r="Q20" i="1"/>
  <c r="R20" i="1"/>
  <c r="S20" i="1"/>
  <c r="T20" i="1"/>
  <c r="U20" i="1"/>
  <c r="V20" i="1"/>
  <c r="W20" i="1"/>
  <c r="X20" i="1"/>
  <c r="C21" i="1"/>
  <c r="D21" i="1"/>
  <c r="E21" i="1"/>
  <c r="F21" i="1"/>
  <c r="G21" i="1"/>
  <c r="H21" i="1"/>
  <c r="I21" i="1"/>
  <c r="J21" i="1"/>
  <c r="M21" i="1"/>
  <c r="N21" i="1"/>
  <c r="O21" i="1"/>
  <c r="P21" i="1"/>
  <c r="Q21" i="1"/>
  <c r="R21" i="1"/>
  <c r="S21" i="1"/>
  <c r="T21" i="1"/>
  <c r="U21" i="1"/>
  <c r="V21" i="1"/>
  <c r="W21" i="1"/>
  <c r="X21" i="1"/>
  <c r="C22" i="1"/>
  <c r="D22" i="1"/>
  <c r="E22" i="1"/>
  <c r="F22" i="1"/>
  <c r="G22" i="1"/>
  <c r="H22" i="1"/>
  <c r="I22" i="1"/>
  <c r="J22" i="1"/>
  <c r="M22" i="1"/>
  <c r="N22" i="1"/>
  <c r="O22" i="1"/>
  <c r="P22" i="1"/>
  <c r="Q22" i="1"/>
  <c r="R22" i="1"/>
  <c r="S22" i="1"/>
  <c r="T22" i="1"/>
  <c r="U22" i="1"/>
  <c r="V22" i="1"/>
  <c r="W22" i="1"/>
  <c r="X22" i="1"/>
  <c r="C23" i="1"/>
  <c r="D23" i="1"/>
  <c r="E23" i="1"/>
  <c r="F23" i="1"/>
  <c r="G23" i="1"/>
  <c r="H23" i="1"/>
  <c r="I23" i="1"/>
  <c r="J23" i="1"/>
  <c r="M23" i="1"/>
  <c r="N23" i="1"/>
  <c r="O23" i="1"/>
  <c r="P23" i="1"/>
  <c r="Q23" i="1"/>
  <c r="R23" i="1"/>
  <c r="S23" i="1"/>
  <c r="T23" i="1"/>
  <c r="U23" i="1"/>
  <c r="V23" i="1"/>
  <c r="W23" i="1"/>
  <c r="X23" i="1"/>
  <c r="C24" i="1"/>
  <c r="D24" i="1"/>
  <c r="E24" i="1"/>
  <c r="F24" i="1"/>
  <c r="G24" i="1"/>
  <c r="H24" i="1"/>
  <c r="I24" i="1"/>
  <c r="J24" i="1"/>
  <c r="M24" i="1"/>
  <c r="N24" i="1"/>
  <c r="O24" i="1"/>
  <c r="P24" i="1"/>
  <c r="Q24" i="1"/>
  <c r="R24" i="1"/>
  <c r="S24" i="1"/>
  <c r="T24" i="1"/>
  <c r="U24" i="1"/>
  <c r="V24" i="1"/>
  <c r="W24" i="1"/>
  <c r="X24" i="1"/>
  <c r="C25" i="1"/>
  <c r="D25" i="1"/>
  <c r="E25" i="1"/>
  <c r="F25" i="1"/>
  <c r="G25" i="1"/>
  <c r="H25" i="1"/>
  <c r="I25" i="1"/>
  <c r="J25" i="1"/>
  <c r="M25" i="1"/>
  <c r="N25" i="1"/>
  <c r="O25" i="1"/>
  <c r="P25" i="1"/>
  <c r="Q25" i="1"/>
  <c r="R25" i="1"/>
  <c r="S25" i="1"/>
  <c r="T25" i="1"/>
  <c r="U25" i="1"/>
  <c r="V25" i="1"/>
  <c r="W25" i="1"/>
  <c r="X25" i="1"/>
  <c r="C26" i="1"/>
  <c r="D26" i="1"/>
  <c r="E26" i="1"/>
  <c r="F26" i="1"/>
  <c r="G26" i="1"/>
  <c r="H26" i="1"/>
  <c r="I26" i="1"/>
  <c r="J26" i="1"/>
  <c r="M26" i="1"/>
  <c r="N26" i="1"/>
  <c r="O26" i="1"/>
  <c r="P26" i="1"/>
  <c r="Q26" i="1"/>
  <c r="R26" i="1"/>
  <c r="S26" i="1"/>
  <c r="T26" i="1"/>
  <c r="U26" i="1"/>
  <c r="V26" i="1"/>
  <c r="W26" i="1"/>
  <c r="X26" i="1"/>
  <c r="C27" i="1"/>
  <c r="D27" i="1"/>
  <c r="E27" i="1"/>
  <c r="F27" i="1"/>
  <c r="G27" i="1"/>
  <c r="H27" i="1"/>
  <c r="I27" i="1"/>
  <c r="J27" i="1"/>
  <c r="M27" i="1"/>
  <c r="N27" i="1"/>
  <c r="O27" i="1"/>
  <c r="P27" i="1"/>
  <c r="Q27" i="1"/>
  <c r="R27" i="1"/>
  <c r="S27" i="1"/>
  <c r="T27" i="1"/>
  <c r="U27" i="1"/>
  <c r="V27" i="1"/>
  <c r="W27" i="1"/>
  <c r="X27" i="1"/>
  <c r="C28" i="1"/>
  <c r="D28" i="1"/>
  <c r="E28" i="1"/>
  <c r="F28" i="1"/>
  <c r="G28" i="1"/>
  <c r="H28" i="1"/>
  <c r="I28" i="1"/>
  <c r="J28" i="1"/>
  <c r="M28" i="1"/>
  <c r="N28" i="1"/>
  <c r="O28" i="1"/>
  <c r="P28" i="1"/>
  <c r="Q28" i="1"/>
  <c r="R28" i="1"/>
  <c r="S28" i="1"/>
  <c r="T28" i="1"/>
  <c r="U28" i="1"/>
  <c r="V28" i="1"/>
  <c r="W28" i="1"/>
  <c r="X28" i="1"/>
  <c r="C29" i="1"/>
  <c r="D29" i="1"/>
  <c r="E29" i="1"/>
  <c r="F29" i="1"/>
  <c r="G29" i="1"/>
  <c r="H29" i="1"/>
  <c r="I29" i="1"/>
  <c r="J29" i="1"/>
  <c r="M29" i="1"/>
  <c r="N29" i="1"/>
  <c r="O29" i="1"/>
  <c r="P29" i="1"/>
  <c r="Q29" i="1"/>
  <c r="R29" i="1"/>
  <c r="S29" i="1"/>
  <c r="T29" i="1"/>
  <c r="U29" i="1"/>
  <c r="V29" i="1"/>
  <c r="W29" i="1"/>
  <c r="X29" i="1"/>
  <c r="C30" i="1"/>
  <c r="D30" i="1"/>
  <c r="E30" i="1"/>
  <c r="F30" i="1"/>
  <c r="G30" i="1"/>
  <c r="H30" i="1"/>
  <c r="I30" i="1"/>
  <c r="J30" i="1"/>
  <c r="M30" i="1"/>
  <c r="N30" i="1"/>
  <c r="O30" i="1"/>
  <c r="P30" i="1"/>
  <c r="Q30" i="1"/>
  <c r="R30" i="1"/>
  <c r="S30" i="1"/>
  <c r="T30" i="1"/>
  <c r="U30" i="1"/>
  <c r="V30" i="1"/>
  <c r="W30" i="1"/>
  <c r="X30" i="1"/>
  <c r="C31" i="1"/>
  <c r="D31" i="1"/>
  <c r="E31" i="1"/>
  <c r="F31" i="1"/>
  <c r="G31" i="1"/>
  <c r="H31" i="1"/>
  <c r="I31" i="1"/>
  <c r="J31" i="1"/>
  <c r="M31" i="1"/>
  <c r="N31" i="1"/>
  <c r="O31" i="1"/>
  <c r="P31" i="1"/>
  <c r="Q31" i="1"/>
  <c r="R31" i="1"/>
  <c r="S31" i="1"/>
  <c r="T31" i="1"/>
  <c r="U31" i="1"/>
  <c r="V31" i="1"/>
  <c r="W31" i="1"/>
  <c r="X31" i="1"/>
  <c r="C32" i="1"/>
  <c r="D32" i="1"/>
  <c r="E32" i="1"/>
  <c r="F32" i="1"/>
  <c r="G32" i="1"/>
  <c r="H32" i="1"/>
  <c r="I32" i="1"/>
  <c r="J32" i="1"/>
  <c r="M32" i="1"/>
  <c r="N32" i="1"/>
  <c r="O32" i="1"/>
  <c r="P32" i="1"/>
  <c r="Q32" i="1"/>
  <c r="R32" i="1"/>
  <c r="S32" i="1"/>
  <c r="T32" i="1"/>
  <c r="U32" i="1"/>
  <c r="V32" i="1"/>
  <c r="W32" i="1"/>
  <c r="X32" i="1"/>
  <c r="C33" i="1"/>
  <c r="D33" i="1"/>
  <c r="E33" i="1"/>
  <c r="F33" i="1"/>
  <c r="G33" i="1"/>
  <c r="H33" i="1"/>
  <c r="I33" i="1"/>
  <c r="J33" i="1"/>
  <c r="M33" i="1"/>
  <c r="N33" i="1"/>
  <c r="O33" i="1"/>
  <c r="P33" i="1"/>
  <c r="Q33" i="1"/>
  <c r="R33" i="1"/>
  <c r="S33" i="1"/>
  <c r="T33" i="1"/>
  <c r="U33" i="1"/>
  <c r="V33" i="1"/>
  <c r="W33" i="1"/>
  <c r="X33" i="1"/>
  <c r="C34" i="1"/>
  <c r="D34" i="1"/>
  <c r="E34" i="1"/>
  <c r="F34" i="1"/>
  <c r="G34" i="1"/>
  <c r="H34" i="1"/>
  <c r="I34" i="1"/>
  <c r="J34" i="1"/>
  <c r="M34" i="1"/>
  <c r="N34" i="1"/>
  <c r="O34" i="1"/>
  <c r="P34" i="1"/>
  <c r="Q34" i="1"/>
  <c r="R34" i="1"/>
  <c r="S34" i="1"/>
  <c r="T34" i="1"/>
  <c r="U34" i="1"/>
  <c r="V34" i="1"/>
  <c r="W34" i="1"/>
  <c r="X34" i="1"/>
  <c r="C35" i="1"/>
  <c r="D35" i="1"/>
  <c r="E35" i="1"/>
  <c r="F35" i="1"/>
  <c r="G35" i="1"/>
  <c r="H35" i="1"/>
  <c r="I35" i="1"/>
  <c r="J35" i="1"/>
  <c r="M35" i="1"/>
  <c r="N35" i="1"/>
  <c r="O35" i="1"/>
  <c r="P35" i="1"/>
  <c r="Q35" i="1"/>
  <c r="R35" i="1"/>
  <c r="S35" i="1"/>
  <c r="T35" i="1"/>
  <c r="U35" i="1"/>
  <c r="V35" i="1"/>
  <c r="W35" i="1"/>
  <c r="X35" i="1"/>
  <c r="C36" i="1"/>
  <c r="D36" i="1"/>
  <c r="E36" i="1"/>
  <c r="F36" i="1"/>
  <c r="G36" i="1"/>
  <c r="H36" i="1"/>
  <c r="I36" i="1"/>
  <c r="J36" i="1"/>
  <c r="M36" i="1"/>
  <c r="N36" i="1"/>
  <c r="O36" i="1"/>
  <c r="P36" i="1"/>
  <c r="Q36" i="1"/>
  <c r="R36" i="1"/>
  <c r="S36" i="1"/>
  <c r="T36" i="1"/>
  <c r="U36" i="1"/>
  <c r="V36" i="1"/>
  <c r="W36" i="1"/>
  <c r="X36" i="1"/>
  <c r="C37" i="1"/>
  <c r="D37" i="1"/>
  <c r="E37" i="1"/>
  <c r="F37" i="1"/>
  <c r="G37" i="1"/>
  <c r="H37" i="1"/>
  <c r="I37" i="1"/>
  <c r="J37" i="1"/>
  <c r="M37" i="1"/>
  <c r="N37" i="1"/>
  <c r="O37" i="1"/>
  <c r="P37" i="1"/>
  <c r="Q37" i="1"/>
  <c r="R37" i="1"/>
  <c r="S37" i="1"/>
  <c r="T37" i="1"/>
  <c r="U37" i="1"/>
  <c r="V37" i="1"/>
  <c r="W37" i="1"/>
  <c r="X37" i="1"/>
  <c r="C38" i="1"/>
  <c r="D38" i="1"/>
  <c r="E38" i="1"/>
  <c r="F38" i="1"/>
  <c r="G38" i="1"/>
  <c r="H38" i="1"/>
  <c r="I38" i="1"/>
  <c r="J38" i="1"/>
  <c r="M38" i="1"/>
  <c r="N38" i="1"/>
  <c r="O38" i="1"/>
  <c r="P38" i="1"/>
  <c r="Q38" i="1"/>
  <c r="R38" i="1"/>
  <c r="S38" i="1"/>
  <c r="T38" i="1"/>
  <c r="U38" i="1"/>
  <c r="V38" i="1"/>
  <c r="W38" i="1"/>
  <c r="X38" i="1"/>
  <c r="C39" i="1"/>
  <c r="D39" i="1"/>
  <c r="E39" i="1"/>
  <c r="F39" i="1"/>
  <c r="G39" i="1"/>
  <c r="H39" i="1"/>
  <c r="I39" i="1"/>
  <c r="J39" i="1"/>
  <c r="M39" i="1"/>
  <c r="N39" i="1"/>
  <c r="O39" i="1"/>
  <c r="P39" i="1"/>
  <c r="Q39" i="1"/>
  <c r="R39" i="1"/>
  <c r="S39" i="1"/>
  <c r="T39" i="1"/>
  <c r="U39" i="1"/>
  <c r="V39" i="1"/>
  <c r="W39" i="1"/>
  <c r="X39" i="1"/>
  <c r="C40" i="1"/>
  <c r="D40" i="1"/>
  <c r="E40" i="1"/>
  <c r="F40" i="1"/>
  <c r="G40" i="1"/>
  <c r="H40" i="1"/>
  <c r="I40" i="1"/>
  <c r="J40" i="1"/>
  <c r="M40" i="1"/>
  <c r="N40" i="1"/>
  <c r="O40" i="1"/>
  <c r="P40" i="1"/>
  <c r="Q40" i="1"/>
  <c r="R40" i="1"/>
  <c r="S40" i="1"/>
  <c r="T40" i="1"/>
  <c r="U40" i="1"/>
  <c r="V40" i="1"/>
  <c r="W40" i="1"/>
  <c r="X40" i="1"/>
  <c r="C41" i="1"/>
  <c r="D41" i="1"/>
  <c r="E41" i="1"/>
  <c r="F41" i="1"/>
  <c r="G41" i="1"/>
  <c r="H41" i="1"/>
  <c r="I41" i="1"/>
  <c r="J41" i="1"/>
  <c r="M41" i="1"/>
  <c r="N41" i="1"/>
  <c r="O41" i="1"/>
  <c r="P41" i="1"/>
  <c r="Q41" i="1"/>
  <c r="R41" i="1"/>
  <c r="S41" i="1"/>
  <c r="T41" i="1"/>
  <c r="U41" i="1"/>
  <c r="V41" i="1"/>
  <c r="W41" i="1"/>
  <c r="X41" i="1"/>
  <c r="C42" i="1"/>
  <c r="D42" i="1"/>
  <c r="E42" i="1"/>
  <c r="F42" i="1"/>
  <c r="G42" i="1"/>
  <c r="H42" i="1"/>
  <c r="I42" i="1"/>
  <c r="J42" i="1"/>
  <c r="M42" i="1"/>
  <c r="N42" i="1"/>
  <c r="O42" i="1"/>
  <c r="P42" i="1"/>
  <c r="Q42" i="1"/>
  <c r="R42" i="1"/>
  <c r="S42" i="1"/>
  <c r="T42" i="1"/>
  <c r="U42" i="1"/>
  <c r="V42" i="1"/>
  <c r="W42" i="1"/>
  <c r="X42" i="1"/>
  <c r="C43" i="1"/>
  <c r="D43" i="1"/>
  <c r="E43" i="1"/>
  <c r="F43" i="1"/>
  <c r="G43" i="1"/>
  <c r="H43" i="1"/>
  <c r="I43" i="1"/>
  <c r="J43" i="1"/>
  <c r="M43" i="1"/>
  <c r="N43" i="1"/>
  <c r="O43" i="1"/>
  <c r="P43" i="1"/>
  <c r="Q43" i="1"/>
  <c r="R43" i="1"/>
  <c r="S43" i="1"/>
  <c r="T43" i="1"/>
  <c r="U43" i="1"/>
  <c r="V43" i="1"/>
  <c r="W43" i="1"/>
  <c r="X43" i="1"/>
  <c r="C44" i="1"/>
  <c r="D44" i="1"/>
  <c r="E44" i="1"/>
  <c r="F44" i="1"/>
  <c r="G44" i="1"/>
  <c r="H44" i="1"/>
  <c r="I44" i="1"/>
  <c r="J44" i="1"/>
  <c r="M44" i="1"/>
  <c r="N44" i="1"/>
  <c r="O44" i="1"/>
  <c r="P44" i="1"/>
  <c r="Q44" i="1"/>
  <c r="R44" i="1"/>
  <c r="S44" i="1"/>
  <c r="T44" i="1"/>
  <c r="U44" i="1"/>
  <c r="V44" i="1"/>
  <c r="W44" i="1"/>
  <c r="X44" i="1"/>
  <c r="C45" i="1"/>
  <c r="D45" i="1"/>
  <c r="E45" i="1"/>
  <c r="F45" i="1"/>
  <c r="G45" i="1"/>
  <c r="H45" i="1"/>
  <c r="I45" i="1"/>
  <c r="J45" i="1"/>
  <c r="M45" i="1"/>
  <c r="N45" i="1"/>
  <c r="O45" i="1"/>
  <c r="P45" i="1"/>
  <c r="Q45" i="1"/>
  <c r="R45" i="1"/>
  <c r="S45" i="1"/>
  <c r="T45" i="1"/>
  <c r="U45" i="1"/>
  <c r="V45" i="1"/>
  <c r="W45" i="1"/>
  <c r="X45" i="1"/>
  <c r="C46" i="1"/>
  <c r="D46" i="1"/>
  <c r="E46" i="1"/>
  <c r="F46" i="1"/>
  <c r="G46" i="1"/>
  <c r="H46" i="1"/>
  <c r="I46" i="1"/>
  <c r="J46" i="1"/>
  <c r="M46" i="1"/>
  <c r="N46" i="1"/>
  <c r="O46" i="1"/>
  <c r="P46" i="1"/>
  <c r="Q46" i="1"/>
  <c r="R46" i="1"/>
  <c r="S46" i="1"/>
  <c r="T46" i="1"/>
  <c r="U46" i="1"/>
  <c r="V46" i="1"/>
  <c r="W46" i="1"/>
  <c r="X46" i="1"/>
  <c r="C47" i="1"/>
  <c r="D47" i="1"/>
  <c r="E47" i="1"/>
  <c r="F47" i="1"/>
  <c r="G47" i="1"/>
  <c r="H47" i="1"/>
  <c r="I47" i="1"/>
  <c r="J47" i="1"/>
  <c r="M47" i="1"/>
  <c r="N47" i="1"/>
  <c r="O47" i="1"/>
  <c r="P47" i="1"/>
  <c r="Q47" i="1"/>
  <c r="R47" i="1"/>
  <c r="S47" i="1"/>
  <c r="T47" i="1"/>
  <c r="U47" i="1"/>
  <c r="V47" i="1"/>
  <c r="W47" i="1"/>
  <c r="X47" i="1"/>
  <c r="C48" i="1"/>
  <c r="D48" i="1"/>
  <c r="E48" i="1"/>
  <c r="F48" i="1"/>
  <c r="G48" i="1"/>
  <c r="H48" i="1"/>
  <c r="I48" i="1"/>
  <c r="J48" i="1"/>
  <c r="M48" i="1"/>
  <c r="N48" i="1"/>
  <c r="O48" i="1"/>
  <c r="P48" i="1"/>
  <c r="Q48" i="1"/>
  <c r="R48" i="1"/>
  <c r="S48" i="1"/>
  <c r="T48" i="1"/>
  <c r="U48" i="1"/>
  <c r="V48" i="1"/>
  <c r="W48" i="1"/>
  <c r="X48" i="1"/>
  <c r="C49" i="1"/>
  <c r="D49" i="1"/>
  <c r="E49" i="1"/>
  <c r="F49" i="1"/>
  <c r="G49" i="1"/>
  <c r="H49" i="1"/>
  <c r="I49" i="1"/>
  <c r="J49" i="1"/>
  <c r="M49" i="1"/>
  <c r="N49" i="1"/>
  <c r="O49" i="1"/>
  <c r="P49" i="1"/>
  <c r="Q49" i="1"/>
  <c r="R49" i="1"/>
  <c r="S49" i="1"/>
  <c r="T49" i="1"/>
  <c r="U49" i="1"/>
  <c r="V49" i="1"/>
  <c r="W49" i="1"/>
  <c r="X49" i="1"/>
  <c r="C3" i="5" l="1"/>
  <c r="D3" i="5"/>
  <c r="M26" i="5" l="1"/>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2" i="2"/>
  <c r="AS4" i="5" l="1"/>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AT4" i="5" l="1"/>
  <c r="R4" i="5" l="1"/>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J3" i="5"/>
  <c r="I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C41" i="12" l="1"/>
  <c r="F41" i="12"/>
  <c r="C29" i="12"/>
  <c r="F29" i="12"/>
  <c r="C26" i="12"/>
  <c r="F26" i="12"/>
  <c r="C23" i="12"/>
  <c r="F23" i="12"/>
  <c r="F20" i="12"/>
  <c r="C20" i="12"/>
  <c r="C17" i="12"/>
  <c r="F17" i="12"/>
  <c r="F14" i="12"/>
  <c r="C14" i="12"/>
  <c r="F10" i="12"/>
  <c r="C10" i="12"/>
  <c r="F7" i="12"/>
  <c r="C7" i="12"/>
  <c r="F8" i="12"/>
  <c r="C8" i="12"/>
  <c r="F5" i="12"/>
  <c r="C5" i="12"/>
  <c r="F47" i="12"/>
  <c r="C47" i="12"/>
  <c r="D49" i="12"/>
  <c r="E49" i="12"/>
  <c r="E34" i="12"/>
  <c r="D34" i="12"/>
  <c r="D31" i="12"/>
  <c r="E31" i="12"/>
  <c r="C32" i="12"/>
  <c r="F32" i="12"/>
  <c r="E40" i="12"/>
  <c r="D40" i="12"/>
  <c r="D25" i="12"/>
  <c r="E25" i="12"/>
  <c r="H25" i="12" s="1"/>
  <c r="E19" i="12"/>
  <c r="D19" i="12"/>
  <c r="E16" i="12"/>
  <c r="D16" i="12"/>
  <c r="C49" i="12"/>
  <c r="G49" i="12" s="1"/>
  <c r="F49" i="12"/>
  <c r="F46" i="12"/>
  <c r="C46" i="12"/>
  <c r="F43" i="12"/>
  <c r="C43" i="12"/>
  <c r="F40" i="12"/>
  <c r="C40" i="12"/>
  <c r="G40" i="12" s="1"/>
  <c r="F37" i="12"/>
  <c r="C37" i="12"/>
  <c r="C34" i="12"/>
  <c r="F34" i="12"/>
  <c r="C28" i="12"/>
  <c r="F28" i="12"/>
  <c r="F25" i="12"/>
  <c r="C25" i="12"/>
  <c r="G25" i="12" s="1"/>
  <c r="C22" i="12"/>
  <c r="F22" i="12"/>
  <c r="C19" i="12"/>
  <c r="G19" i="12" s="1"/>
  <c r="F19" i="12"/>
  <c r="F16" i="12"/>
  <c r="C16" i="12"/>
  <c r="F13" i="12"/>
  <c r="C13" i="12"/>
  <c r="F9" i="12"/>
  <c r="C9" i="12"/>
  <c r="C6" i="12"/>
  <c r="F6" i="12"/>
  <c r="F31" i="12"/>
  <c r="C31" i="12"/>
  <c r="G31" i="12" s="1"/>
  <c r="F4" i="12"/>
  <c r="C4" i="12"/>
  <c r="C44" i="12"/>
  <c r="F44" i="12"/>
  <c r="E46" i="12"/>
  <c r="H46" i="12" s="1"/>
  <c r="D46" i="12"/>
  <c r="E28" i="12"/>
  <c r="D28" i="12"/>
  <c r="D6" i="12"/>
  <c r="E6" i="12"/>
  <c r="H6" i="12" s="1"/>
  <c r="D45" i="12"/>
  <c r="E45" i="12"/>
  <c r="E39" i="12"/>
  <c r="D39" i="12"/>
  <c r="E30" i="12"/>
  <c r="D30" i="12"/>
  <c r="E24" i="12"/>
  <c r="D24" i="12"/>
  <c r="D21" i="12"/>
  <c r="E21" i="12"/>
  <c r="D15" i="12"/>
  <c r="E15" i="12"/>
  <c r="C3" i="12"/>
  <c r="F3" i="12"/>
  <c r="E36" i="12"/>
  <c r="D36" i="12"/>
  <c r="C38" i="12"/>
  <c r="F38" i="12"/>
  <c r="D43" i="12"/>
  <c r="E43" i="12"/>
  <c r="H43" i="12" s="1"/>
  <c r="E9" i="12"/>
  <c r="H9" i="12" s="1"/>
  <c r="D9" i="12"/>
  <c r="E4" i="12"/>
  <c r="H4" i="12" s="1"/>
  <c r="D4" i="12"/>
  <c r="E42" i="12"/>
  <c r="D42" i="12"/>
  <c r="E33" i="12"/>
  <c r="D33" i="12"/>
  <c r="E27" i="12"/>
  <c r="D27" i="12"/>
  <c r="E18" i="12"/>
  <c r="H18" i="12" s="1"/>
  <c r="D18" i="12"/>
  <c r="E12" i="12"/>
  <c r="D12" i="12"/>
  <c r="F48" i="12"/>
  <c r="C48" i="12"/>
  <c r="C45" i="12"/>
  <c r="G45" i="12" s="1"/>
  <c r="F45" i="12"/>
  <c r="F42" i="12"/>
  <c r="C42" i="12"/>
  <c r="G42" i="12" s="1"/>
  <c r="F39" i="12"/>
  <c r="C39" i="12"/>
  <c r="F33" i="12"/>
  <c r="C33" i="12"/>
  <c r="F30" i="12"/>
  <c r="C30" i="12"/>
  <c r="G30" i="12" s="1"/>
  <c r="F27" i="12"/>
  <c r="C27" i="12"/>
  <c r="G27" i="12" s="1"/>
  <c r="F24" i="12"/>
  <c r="C24" i="12"/>
  <c r="C21" i="12"/>
  <c r="G21" i="12" s="1"/>
  <c r="F21" i="12"/>
  <c r="F18" i="12"/>
  <c r="C18" i="12"/>
  <c r="C15" i="12"/>
  <c r="G15" i="12" s="1"/>
  <c r="F15" i="12"/>
  <c r="C12" i="12"/>
  <c r="F12" i="12"/>
  <c r="D11" i="12"/>
  <c r="E11" i="12"/>
  <c r="D3" i="12"/>
  <c r="E3" i="12"/>
  <c r="H3" i="12" s="1"/>
  <c r="F36" i="12"/>
  <c r="C36" i="12"/>
  <c r="G36" i="12" s="1"/>
  <c r="F50" i="12"/>
  <c r="C50" i="12"/>
  <c r="C35" i="12"/>
  <c r="F35" i="12"/>
  <c r="D37" i="12"/>
  <c r="E37" i="12"/>
  <c r="H37" i="12" s="1"/>
  <c r="D22" i="12"/>
  <c r="E22" i="12"/>
  <c r="H22" i="12" s="1"/>
  <c r="E13" i="12"/>
  <c r="D13" i="12"/>
  <c r="E48" i="12"/>
  <c r="H48" i="12" s="1"/>
  <c r="D48" i="12"/>
  <c r="E50" i="12"/>
  <c r="H50" i="12" s="1"/>
  <c r="D50" i="12"/>
  <c r="E47" i="12"/>
  <c r="H47" i="12" s="1"/>
  <c r="D47" i="12"/>
  <c r="D44" i="12"/>
  <c r="E44" i="12"/>
  <c r="H44" i="12" s="1"/>
  <c r="D41" i="12"/>
  <c r="E41" i="12"/>
  <c r="H41" i="12" s="1"/>
  <c r="D38" i="12"/>
  <c r="E38" i="12"/>
  <c r="H38" i="12" s="1"/>
  <c r="D35" i="12"/>
  <c r="E35" i="12"/>
  <c r="H35" i="12" s="1"/>
  <c r="D32" i="12"/>
  <c r="E32" i="12"/>
  <c r="D29" i="12"/>
  <c r="E29" i="12"/>
  <c r="H29" i="12" s="1"/>
  <c r="D26" i="12"/>
  <c r="E26" i="12"/>
  <c r="H26" i="12" s="1"/>
  <c r="D23" i="12"/>
  <c r="E23" i="12"/>
  <c r="H23" i="12" s="1"/>
  <c r="E20" i="12"/>
  <c r="H20" i="12" s="1"/>
  <c r="D20" i="12"/>
  <c r="E17" i="12"/>
  <c r="D17" i="12"/>
  <c r="E14" i="12"/>
  <c r="H14" i="12" s="1"/>
  <c r="D14" i="12"/>
  <c r="C11" i="12"/>
  <c r="G11" i="12" s="1"/>
  <c r="F11" i="12"/>
  <c r="E10" i="12"/>
  <c r="D10" i="12"/>
  <c r="D7" i="12"/>
  <c r="E7" i="12"/>
  <c r="H7" i="12" s="1"/>
  <c r="E8" i="12"/>
  <c r="D8" i="12"/>
  <c r="E5" i="12"/>
  <c r="H5" i="12" s="1"/>
  <c r="D5" i="12"/>
  <c r="AB28" i="1"/>
  <c r="AB37" i="1"/>
  <c r="AB40" i="1"/>
  <c r="D53" i="1"/>
  <c r="F53" i="1"/>
  <c r="J53" i="1"/>
  <c r="L53" i="1"/>
  <c r="P53" i="1"/>
  <c r="R53" i="1"/>
  <c r="V53" i="1"/>
  <c r="X53" i="1"/>
  <c r="H17" i="12" l="1"/>
  <c r="H32" i="12"/>
  <c r="G24" i="12"/>
  <c r="H31" i="12"/>
  <c r="G7" i="12"/>
  <c r="G4" i="12"/>
  <c r="G35" i="12"/>
  <c r="H8" i="12"/>
  <c r="H10" i="12"/>
  <c r="H13" i="12"/>
  <c r="H42" i="12"/>
  <c r="G47" i="12"/>
  <c r="G12" i="12"/>
  <c r="H12" i="12"/>
  <c r="H33" i="12"/>
  <c r="H36" i="12"/>
  <c r="H39" i="12"/>
  <c r="H28" i="12"/>
  <c r="G28" i="12"/>
  <c r="G17" i="12"/>
  <c r="G26" i="12"/>
  <c r="G33" i="12"/>
  <c r="H45" i="12"/>
  <c r="G13" i="12"/>
  <c r="G43" i="12"/>
  <c r="G5" i="12"/>
  <c r="G10" i="12"/>
  <c r="G20" i="12"/>
  <c r="G3" i="12"/>
  <c r="H24" i="12"/>
  <c r="G22" i="12"/>
  <c r="G34" i="12"/>
  <c r="H16" i="12"/>
  <c r="H40" i="12"/>
  <c r="H34" i="12"/>
  <c r="G29" i="12"/>
  <c r="G9" i="12"/>
  <c r="G50" i="12"/>
  <c r="H11" i="12"/>
  <c r="G18" i="12"/>
  <c r="G39" i="12"/>
  <c r="G48" i="12"/>
  <c r="H15" i="12"/>
  <c r="G16" i="12"/>
  <c r="G37" i="12"/>
  <c r="G46" i="12"/>
  <c r="H49" i="12"/>
  <c r="G8" i="12"/>
  <c r="G14" i="12"/>
  <c r="H21" i="12"/>
  <c r="H27" i="12"/>
  <c r="G38" i="12"/>
  <c r="H30" i="12"/>
  <c r="G44" i="12"/>
  <c r="G6" i="12"/>
  <c r="H19" i="12"/>
  <c r="G32" i="12"/>
  <c r="G23" i="12"/>
  <c r="G41" i="12"/>
  <c r="AB7" i="1"/>
  <c r="AB19" i="1"/>
  <c r="AB10" i="1"/>
  <c r="AB4" i="1"/>
  <c r="W53" i="1"/>
  <c r="Q53" i="1"/>
  <c r="K53" i="1"/>
  <c r="E53" i="1"/>
  <c r="AB49" i="1"/>
  <c r="AB46" i="1"/>
  <c r="AB47" i="1"/>
  <c r="AB44" i="1"/>
  <c r="AB41" i="1"/>
  <c r="AB38" i="1"/>
  <c r="AB35" i="1"/>
  <c r="AB32" i="1"/>
  <c r="AB29" i="1"/>
  <c r="AB26" i="1"/>
  <c r="AB23" i="1"/>
  <c r="AB20" i="1"/>
  <c r="AB17" i="1"/>
  <c r="AB14" i="1"/>
  <c r="AB11" i="1"/>
  <c r="AB8" i="1"/>
  <c r="AB5" i="1"/>
  <c r="U53" i="1"/>
  <c r="AB3" i="1"/>
  <c r="AB43" i="1"/>
  <c r="AB34" i="1"/>
  <c r="AB31" i="1"/>
  <c r="AB16" i="1"/>
  <c r="AB13" i="1"/>
  <c r="O53" i="1"/>
  <c r="T53" i="1"/>
  <c r="H53" i="1"/>
  <c r="AB45" i="1"/>
  <c r="AB30" i="1"/>
  <c r="AB27" i="1"/>
  <c r="AB24" i="1"/>
  <c r="AB21" i="1"/>
  <c r="AB18" i="1"/>
  <c r="AB15" i="1"/>
  <c r="AB12" i="1"/>
  <c r="AB9" i="1"/>
  <c r="AB6" i="1"/>
  <c r="AB25" i="1"/>
  <c r="AB22" i="1"/>
  <c r="I53" i="1"/>
  <c r="N53" i="1"/>
  <c r="AB48" i="1"/>
  <c r="AB42" i="1"/>
  <c r="AB39" i="1"/>
  <c r="AB36" i="1"/>
  <c r="AB33" i="1"/>
  <c r="C53" i="1"/>
  <c r="AB2" i="1"/>
  <c r="S53" i="1"/>
  <c r="M53" i="1"/>
  <c r="G53" i="1"/>
  <c r="F50" i="1"/>
  <c r="F51" i="1"/>
  <c r="W50" i="1"/>
  <c r="W51" i="1"/>
  <c r="T50" i="1"/>
  <c r="T51" i="1"/>
  <c r="Q50" i="1"/>
  <c r="Q51" i="1"/>
  <c r="M50" i="1"/>
  <c r="M51" i="1"/>
  <c r="I50" i="1"/>
  <c r="I51" i="1"/>
  <c r="E50" i="1"/>
  <c r="E51" i="1"/>
  <c r="Y3" i="1"/>
  <c r="Z3" i="1"/>
  <c r="J51" i="1"/>
  <c r="J50" i="1"/>
  <c r="V50" i="1"/>
  <c r="V51" i="1"/>
  <c r="S50" i="1"/>
  <c r="S51" i="1"/>
  <c r="P50" i="1"/>
  <c r="P51" i="1"/>
  <c r="L50" i="1"/>
  <c r="L51" i="1"/>
  <c r="H50" i="1"/>
  <c r="H51" i="1"/>
  <c r="D50" i="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1" i="1"/>
  <c r="C51" i="1"/>
  <c r="Z2" i="1"/>
  <c r="Y2" i="1"/>
  <c r="C50" i="1"/>
  <c r="U51" i="1"/>
  <c r="U50" i="1"/>
  <c r="R51" i="1"/>
  <c r="R50" i="1"/>
  <c r="O51" i="1"/>
  <c r="O50" i="1"/>
  <c r="K51" i="1"/>
  <c r="K50" i="1"/>
  <c r="G51" i="1"/>
  <c r="G50" i="1"/>
  <c r="X54" i="1" l="1"/>
  <c r="H54" i="1"/>
  <c r="V54" i="1"/>
  <c r="Q54" i="1"/>
  <c r="W54" i="1"/>
  <c r="N54" i="1"/>
  <c r="D54" i="1"/>
  <c r="L54" i="1"/>
  <c r="S54" i="1"/>
  <c r="E54" i="1"/>
  <c r="M54" i="1"/>
  <c r="T54" i="1"/>
  <c r="F54" i="1"/>
  <c r="P55" i="1"/>
  <c r="P54" i="1"/>
  <c r="I55" i="1"/>
  <c r="I52" i="1" s="1"/>
  <c r="I54" i="1"/>
  <c r="K54" i="1"/>
  <c r="R54" i="1"/>
  <c r="C54" i="1"/>
  <c r="J54" i="1"/>
  <c r="G54" i="1"/>
  <c r="O54" i="1"/>
  <c r="U54" i="1"/>
  <c r="N55" i="1"/>
  <c r="N52" i="1" s="1"/>
  <c r="E55" i="1"/>
  <c r="T55" i="1"/>
  <c r="T52" i="1" s="1"/>
  <c r="F55" i="1"/>
  <c r="F52" i="1" s="1"/>
  <c r="D55" i="1"/>
  <c r="D52" i="1" s="1"/>
  <c r="L55" i="1"/>
  <c r="S55" i="1"/>
  <c r="S52" i="1" s="1"/>
  <c r="M55" i="1"/>
  <c r="M52" i="1" s="1"/>
  <c r="W55" i="1"/>
  <c r="W52" i="1" s="1"/>
  <c r="V55" i="1"/>
  <c r="V52" i="1" s="1"/>
  <c r="Q55" i="1"/>
  <c r="Q52" i="1" s="1"/>
  <c r="X55" i="1"/>
  <c r="X52" i="1" s="1"/>
  <c r="H55" i="1"/>
  <c r="H52" i="1" s="1"/>
  <c r="AD15" i="1"/>
  <c r="AA15" i="1" s="1"/>
  <c r="AC15" i="1"/>
  <c r="AD27" i="1"/>
  <c r="AA27" i="1" s="1"/>
  <c r="AC27" i="1"/>
  <c r="AD16" i="1"/>
  <c r="AA16" i="1" s="1"/>
  <c r="AC16" i="1"/>
  <c r="AD28" i="1"/>
  <c r="AA28" i="1" s="1"/>
  <c r="AC28" i="1"/>
  <c r="AD43" i="1"/>
  <c r="AA43" i="1" s="1"/>
  <c r="AC43" i="1"/>
  <c r="AD49" i="1"/>
  <c r="AA49" i="1" s="1"/>
  <c r="AC49" i="1"/>
  <c r="AD11" i="1"/>
  <c r="AA11" i="1" s="1"/>
  <c r="AC11" i="1"/>
  <c r="AD20" i="1"/>
  <c r="AA20" i="1" s="1"/>
  <c r="AC20" i="1"/>
  <c r="AD29" i="1"/>
  <c r="AA29" i="1" s="1"/>
  <c r="AC29" i="1"/>
  <c r="AD35" i="1"/>
  <c r="AA35" i="1" s="1"/>
  <c r="AC35" i="1"/>
  <c r="AD41" i="1"/>
  <c r="AA41" i="1" s="1"/>
  <c r="AC41" i="1"/>
  <c r="AD44" i="1"/>
  <c r="AA44" i="1" s="1"/>
  <c r="AC44" i="1"/>
  <c r="AD47" i="1"/>
  <c r="AA47" i="1" s="1"/>
  <c r="AC47" i="1"/>
  <c r="AD21" i="1"/>
  <c r="AA21" i="1" s="1"/>
  <c r="AC21" i="1"/>
  <c r="AD36" i="1"/>
  <c r="AA36" i="1" s="1"/>
  <c r="AC36" i="1"/>
  <c r="AD7" i="1"/>
  <c r="AA7" i="1" s="1"/>
  <c r="AC7" i="1"/>
  <c r="AD31" i="1"/>
  <c r="AA31" i="1" s="1"/>
  <c r="AC31" i="1"/>
  <c r="AD40" i="1"/>
  <c r="AA40" i="1" s="1"/>
  <c r="AC40" i="1"/>
  <c r="AD8" i="1"/>
  <c r="AA8" i="1" s="1"/>
  <c r="AC8" i="1"/>
  <c r="AD23" i="1"/>
  <c r="AA23" i="1" s="1"/>
  <c r="AC23" i="1"/>
  <c r="AD32" i="1"/>
  <c r="AA32" i="1" s="1"/>
  <c r="AC32" i="1"/>
  <c r="O55" i="1"/>
  <c r="O52" i="1" s="1"/>
  <c r="C55" i="1"/>
  <c r="C52" i="1" s="1"/>
  <c r="AD6" i="1"/>
  <c r="AA6" i="1" s="1"/>
  <c r="AC6" i="1"/>
  <c r="AD18" i="1"/>
  <c r="AA18" i="1" s="1"/>
  <c r="AC18" i="1"/>
  <c r="AD30" i="1"/>
  <c r="AA30" i="1" s="1"/>
  <c r="AC30" i="1"/>
  <c r="AD33" i="1"/>
  <c r="AA33" i="1" s="1"/>
  <c r="AC33" i="1"/>
  <c r="AD42" i="1"/>
  <c r="AA42" i="1" s="1"/>
  <c r="AC42" i="1"/>
  <c r="AD45" i="1"/>
  <c r="AA45" i="1" s="1"/>
  <c r="AC45" i="1"/>
  <c r="AD2" i="1"/>
  <c r="AA2" i="1" s="1"/>
  <c r="AC2" i="1"/>
  <c r="AD12" i="1"/>
  <c r="AA12" i="1" s="1"/>
  <c r="AC12" i="1"/>
  <c r="AD24" i="1"/>
  <c r="AA24" i="1" s="1"/>
  <c r="AC24" i="1"/>
  <c r="AD48" i="1"/>
  <c r="AA48" i="1" s="1"/>
  <c r="AC48" i="1"/>
  <c r="AD3" i="1"/>
  <c r="AA3" i="1" s="1"/>
  <c r="AC3" i="1"/>
  <c r="G55" i="1"/>
  <c r="G52" i="1" s="1"/>
  <c r="R55" i="1"/>
  <c r="R52" i="1" s="1"/>
  <c r="AD10" i="1"/>
  <c r="AA10" i="1" s="1"/>
  <c r="AC10" i="1"/>
  <c r="AD13" i="1"/>
  <c r="AA13" i="1" s="1"/>
  <c r="AC13" i="1"/>
  <c r="AD22" i="1"/>
  <c r="AA22" i="1" s="1"/>
  <c r="AC22" i="1"/>
  <c r="AD25" i="1"/>
  <c r="AA25" i="1" s="1"/>
  <c r="AC25" i="1"/>
  <c r="AD34" i="1"/>
  <c r="AA34" i="1" s="1"/>
  <c r="AC34" i="1"/>
  <c r="AD37" i="1"/>
  <c r="AA37" i="1" s="1"/>
  <c r="AC37" i="1"/>
  <c r="AD46" i="1"/>
  <c r="AA46" i="1" s="1"/>
  <c r="AC46" i="1"/>
  <c r="L52" i="1"/>
  <c r="E52" i="1"/>
  <c r="AD9" i="1"/>
  <c r="AA9" i="1" s="1"/>
  <c r="AC9" i="1"/>
  <c r="AD39" i="1"/>
  <c r="AA39" i="1" s="1"/>
  <c r="AC39" i="1"/>
  <c r="AD4" i="1"/>
  <c r="AA4" i="1" s="1"/>
  <c r="AC4" i="1"/>
  <c r="AD19" i="1"/>
  <c r="AA19" i="1" s="1"/>
  <c r="AC19" i="1"/>
  <c r="K55" i="1"/>
  <c r="K52" i="1" s="1"/>
  <c r="U55" i="1"/>
  <c r="U52" i="1" s="1"/>
  <c r="AD5" i="1"/>
  <c r="AA5" i="1" s="1"/>
  <c r="AC5" i="1"/>
  <c r="AD14" i="1"/>
  <c r="AA14" i="1" s="1"/>
  <c r="AC14" i="1"/>
  <c r="AD17" i="1"/>
  <c r="AA17" i="1" s="1"/>
  <c r="AC17" i="1"/>
  <c r="AD26" i="1"/>
  <c r="AA26" i="1" s="1"/>
  <c r="AC26" i="1"/>
  <c r="AD38" i="1"/>
  <c r="AA38" i="1" s="1"/>
  <c r="AC38" i="1"/>
  <c r="P52" i="1"/>
  <c r="J55" i="1"/>
  <c r="J52" i="1" s="1"/>
  <c r="Y50" i="1"/>
  <c r="Z51" i="1"/>
</calcChain>
</file>

<file path=xl/sharedStrings.xml><?xml version="1.0" encoding="utf-8"?>
<sst xmlns="http://schemas.openxmlformats.org/spreadsheetml/2006/main" count="586" uniqueCount="98">
  <si>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</si>
  <si>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</si>
  <si>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</si>
  <si>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</si>
  <si>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</si>
  <si>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</si>
  <si>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</si>
  <si>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</si>
  <si>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</si>
  <si>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</si>
  <si>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</si>
  <si>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</si>
  <si>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</si>
  <si>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</si>
  <si>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</si>
  <si>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</si>
  <si>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</si>
  <si>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</si>
  <si>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</si>
  <si>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</si>
  <si>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</si>
  <si>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</si>
  <si>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</si>
  <si>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</si>
  <si>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</si>
  <si>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</si>
  <si>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</si>
  <si>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</si>
  <si>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</si>
  <si>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</si>
  <si>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</si>
  <si>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</si>
  <si>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</si>
  <si>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</si>
  <si>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</si>
  <si>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</si>
  <si>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</si>
  <si>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</si>
  <si>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</si>
  <si>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</si>
  <si>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</si>
  <si>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</si>
  <si>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</si>
  <si>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</si>
  <si>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</si>
  <si>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</si>
  <si>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</si>
  <si>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</si>
  <si>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</si>
  <si>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</si>
  <si>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</si>
  <si>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</si>
  <si>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</si>
  <si>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</si>
  <si>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</si>
  <si>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</si>
  <si>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</si>
  <si>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</si>
  <si>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</si>
  <si>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</si>
  <si>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</si>
  <si>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</si>
  <si>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</si>
  <si>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</si>
  <si>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</si>
  <si>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</si>
  <si>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</si>
  <si>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</si>
  <si>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</si>
  <si>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</si>
  <si>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</si>
  <si>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</si>
  <si>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</si>
  <si>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</si>
  <si>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Intervalo flexible</t>
  </si>
  <si>
    <t>Intervalo exigente</t>
  </si>
  <si>
    <t>Total Pollos Recibidos</t>
  </si>
  <si>
    <t>Total pollos muertos</t>
  </si>
  <si>
    <t>flexible</t>
  </si>
  <si>
    <t xml:space="preserve">exigente </t>
  </si>
  <si>
    <t>PROBABILIDAD</t>
  </si>
  <si>
    <t>CONTEO EXITOS</t>
  </si>
  <si>
    <t>CONTEO DATOS</t>
  </si>
  <si>
    <t>PROMEDIO</t>
  </si>
  <si>
    <t>PROPORCIÓN</t>
  </si>
  <si>
    <t>PARÁMETRO</t>
  </si>
  <si>
    <t>Total pollos recibidos</t>
  </si>
  <si>
    <t>MINIMO</t>
  </si>
  <si>
    <t>MEDIA</t>
  </si>
  <si>
    <t>MÁXIMO</t>
  </si>
  <si>
    <t>DESVIACIÓN ESTANDAR</t>
  </si>
  <si>
    <t>SUMA</t>
  </si>
  <si>
    <t>CUENTA</t>
  </si>
  <si>
    <t>DESCRIPTIVAS CANTIDAD INICIAL DE POLLOS POR CICLO</t>
  </si>
  <si>
    <t>DESCRIPTIVAS CANTIDAD DE POLLOS MUERTOS POR CICLO</t>
  </si>
  <si>
    <t>CREDIBILIDAD</t>
  </si>
  <si>
    <t>#NA</t>
  </si>
  <si>
    <t>Marca de clase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</si>
</sst>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43" fontId="1" fillId="0" borderId="0" applyFont="0" applyFill="0" applyBorder="0" applyAlignment="0" applyProtection="0"/>
  </cellStyleXfs>
  <cellXfs count="39">
    <xf numFmtId="0" fontId="0" fillId="0" borderId="0" xfId="0"/>
    <xf numFmtId="3" fontId="0" fillId="0" borderId="0" xfId="0" applyNumberFormat="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4" fillId="0" borderId="0" xfId="0" applyFont="1" applyFill="1" applyAlignment="1">
      <alignment horizont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vertical="center"/>
    </xf>
    <xf numFmtId="0" fontId="0" fillId="0" borderId="0" xfId="0" applyAlignment="1"/>
    <xf numFmtId="0" fontId="4" fillId="0" borderId="0" xfId="0" applyFont="1" applyAlignment="1">
      <alignment horizontal="center"/>
    </xf>
    <xf numFmtId="0" fontId="4" fillId="0" borderId="0" xfId="0" applyFont="1"/>
    <xf numFmtId="0" fontId="0" fillId="0" borderId="0" xfId="0" applyAlignment="1">
      <alignment horizontal="center"/>
    </xf>
    <xf numFmtId="0" fontId="4"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9" fontId="0" fillId="0" borderId="0" xfId="0" applyNumberFormat="1"/>
    <xf numFmtId="0" fontId="0" fillId="0" borderId="0" xfId="0" applyAlignment="1">
      <alignment horizontal="center"/>
    </xf>
    <xf numFmtId="0" fontId="4" fillId="0" borderId="0" xfId="0" applyFont="1" applyAlignment="1">
      <alignment horizontal="center"/>
    </xf>
    <xf numFmtId="3" fontId="2" fillId="0" borderId="0" xfId="0" applyNumberFormat="1" applyFont="1" applyAlignment="1">
      <alignment horizontal="center"/>
    </xf>
    <xf numFmtId="0" fontId="4" fillId="0" borderId="0" xfId="0" applyFont="1" applyAlignment="1">
      <alignment horizontal="center" vertical="center"/>
    </xf>
    <xf numFmtId="0" fontId="5"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center"/>
    </xf>
  </cellXfs>
  <cellStyles count="3">
    <cellStyle name="Millares 2" xfId="2"/>
    <cellStyle name="Normal" xfId="0" builtinId="0"/>
    <cellStyle name="Normal 2" xfId="1"/>
  </cellStyles>
  <dxfs count="4">
    <dxf>
      <fill>
        <patternFill>
          <bgColor theme="5" tint="0.39994506668294322"/>
        </patternFill>
      </fill>
    </dxf>
    <dxf>
      <fill>
        <patternFill>
          <bgColor theme="5" tint="0.39994506668294322"/>
        </patternFill>
      </fill>
    </dxf>
    <dxf>
      <fill>
        <patternFill>
          <bgColor theme="5" tint="0.39994506668294322"/>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RECIBIDOS POR</a:t>
            </a:r>
            <a:r>
              <a:rPr lang="es-CO" baseline="0"/>
              <a:t> CICLO</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inicial pollos'!$B$2</c:f>
              <c:strCache>
                <c:ptCount val="1"/>
                <c:pt idx="0">
                  <c:v>ALBEIRO HERNANDEZ</c:v>
                </c:pt>
              </c:strCache>
            </c:strRef>
          </c:tx>
          <c:spPr>
            <a:ln w="28575" cap="rnd">
              <a:solidFill>
                <a:schemeClr val="accent1"/>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pollos'!$C$2:$X$2</c:f>
              <c:numCache>
                <c:formatCode>General</c:formatCode>
                <c:ptCount val="22"/>
                <c:pt idx="0" formatCode="#,##0">
                  <c:v>2548</c:v>
                </c:pt>
                <c:pt idx="1">
                  <c:v>2843</c:v>
                </c:pt>
                <c:pt idx="2">
                  <c:v>2856</c:v>
                </c:pt>
                <c:pt idx="3">
                  <c:v>2856</c:v>
                </c:pt>
                <c:pt idx="4">
                  <c:v>2856</c:v>
                </c:pt>
                <c:pt idx="5">
                  <c:v>2550</c:v>
                </c:pt>
                <c:pt idx="6">
                  <c:v>3056</c:v>
                </c:pt>
                <c:pt idx="7">
                  <c:v>2754</c:v>
                </c:pt>
                <c:pt idx="8" formatCode="#,##0">
                  <c:v>3060</c:v>
                </c:pt>
                <c:pt idx="9" formatCode="#,##0">
                  <c:v>3059</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0-9E70-440F-98F6-344B49A5FD1E}"/>
            </c:ext>
          </c:extLst>
        </c:ser>
        <c:ser>
          <c:idx val="1"/>
          <c:order val="1"/>
          <c:tx>
            <c:strRef>
              <c:f>'cantidad inicial pollos'!$B$3</c:f>
              <c:strCache>
                <c:ptCount val="1"/>
                <c:pt idx="0">
                  <c:v>ALDEMAR TRUJILLO</c:v>
                </c:pt>
              </c:strCache>
            </c:strRef>
          </c:tx>
          <c:spPr>
            <a:ln w="28575" cap="rnd">
              <a:solidFill>
                <a:schemeClr val="accent2"/>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pollos'!$C$3:$X$3</c:f>
              <c:numCache>
                <c:formatCode>General</c:formatCode>
                <c:ptCount val="22"/>
                <c:pt idx="0" formatCode="#,##0">
                  <c:v>7690</c:v>
                </c:pt>
                <c:pt idx="1">
                  <c:v>9180</c:v>
                </c:pt>
                <c:pt idx="2">
                  <c:v>9180</c:v>
                </c:pt>
                <c:pt idx="3">
                  <c:v>9180</c:v>
                </c:pt>
                <c:pt idx="4">
                  <c:v>9030</c:v>
                </c:pt>
                <c:pt idx="5">
                  <c:v>7140</c:v>
                </c:pt>
                <c:pt idx="6">
                  <c:v>8155</c:v>
                </c:pt>
                <c:pt idx="7">
                  <c:v>8124</c:v>
                </c:pt>
                <c:pt idx="8" formatCode="#,##0">
                  <c:v>9179</c:v>
                </c:pt>
                <c:pt idx="9" formatCode="#,##0">
                  <c:v>8150</c:v>
                </c:pt>
                <c:pt idx="10">
                  <c:v>8160</c:v>
                </c:pt>
                <c:pt idx="11" formatCode="#,##0">
                  <c:v>8160</c:v>
                </c:pt>
                <c:pt idx="12" formatCode="#,##0">
                  <c:v>8670</c:v>
                </c:pt>
                <c:pt idx="13" formatCode="#,##0">
                  <c:v>9180</c:v>
                </c:pt>
                <c:pt idx="14" formatCode="#,##0">
                  <c:v>9180</c:v>
                </c:pt>
                <c:pt idx="15" formatCode="#,##0">
                  <c:v>9180</c:v>
                </c:pt>
                <c:pt idx="16" formatCode="#,##0">
                  <c:v>9180</c:v>
                </c:pt>
                <c:pt idx="17">
                  <c:v>9180</c:v>
                </c:pt>
                <c:pt idx="18">
                  <c:v>9180</c:v>
                </c:pt>
                <c:pt idx="19">
                  <c:v>9180</c:v>
                </c:pt>
                <c:pt idx="20">
                  <c:v>9180</c:v>
                </c:pt>
              </c:numCache>
            </c:numRef>
          </c:val>
          <c:smooth val="0"/>
          <c:extLst>
            <c:ext xmlns:c16="http://schemas.microsoft.com/office/drawing/2014/chart" uri="{C3380CC4-5D6E-409C-BE32-E72D297353CC}">
              <c16:uniqueId val="{00000001-9E70-440F-98F6-344B49A5FD1E}"/>
            </c:ext>
          </c:extLst>
        </c:ser>
        <c:ser>
          <c:idx val="2"/>
          <c:order val="2"/>
          <c:tx>
            <c:strRef>
              <c:f>'cantidad inicial pollos'!$B$4</c:f>
              <c:strCache>
                <c:ptCount val="1"/>
                <c:pt idx="0">
                  <c:v>ALEXANDER HERNANDEZ</c:v>
                </c:pt>
              </c:strCache>
            </c:strRef>
          </c:tx>
          <c:spPr>
            <a:ln w="28575" cap="rnd">
              <a:solidFill>
                <a:schemeClr val="accent3"/>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pollos'!$C$4:$X$4</c:f>
              <c:numCache>
                <c:formatCode>General</c:formatCode>
                <c:ptCount val="22"/>
                <c:pt idx="10">
                  <c:v>2244</c:v>
                </c:pt>
                <c:pt idx="11" formatCode="#,##0">
                  <c:v>2244</c:v>
                </c:pt>
                <c:pt idx="12" formatCode="#,##0">
                  <c:v>2856</c:v>
                </c:pt>
                <c:pt idx="13" formatCode="#,##0">
                  <c:v>2886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2-9E70-440F-98F6-344B49A5FD1E}"/>
            </c:ext>
          </c:extLst>
        </c:ser>
        <c:ser>
          <c:idx val="3"/>
          <c:order val="3"/>
          <c:tx>
            <c:strRef>
              <c:f>'cantidad inicial pollos'!$B$5</c:f>
              <c:strCache>
                <c:ptCount val="1"/>
                <c:pt idx="0">
                  <c:v>ANA LUCIA MINA </c:v>
                </c:pt>
              </c:strCache>
            </c:strRef>
          </c:tx>
          <c:spPr>
            <a:ln w="28575" cap="rnd">
              <a:solidFill>
                <a:schemeClr val="accent4"/>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pollos'!$C$5:$X$5</c:f>
              <c:numCache>
                <c:formatCode>General</c:formatCode>
                <c:ptCount val="22"/>
                <c:pt idx="0" formatCode="#,##0">
                  <c:v>1525</c:v>
                </c:pt>
                <c:pt idx="1">
                  <c:v>1530</c:v>
                </c:pt>
                <c:pt idx="2">
                  <c:v>1627</c:v>
                </c:pt>
                <c:pt idx="3">
                  <c:v>1631</c:v>
                </c:pt>
                <c:pt idx="4">
                  <c:v>1632</c:v>
                </c:pt>
                <c:pt idx="5">
                  <c:v>1632</c:v>
                </c:pt>
                <c:pt idx="6">
                  <c:v>1631</c:v>
                </c:pt>
                <c:pt idx="7">
                  <c:v>1627</c:v>
                </c:pt>
                <c:pt idx="8" formatCode="#,##0">
                  <c:v>1632</c:v>
                </c:pt>
                <c:pt idx="9">
                  <c:v>1628</c:v>
                </c:pt>
                <c:pt idx="10">
                  <c:v>1618</c:v>
                </c:pt>
                <c:pt idx="11" formatCode="#,##0">
                  <c:v>1633</c:v>
                </c:pt>
                <c:pt idx="12" formatCode="#,##0">
                  <c:v>1632</c:v>
                </c:pt>
                <c:pt idx="13" formatCode="#,##0">
                  <c:v>1632</c:v>
                </c:pt>
                <c:pt idx="14" formatCode="#,##0">
                  <c:v>1632</c:v>
                </c:pt>
                <c:pt idx="15" formatCode="#,##0">
                  <c:v>1632</c:v>
                </c:pt>
                <c:pt idx="16" formatCode="#,##0">
                  <c:v>1632</c:v>
                </c:pt>
                <c:pt idx="17">
                  <c:v>1632</c:v>
                </c:pt>
                <c:pt idx="18">
                  <c:v>1632</c:v>
                </c:pt>
                <c:pt idx="19">
                  <c:v>1632</c:v>
                </c:pt>
                <c:pt idx="20">
                  <c:v>1632</c:v>
                </c:pt>
                <c:pt idx="21">
                  <c:v>1632</c:v>
                </c:pt>
              </c:numCache>
            </c:numRef>
          </c:val>
          <c:smooth val="0"/>
          <c:extLst>
            <c:ext xmlns:c16="http://schemas.microsoft.com/office/drawing/2014/chart" uri="{C3380CC4-5D6E-409C-BE32-E72D297353CC}">
              <c16:uniqueId val="{00000003-9E70-440F-98F6-344B49A5FD1E}"/>
            </c:ext>
          </c:extLst>
        </c:ser>
        <c:ser>
          <c:idx val="4"/>
          <c:order val="4"/>
          <c:tx>
            <c:strRef>
              <c:f>'cantidad inicial pollos'!$B$6</c:f>
              <c:strCache>
                <c:ptCount val="1"/>
                <c:pt idx="0">
                  <c:v>ARMANDO GOMEZ</c:v>
                </c:pt>
              </c:strCache>
            </c:strRef>
          </c:tx>
          <c:spPr>
            <a:ln w="28575" cap="rnd">
              <a:solidFill>
                <a:schemeClr val="accent5"/>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pollos'!$C$6:$X$6</c:f>
              <c:numCache>
                <c:formatCode>General</c:formatCode>
                <c:ptCount val="22"/>
                <c:pt idx="0" formatCode="#,##0">
                  <c:v>2652</c:v>
                </c:pt>
                <c:pt idx="1">
                  <c:v>2853</c:v>
                </c:pt>
                <c:pt idx="2">
                  <c:v>2856</c:v>
                </c:pt>
                <c:pt idx="3">
                  <c:v>2856</c:v>
                </c:pt>
                <c:pt idx="4">
                  <c:v>2448</c:v>
                </c:pt>
                <c:pt idx="5">
                  <c:v>2855</c:v>
                </c:pt>
                <c:pt idx="6">
                  <c:v>2856</c:v>
                </c:pt>
                <c:pt idx="7">
                  <c:v>2856</c:v>
                </c:pt>
                <c:pt idx="8" formatCode="#,##0">
                  <c:v>2856</c:v>
                </c:pt>
                <c:pt idx="9">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3672</c:v>
                </c:pt>
              </c:numCache>
            </c:numRef>
          </c:val>
          <c:smooth val="0"/>
          <c:extLst>
            <c:ext xmlns:c16="http://schemas.microsoft.com/office/drawing/2014/chart" uri="{C3380CC4-5D6E-409C-BE32-E72D297353CC}">
              <c16:uniqueId val="{00000004-9E70-440F-98F6-344B49A5FD1E}"/>
            </c:ext>
          </c:extLst>
        </c:ser>
        <c:ser>
          <c:idx val="5"/>
          <c:order val="5"/>
          <c:tx>
            <c:strRef>
              <c:f>'cantidad inicial pollos'!$B$7</c:f>
              <c:strCache>
                <c:ptCount val="1"/>
                <c:pt idx="0">
                  <c:v>CARMELO MOSQUERA</c:v>
                </c:pt>
              </c:strCache>
            </c:strRef>
          </c:tx>
          <c:spPr>
            <a:ln w="28575" cap="rnd">
              <a:solidFill>
                <a:schemeClr val="accent6"/>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pollos'!$C$7:$X$7</c:f>
              <c:numCache>
                <c:formatCode>General</c:formatCode>
                <c:ptCount val="22"/>
                <c:pt idx="0" formatCode="#,##0">
                  <c:v>1224</c:v>
                </c:pt>
                <c:pt idx="1">
                  <c:v>1223</c:v>
                </c:pt>
                <c:pt idx="2">
                  <c:v>1326</c:v>
                </c:pt>
                <c:pt idx="3">
                  <c:v>1312</c:v>
                </c:pt>
                <c:pt idx="4">
                  <c:v>1223</c:v>
                </c:pt>
                <c:pt idx="5">
                  <c:v>1122</c:v>
                </c:pt>
                <c:pt idx="6">
                  <c:v>1122</c:v>
                </c:pt>
                <c:pt idx="7">
                  <c:v>1220</c:v>
                </c:pt>
                <c:pt idx="8" formatCode="#,##0">
                  <c:v>1224</c:v>
                </c:pt>
                <c:pt idx="9">
                  <c:v>1224</c:v>
                </c:pt>
                <c:pt idx="10">
                  <c:v>1222</c:v>
                </c:pt>
                <c:pt idx="11" formatCode="#,##0">
                  <c:v>1224</c:v>
                </c:pt>
                <c:pt idx="12" formatCode="#,##0">
                  <c:v>1224</c:v>
                </c:pt>
                <c:pt idx="13" formatCode="#,##0">
                  <c:v>1224</c:v>
                </c:pt>
                <c:pt idx="14" formatCode="#,##0">
                  <c:v>1224</c:v>
                </c:pt>
                <c:pt idx="15" formatCode="#,##0">
                  <c:v>1224</c:v>
                </c:pt>
                <c:pt idx="16" formatCode="#,##0">
                  <c:v>1224</c:v>
                </c:pt>
                <c:pt idx="17">
                  <c:v>1224</c:v>
                </c:pt>
                <c:pt idx="18">
                  <c:v>1224</c:v>
                </c:pt>
                <c:pt idx="19">
                  <c:v>1224</c:v>
                </c:pt>
                <c:pt idx="20">
                  <c:v>1224</c:v>
                </c:pt>
                <c:pt idx="21">
                  <c:v>1224</c:v>
                </c:pt>
              </c:numCache>
            </c:numRef>
          </c:val>
          <c:smooth val="0"/>
          <c:extLst>
            <c:ext xmlns:c16="http://schemas.microsoft.com/office/drawing/2014/chart" uri="{C3380CC4-5D6E-409C-BE32-E72D297353CC}">
              <c16:uniqueId val="{00000005-9E70-440F-98F6-344B49A5FD1E}"/>
            </c:ext>
          </c:extLst>
        </c:ser>
        <c:ser>
          <c:idx val="6"/>
          <c:order val="6"/>
          <c:tx>
            <c:strRef>
              <c:f>'cantidad inicial pollos'!$B$8</c:f>
              <c:strCache>
                <c:ptCount val="1"/>
                <c:pt idx="0">
                  <c:v>CIBARY LUCUMY</c:v>
                </c:pt>
              </c:strCache>
            </c:strRef>
          </c:tx>
          <c:spPr>
            <a:ln w="28575" cap="rnd">
              <a:solidFill>
                <a:schemeClr val="accent1">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pollos'!$C$8:$X$8</c:f>
              <c:numCache>
                <c:formatCode>General</c:formatCode>
                <c:ptCount val="22"/>
                <c:pt idx="0" formatCode="#,##0">
                  <c:v>2753</c:v>
                </c:pt>
                <c:pt idx="1">
                  <c:v>2752</c:v>
                </c:pt>
                <c:pt idx="2">
                  <c:v>2855</c:v>
                </c:pt>
                <c:pt idx="3">
                  <c:v>2852</c:v>
                </c:pt>
                <c:pt idx="4">
                  <c:v>2244</c:v>
                </c:pt>
                <c:pt idx="5">
                  <c:v>2856</c:v>
                </c:pt>
                <c:pt idx="6">
                  <c:v>2856</c:v>
                </c:pt>
                <c:pt idx="7">
                  <c:v>2750</c:v>
                </c:pt>
                <c:pt idx="8" formatCode="#,##0">
                  <c:v>2493</c:v>
                </c:pt>
                <c:pt idx="9">
                  <c:v>2754</c:v>
                </c:pt>
                <c:pt idx="10">
                  <c:v>2753</c:v>
                </c:pt>
                <c:pt idx="11" formatCode="#,##0">
                  <c:v>2754</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6-9E70-440F-98F6-344B49A5FD1E}"/>
            </c:ext>
          </c:extLst>
        </c:ser>
        <c:ser>
          <c:idx val="7"/>
          <c:order val="7"/>
          <c:tx>
            <c:strRef>
              <c:f>'cantidad inicial pollos'!$B$9</c:f>
              <c:strCache>
                <c:ptCount val="1"/>
                <c:pt idx="0">
                  <c:v>ELSA MEZU</c:v>
                </c:pt>
              </c:strCache>
            </c:strRef>
          </c:tx>
          <c:spPr>
            <a:ln w="28575" cap="rnd">
              <a:solidFill>
                <a:schemeClr val="accent2">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pollos'!$C$9:$X$9</c:f>
              <c:numCache>
                <c:formatCode>General</c:formatCode>
                <c:ptCount val="22"/>
                <c:pt idx="0" formatCode="#,##0">
                  <c:v>2856</c:v>
                </c:pt>
                <c:pt idx="1">
                  <c:v>3042</c:v>
                </c:pt>
                <c:pt idx="2">
                  <c:v>3054</c:v>
                </c:pt>
                <c:pt idx="3">
                  <c:v>3058</c:v>
                </c:pt>
                <c:pt idx="4">
                  <c:v>2546</c:v>
                </c:pt>
                <c:pt idx="5">
                  <c:v>2040</c:v>
                </c:pt>
                <c:pt idx="6">
                  <c:v>2735</c:v>
                </c:pt>
                <c:pt idx="7">
                  <c:v>2854</c:v>
                </c:pt>
                <c:pt idx="8" formatCode="#,##0">
                  <c:v>2854</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7-9E70-440F-98F6-344B49A5FD1E}"/>
            </c:ext>
          </c:extLst>
        </c:ser>
        <c:ser>
          <c:idx val="8"/>
          <c:order val="8"/>
          <c:tx>
            <c:strRef>
              <c:f>'cantidad inicial pollos'!$B$10</c:f>
              <c:strCache>
                <c:ptCount val="1"/>
                <c:pt idx="0">
                  <c:v>ESCUELA VERDE</c:v>
                </c:pt>
              </c:strCache>
            </c:strRef>
          </c:tx>
          <c:spPr>
            <a:ln w="28575" cap="rnd">
              <a:solidFill>
                <a:schemeClr val="accent3">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pollos'!$C$10:$X$10</c:f>
              <c:numCache>
                <c:formatCode>General</c:formatCode>
                <c:ptCount val="22"/>
                <c:pt idx="0" formatCode="#,##0">
                  <c:v>2842</c:v>
                </c:pt>
                <c:pt idx="1">
                  <c:v>3060</c:v>
                </c:pt>
                <c:pt idx="2">
                  <c:v>3060</c:v>
                </c:pt>
                <c:pt idx="3">
                  <c:v>3058</c:v>
                </c:pt>
                <c:pt idx="4">
                  <c:v>2550</c:v>
                </c:pt>
                <c:pt idx="5">
                  <c:v>2040</c:v>
                </c:pt>
                <c:pt idx="6">
                  <c:v>2754</c:v>
                </c:pt>
                <c:pt idx="7">
                  <c:v>2856</c:v>
                </c:pt>
                <c:pt idx="8" formatCode="#,##0">
                  <c:v>2856</c:v>
                </c:pt>
                <c:pt idx="9">
                  <c:v>2856</c:v>
                </c:pt>
                <c:pt idx="10">
                  <c:v>2856</c:v>
                </c:pt>
                <c:pt idx="11" formatCode="#,##0">
                  <c:v>2856</c:v>
                </c:pt>
                <c:pt idx="12" formatCode="#,##0">
                  <c:v>2856</c:v>
                </c:pt>
                <c:pt idx="13" formatCode="#,##0">
                  <c:v>2856</c:v>
                </c:pt>
                <c:pt idx="14" formatCode="#,##0">
                  <c:v>2856</c:v>
                </c:pt>
                <c:pt idx="15" formatCode="#,##0">
                  <c:v>16320</c:v>
                </c:pt>
                <c:pt idx="16" formatCode="#,##0">
                  <c:v>16320</c:v>
                </c:pt>
                <c:pt idx="17">
                  <c:v>16320</c:v>
                </c:pt>
                <c:pt idx="18">
                  <c:v>16320</c:v>
                </c:pt>
                <c:pt idx="19">
                  <c:v>16320</c:v>
                </c:pt>
                <c:pt idx="20">
                  <c:v>16320</c:v>
                </c:pt>
                <c:pt idx="21">
                  <c:v>16320</c:v>
                </c:pt>
              </c:numCache>
            </c:numRef>
          </c:val>
          <c:smooth val="0"/>
          <c:extLst>
            <c:ext xmlns:c16="http://schemas.microsoft.com/office/drawing/2014/chart" uri="{C3380CC4-5D6E-409C-BE32-E72D297353CC}">
              <c16:uniqueId val="{00000008-9E70-440F-98F6-344B49A5FD1E}"/>
            </c:ext>
          </c:extLst>
        </c:ser>
        <c:ser>
          <c:idx val="9"/>
          <c:order val="9"/>
          <c:tx>
            <c:strRef>
              <c:f>'cantidad inicial pollos'!$B$11</c:f>
              <c:strCache>
                <c:ptCount val="1"/>
                <c:pt idx="0">
                  <c:v>FABIOLA USURIAGA </c:v>
                </c:pt>
              </c:strCache>
            </c:strRef>
          </c:tx>
          <c:spPr>
            <a:ln w="28575" cap="rnd">
              <a:solidFill>
                <a:schemeClr val="accent4">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pollos'!$C$11:$X$11</c:f>
              <c:numCache>
                <c:formatCode>General</c:formatCode>
                <c:ptCount val="22"/>
                <c:pt idx="0" formatCode="#,##0">
                  <c:v>1019</c:v>
                </c:pt>
                <c:pt idx="1">
                  <c:v>1220</c:v>
                </c:pt>
                <c:pt idx="2">
                  <c:v>1222</c:v>
                </c:pt>
                <c:pt idx="3">
                  <c:v>1223</c:v>
                </c:pt>
                <c:pt idx="4">
                  <c:v>1020</c:v>
                </c:pt>
                <c:pt idx="5">
                  <c:v>1111</c:v>
                </c:pt>
                <c:pt idx="6">
                  <c:v>1117</c:v>
                </c:pt>
                <c:pt idx="7">
                  <c:v>1022</c:v>
                </c:pt>
                <c:pt idx="8" formatCode="#,##0">
                  <c:v>1119</c:v>
                </c:pt>
                <c:pt idx="9">
                  <c:v>1122</c:v>
                </c:pt>
                <c:pt idx="18">
                  <c:v>1224</c:v>
                </c:pt>
                <c:pt idx="19">
                  <c:v>1224</c:v>
                </c:pt>
                <c:pt idx="20">
                  <c:v>1224</c:v>
                </c:pt>
              </c:numCache>
            </c:numRef>
          </c:val>
          <c:smooth val="0"/>
          <c:extLst>
            <c:ext xmlns:c16="http://schemas.microsoft.com/office/drawing/2014/chart" uri="{C3380CC4-5D6E-409C-BE32-E72D297353CC}">
              <c16:uniqueId val="{00000009-9E70-440F-98F6-344B49A5FD1E}"/>
            </c:ext>
          </c:extLst>
        </c:ser>
        <c:ser>
          <c:idx val="10"/>
          <c:order val="10"/>
          <c:tx>
            <c:strRef>
              <c:f>'cantidad inicial pollos'!$B$12</c:f>
              <c:strCache>
                <c:ptCount val="1"/>
                <c:pt idx="0">
                  <c:v>FLORELIA QUINTERO</c:v>
                </c:pt>
              </c:strCache>
            </c:strRef>
          </c:tx>
          <c:spPr>
            <a:ln w="28575" cap="rnd">
              <a:solidFill>
                <a:schemeClr val="accent5">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pollos'!$C$12:$X$12</c:f>
              <c:numCache>
                <c:formatCode>General</c:formatCode>
                <c:ptCount val="22"/>
                <c:pt idx="8" formatCode="#,##0">
                  <c:v>1514</c:v>
                </c:pt>
                <c:pt idx="9">
                  <c:v>1530</c:v>
                </c:pt>
                <c:pt idx="10">
                  <c:v>1528</c:v>
                </c:pt>
                <c:pt idx="11" formatCode="#,##0">
                  <c:v>1531</c:v>
                </c:pt>
                <c:pt idx="12" formatCode="#,##0">
                  <c:v>1530</c:v>
                </c:pt>
                <c:pt idx="13" formatCode="#,##0">
                  <c:v>1530</c:v>
                </c:pt>
                <c:pt idx="14" formatCode="#,##0">
                  <c:v>1530</c:v>
                </c:pt>
                <c:pt idx="15" formatCode="#,##0">
                  <c:v>1530</c:v>
                </c:pt>
                <c:pt idx="16" formatCode="#,##0">
                  <c:v>1530</c:v>
                </c:pt>
                <c:pt idx="17">
                  <c:v>1530</c:v>
                </c:pt>
                <c:pt idx="18">
                  <c:v>1530</c:v>
                </c:pt>
                <c:pt idx="19">
                  <c:v>1530</c:v>
                </c:pt>
                <c:pt idx="20">
                  <c:v>1530</c:v>
                </c:pt>
              </c:numCache>
            </c:numRef>
          </c:val>
          <c:smooth val="0"/>
          <c:extLst>
            <c:ext xmlns:c16="http://schemas.microsoft.com/office/drawing/2014/chart" uri="{C3380CC4-5D6E-409C-BE32-E72D297353CC}">
              <c16:uniqueId val="{0000000A-9E70-440F-98F6-344B49A5FD1E}"/>
            </c:ext>
          </c:extLst>
        </c:ser>
        <c:ser>
          <c:idx val="11"/>
          <c:order val="11"/>
          <c:tx>
            <c:strRef>
              <c:f>'cantidad inicial pollos'!$B$13</c:f>
              <c:strCache>
                <c:ptCount val="1"/>
                <c:pt idx="0">
                  <c:v>FUNDESIA CASA</c:v>
                </c:pt>
              </c:strCache>
            </c:strRef>
          </c:tx>
          <c:spPr>
            <a:ln w="28575" cap="rnd">
              <a:solidFill>
                <a:schemeClr val="accent6">
                  <a:lumMod val="6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pollos'!$C$13:$X$13</c:f>
              <c:numCache>
                <c:formatCode>General</c:formatCode>
                <c:ptCount val="22"/>
                <c:pt idx="0" formatCode="#,##0">
                  <c:v>2542</c:v>
                </c:pt>
                <c:pt idx="1">
                  <c:v>2855</c:v>
                </c:pt>
                <c:pt idx="2">
                  <c:v>2854</c:v>
                </c:pt>
                <c:pt idx="3">
                  <c:v>2856</c:v>
                </c:pt>
                <c:pt idx="4">
                  <c:v>2448</c:v>
                </c:pt>
                <c:pt idx="5">
                  <c:v>2547</c:v>
                </c:pt>
                <c:pt idx="6">
                  <c:v>2848</c:v>
                </c:pt>
                <c:pt idx="7">
                  <c:v>2753</c:v>
                </c:pt>
                <c:pt idx="8" formatCode="#,##0">
                  <c:v>3052</c:v>
                </c:pt>
                <c:pt idx="9">
                  <c:v>3060</c:v>
                </c:pt>
                <c:pt idx="10">
                  <c:v>2753</c:v>
                </c:pt>
                <c:pt idx="11" formatCode="#,##0">
                  <c:v>2754</c:v>
                </c:pt>
                <c:pt idx="12" formatCode="#,##0">
                  <c:v>2856</c:v>
                </c:pt>
                <c:pt idx="13" formatCode="#,##0">
                  <c:v>2754</c:v>
                </c:pt>
                <c:pt idx="14" formatCode="#,##0">
                  <c:v>2754</c:v>
                </c:pt>
                <c:pt idx="16" formatCode="#,##0">
                  <c:v>2652</c:v>
                </c:pt>
                <c:pt idx="17">
                  <c:v>5508</c:v>
                </c:pt>
                <c:pt idx="18">
                  <c:v>5304</c:v>
                </c:pt>
                <c:pt idx="19">
                  <c:v>5508</c:v>
                </c:pt>
                <c:pt idx="20">
                  <c:v>5712</c:v>
                </c:pt>
                <c:pt idx="21">
                  <c:v>5712</c:v>
                </c:pt>
              </c:numCache>
            </c:numRef>
          </c:val>
          <c:smooth val="0"/>
          <c:extLst>
            <c:ext xmlns:c16="http://schemas.microsoft.com/office/drawing/2014/chart" uri="{C3380CC4-5D6E-409C-BE32-E72D297353CC}">
              <c16:uniqueId val="{0000000B-9E70-440F-98F6-344B49A5FD1E}"/>
            </c:ext>
          </c:extLst>
        </c:ser>
        <c:ser>
          <c:idx val="12"/>
          <c:order val="12"/>
          <c:tx>
            <c:strRef>
              <c:f>'cantidad inicial pollos'!$B$14</c:f>
              <c:strCache>
                <c:ptCount val="1"/>
                <c:pt idx="0">
                  <c:v>GIOVANI ROCHA</c:v>
                </c:pt>
              </c:strCache>
            </c:strRef>
          </c:tx>
          <c:spPr>
            <a:ln w="28575" cap="rnd">
              <a:solidFill>
                <a:schemeClr val="accent1">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pollos'!$C$14:$X$14</c:f>
              <c:numCache>
                <c:formatCode>General</c:formatCode>
                <c:ptCount val="22"/>
                <c:pt idx="0" formatCode="#,##0">
                  <c:v>6119</c:v>
                </c:pt>
                <c:pt idx="1">
                  <c:v>9178</c:v>
                </c:pt>
                <c:pt idx="2">
                  <c:v>9183</c:v>
                </c:pt>
                <c:pt idx="3">
                  <c:v>9180</c:v>
                </c:pt>
                <c:pt idx="4">
                  <c:v>7954</c:v>
                </c:pt>
                <c:pt idx="5">
                  <c:v>9179</c:v>
                </c:pt>
                <c:pt idx="6">
                  <c:v>9180</c:v>
                </c:pt>
                <c:pt idx="7">
                  <c:v>8091</c:v>
                </c:pt>
                <c:pt idx="8" formatCode="#,##0">
                  <c:v>9180</c:v>
                </c:pt>
                <c:pt idx="9">
                  <c:v>9180</c:v>
                </c:pt>
                <c:pt idx="10">
                  <c:v>9180</c:v>
                </c:pt>
                <c:pt idx="11" formatCode="#,##0">
                  <c:v>9180</c:v>
                </c:pt>
                <c:pt idx="12" formatCode="#,##0">
                  <c:v>9180</c:v>
                </c:pt>
                <c:pt idx="13" formatCode="#,##0">
                  <c:v>9180</c:v>
                </c:pt>
                <c:pt idx="14" formatCode="#,##0">
                  <c:v>9180</c:v>
                </c:pt>
                <c:pt idx="15" formatCode="#,##0">
                  <c:v>9180</c:v>
                </c:pt>
                <c:pt idx="16" formatCode="#,##0">
                  <c:v>9180</c:v>
                </c:pt>
                <c:pt idx="17">
                  <c:v>9180</c:v>
                </c:pt>
                <c:pt idx="18">
                  <c:v>9180</c:v>
                </c:pt>
                <c:pt idx="19">
                  <c:v>9180</c:v>
                </c:pt>
                <c:pt idx="20">
                  <c:v>9690</c:v>
                </c:pt>
                <c:pt idx="21">
                  <c:v>9180</c:v>
                </c:pt>
              </c:numCache>
            </c:numRef>
          </c:val>
          <c:smooth val="0"/>
          <c:extLst>
            <c:ext xmlns:c16="http://schemas.microsoft.com/office/drawing/2014/chart" uri="{C3380CC4-5D6E-409C-BE32-E72D297353CC}">
              <c16:uniqueId val="{0000000C-9E70-440F-98F6-344B49A5FD1E}"/>
            </c:ext>
          </c:extLst>
        </c:ser>
        <c:ser>
          <c:idx val="13"/>
          <c:order val="13"/>
          <c:tx>
            <c:strRef>
              <c:f>'cantidad inicial pollos'!$B$15</c:f>
              <c:strCache>
                <c:ptCount val="1"/>
                <c:pt idx="0">
                  <c:v>HECTOR FABIO CORREA</c:v>
                </c:pt>
              </c:strCache>
            </c:strRef>
          </c:tx>
          <c:spPr>
            <a:ln w="28575" cap="rnd">
              <a:solidFill>
                <a:schemeClr val="accent2">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pollos'!$C$15:$X$15</c:f>
              <c:numCache>
                <c:formatCode>General</c:formatCode>
                <c:ptCount val="22"/>
                <c:pt idx="1">
                  <c:v>2854</c:v>
                </c:pt>
                <c:pt idx="2">
                  <c:v>3060</c:v>
                </c:pt>
                <c:pt idx="3">
                  <c:v>6118</c:v>
                </c:pt>
                <c:pt idx="4">
                  <c:v>6119</c:v>
                </c:pt>
                <c:pt idx="5">
                  <c:v>3773</c:v>
                </c:pt>
                <c:pt idx="6">
                  <c:v>5304</c:v>
                </c:pt>
                <c:pt idx="7">
                  <c:v>2850</c:v>
                </c:pt>
                <c:pt idx="8" formatCode="#,##0">
                  <c:v>5304</c:v>
                </c:pt>
                <c:pt idx="9">
                  <c:v>5508</c:v>
                </c:pt>
                <c:pt idx="10">
                  <c:v>5712</c:v>
                </c:pt>
                <c:pt idx="11" formatCode="#,##0">
                  <c:v>5712</c:v>
                </c:pt>
                <c:pt idx="12" formatCode="#,##0">
                  <c:v>6120</c:v>
                </c:pt>
                <c:pt idx="13" formatCode="#,##0">
                  <c:v>6120</c:v>
                </c:pt>
                <c:pt idx="14" formatCode="#,##0">
                  <c:v>6120</c:v>
                </c:pt>
                <c:pt idx="15" formatCode="#,##0">
                  <c:v>6630</c:v>
                </c:pt>
                <c:pt idx="16" formatCode="#,##0">
                  <c:v>6630</c:v>
                </c:pt>
                <c:pt idx="17">
                  <c:v>7956</c:v>
                </c:pt>
                <c:pt idx="18">
                  <c:v>6120</c:v>
                </c:pt>
                <c:pt idx="19">
                  <c:v>7344</c:v>
                </c:pt>
                <c:pt idx="20">
                  <c:v>7038</c:v>
                </c:pt>
                <c:pt idx="21">
                  <c:v>7038</c:v>
                </c:pt>
              </c:numCache>
            </c:numRef>
          </c:val>
          <c:smooth val="0"/>
          <c:extLst>
            <c:ext xmlns:c16="http://schemas.microsoft.com/office/drawing/2014/chart" uri="{C3380CC4-5D6E-409C-BE32-E72D297353CC}">
              <c16:uniqueId val="{0000000D-9E70-440F-98F6-344B49A5FD1E}"/>
            </c:ext>
          </c:extLst>
        </c:ser>
        <c:ser>
          <c:idx val="14"/>
          <c:order val="14"/>
          <c:tx>
            <c:strRef>
              <c:f>'cantidad inicial pollos'!$B$16</c:f>
              <c:strCache>
                <c:ptCount val="1"/>
                <c:pt idx="0">
                  <c:v>HECTOR FABIO MORENO</c:v>
                </c:pt>
              </c:strCache>
            </c:strRef>
          </c:tx>
          <c:spPr>
            <a:ln w="28575" cap="rnd">
              <a:solidFill>
                <a:schemeClr val="accent3">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pollos'!$C$16:$X$16</c:f>
              <c:numCache>
                <c:formatCode>General</c:formatCode>
                <c:ptCount val="22"/>
                <c:pt idx="0" formatCode="#,##0">
                  <c:v>10400</c:v>
                </c:pt>
                <c:pt idx="1">
                  <c:v>11730</c:v>
                </c:pt>
                <c:pt idx="2">
                  <c:v>11215</c:v>
                </c:pt>
                <c:pt idx="3">
                  <c:v>11216</c:v>
                </c:pt>
                <c:pt idx="4">
                  <c:v>9486</c:v>
                </c:pt>
                <c:pt idx="5">
                  <c:v>8160</c:v>
                </c:pt>
                <c:pt idx="6">
                  <c:v>10710</c:v>
                </c:pt>
                <c:pt idx="7">
                  <c:v>11322</c:v>
                </c:pt>
                <c:pt idx="8" formatCode="#,##0">
                  <c:v>11322</c:v>
                </c:pt>
                <c:pt idx="9">
                  <c:v>11220</c:v>
                </c:pt>
                <c:pt idx="10">
                  <c:v>11219</c:v>
                </c:pt>
                <c:pt idx="11" formatCode="#,##0">
                  <c:v>11220</c:v>
                </c:pt>
                <c:pt idx="12" formatCode="#,##0">
                  <c:v>11220</c:v>
                </c:pt>
                <c:pt idx="13" formatCode="#,##0">
                  <c:v>11220</c:v>
                </c:pt>
                <c:pt idx="14" formatCode="#,##0">
                  <c:v>11220</c:v>
                </c:pt>
                <c:pt idx="15" formatCode="#,##0">
                  <c:v>15810</c:v>
                </c:pt>
                <c:pt idx="16" formatCode="#,##0">
                  <c:v>12750</c:v>
                </c:pt>
                <c:pt idx="17">
                  <c:v>13056</c:v>
                </c:pt>
                <c:pt idx="18">
                  <c:v>13056</c:v>
                </c:pt>
                <c:pt idx="19">
                  <c:v>13056</c:v>
                </c:pt>
                <c:pt idx="20">
                  <c:v>13056</c:v>
                </c:pt>
                <c:pt idx="21">
                  <c:v>13056</c:v>
                </c:pt>
              </c:numCache>
            </c:numRef>
          </c:val>
          <c:smooth val="0"/>
          <c:extLst>
            <c:ext xmlns:c16="http://schemas.microsoft.com/office/drawing/2014/chart" uri="{C3380CC4-5D6E-409C-BE32-E72D297353CC}">
              <c16:uniqueId val="{0000000E-9E70-440F-98F6-344B49A5FD1E}"/>
            </c:ext>
          </c:extLst>
        </c:ser>
        <c:ser>
          <c:idx val="15"/>
          <c:order val="15"/>
          <c:tx>
            <c:strRef>
              <c:f>'cantidad inicial pollos'!$B$17</c:f>
              <c:strCache>
                <c:ptCount val="1"/>
                <c:pt idx="0">
                  <c:v>HERMES BELTRAN</c:v>
                </c:pt>
              </c:strCache>
            </c:strRef>
          </c:tx>
          <c:spPr>
            <a:ln w="28575" cap="rnd">
              <a:solidFill>
                <a:schemeClr val="accent4">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pollos'!$C$17:$X$17</c:f>
              <c:numCache>
                <c:formatCode>General</c:formatCode>
                <c:ptCount val="22"/>
                <c:pt idx="0" formatCode="#,##0">
                  <c:v>4280</c:v>
                </c:pt>
                <c:pt idx="1">
                  <c:v>5884</c:v>
                </c:pt>
                <c:pt idx="2">
                  <c:v>5916</c:v>
                </c:pt>
                <c:pt idx="3">
                  <c:v>5904</c:v>
                </c:pt>
                <c:pt idx="4">
                  <c:v>6117</c:v>
                </c:pt>
                <c:pt idx="5">
                  <c:v>5200</c:v>
                </c:pt>
                <c:pt idx="6">
                  <c:v>6114</c:v>
                </c:pt>
                <c:pt idx="7">
                  <c:v>5197</c:v>
                </c:pt>
                <c:pt idx="8" formatCode="#,##0">
                  <c:v>5905</c:v>
                </c:pt>
                <c:pt idx="9">
                  <c:v>5916</c:v>
                </c:pt>
                <c:pt idx="10">
                  <c:v>5508</c:v>
                </c:pt>
                <c:pt idx="11" formatCode="#,##0">
                  <c:v>5508</c:v>
                </c:pt>
                <c:pt idx="12" formatCode="#,##0">
                  <c:v>5712</c:v>
                </c:pt>
                <c:pt idx="13" formatCode="#,##0">
                  <c:v>5916</c:v>
                </c:pt>
                <c:pt idx="14" formatCode="#,##0">
                  <c:v>5508</c:v>
                </c:pt>
                <c:pt idx="15" formatCode="#,##0">
                  <c:v>5508</c:v>
                </c:pt>
                <c:pt idx="16" formatCode="#,##0">
                  <c:v>5508</c:v>
                </c:pt>
                <c:pt idx="17">
                  <c:v>5610</c:v>
                </c:pt>
                <c:pt idx="19">
                  <c:v>5508</c:v>
                </c:pt>
                <c:pt idx="20">
                  <c:v>5712</c:v>
                </c:pt>
                <c:pt idx="21">
                  <c:v>5712</c:v>
                </c:pt>
              </c:numCache>
            </c:numRef>
          </c:val>
          <c:smooth val="0"/>
          <c:extLst>
            <c:ext xmlns:c16="http://schemas.microsoft.com/office/drawing/2014/chart" uri="{C3380CC4-5D6E-409C-BE32-E72D297353CC}">
              <c16:uniqueId val="{0000000F-9E70-440F-98F6-344B49A5FD1E}"/>
            </c:ext>
          </c:extLst>
        </c:ser>
        <c:ser>
          <c:idx val="16"/>
          <c:order val="16"/>
          <c:tx>
            <c:strRef>
              <c:f>'cantidad inicial pollos'!$B$18</c:f>
              <c:strCache>
                <c:ptCount val="1"/>
                <c:pt idx="0">
                  <c:v>HUBER VASQUEZ</c:v>
                </c:pt>
              </c:strCache>
            </c:strRef>
          </c:tx>
          <c:spPr>
            <a:ln w="28575" cap="rnd">
              <a:solidFill>
                <a:schemeClr val="accent5">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pollos'!$C$18:$X$18</c:f>
              <c:numCache>
                <c:formatCode>General</c:formatCode>
                <c:ptCount val="22"/>
                <c:pt idx="1">
                  <c:v>2754</c:v>
                </c:pt>
                <c:pt idx="2">
                  <c:v>2856</c:v>
                </c:pt>
                <c:pt idx="3">
                  <c:v>2854</c:v>
                </c:pt>
                <c:pt idx="4">
                  <c:v>2448</c:v>
                </c:pt>
                <c:pt idx="5">
                  <c:v>1836</c:v>
                </c:pt>
                <c:pt idx="6">
                  <c:v>2855</c:v>
                </c:pt>
                <c:pt idx="7">
                  <c:v>2856</c:v>
                </c:pt>
                <c:pt idx="8" formatCode="#,##0">
                  <c:v>2856</c:v>
                </c:pt>
                <c:pt idx="9">
                  <c:v>2448</c:v>
                </c:pt>
                <c:pt idx="10">
                  <c:v>2855</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3570</c:v>
                </c:pt>
              </c:numCache>
            </c:numRef>
          </c:val>
          <c:smooth val="0"/>
          <c:extLst>
            <c:ext xmlns:c16="http://schemas.microsoft.com/office/drawing/2014/chart" uri="{C3380CC4-5D6E-409C-BE32-E72D297353CC}">
              <c16:uniqueId val="{00000010-9E70-440F-98F6-344B49A5FD1E}"/>
            </c:ext>
          </c:extLst>
        </c:ser>
        <c:ser>
          <c:idx val="17"/>
          <c:order val="17"/>
          <c:tx>
            <c:strRef>
              <c:f>'cantidad inicial pollos'!$B$19</c:f>
              <c:strCache>
                <c:ptCount val="1"/>
                <c:pt idx="0">
                  <c:v>IDALIA NAZARITH</c:v>
                </c:pt>
              </c:strCache>
            </c:strRef>
          </c:tx>
          <c:spPr>
            <a:ln w="28575" cap="rnd">
              <a:solidFill>
                <a:schemeClr val="accent6">
                  <a:lumMod val="80000"/>
                  <a:lumOff val="2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pollos'!$C$19:$X$19</c:f>
              <c:numCache>
                <c:formatCode>General</c:formatCode>
                <c:ptCount val="22"/>
                <c:pt idx="0">
                  <c:v>1632</c:v>
                </c:pt>
                <c:pt idx="1">
                  <c:v>1632</c:v>
                </c:pt>
                <c:pt idx="2">
                  <c:v>1734</c:v>
                </c:pt>
                <c:pt idx="3">
                  <c:v>1732</c:v>
                </c:pt>
                <c:pt idx="4">
                  <c:v>1530</c:v>
                </c:pt>
                <c:pt idx="5">
                  <c:v>1530</c:v>
                </c:pt>
                <c:pt idx="6">
                  <c:v>1530</c:v>
                </c:pt>
                <c:pt idx="7">
                  <c:v>1632</c:v>
                </c:pt>
                <c:pt idx="8" formatCode="#,##0">
                  <c:v>1632</c:v>
                </c:pt>
                <c:pt idx="9">
                  <c:v>1834</c:v>
                </c:pt>
                <c:pt idx="10">
                  <c:v>1733</c:v>
                </c:pt>
                <c:pt idx="11" formatCode="#,##0">
                  <c:v>1734</c:v>
                </c:pt>
                <c:pt idx="12" formatCode="#,##0">
                  <c:v>1734</c:v>
                </c:pt>
                <c:pt idx="13" formatCode="#,##0">
                  <c:v>1734</c:v>
                </c:pt>
                <c:pt idx="14" formatCode="#,##0">
                  <c:v>1734</c:v>
                </c:pt>
                <c:pt idx="15" formatCode="#,##0">
                  <c:v>1734</c:v>
                </c:pt>
                <c:pt idx="16" formatCode="#,##0">
                  <c:v>1734</c:v>
                </c:pt>
                <c:pt idx="17">
                  <c:v>1734</c:v>
                </c:pt>
                <c:pt idx="18">
                  <c:v>1734</c:v>
                </c:pt>
                <c:pt idx="19">
                  <c:v>1734</c:v>
                </c:pt>
                <c:pt idx="20">
                  <c:v>1734</c:v>
                </c:pt>
                <c:pt idx="21">
                  <c:v>1734</c:v>
                </c:pt>
              </c:numCache>
            </c:numRef>
          </c:val>
          <c:smooth val="0"/>
          <c:extLst>
            <c:ext xmlns:c16="http://schemas.microsoft.com/office/drawing/2014/chart" uri="{C3380CC4-5D6E-409C-BE32-E72D297353CC}">
              <c16:uniqueId val="{00000011-9E70-440F-98F6-344B49A5FD1E}"/>
            </c:ext>
          </c:extLst>
        </c:ser>
        <c:ser>
          <c:idx val="18"/>
          <c:order val="18"/>
          <c:tx>
            <c:strRef>
              <c:f>'cantidad inicial pollos'!$B$20</c:f>
              <c:strCache>
                <c:ptCount val="1"/>
                <c:pt idx="0">
                  <c:v>ISMELDA BALANTA</c:v>
                </c:pt>
              </c:strCache>
            </c:strRef>
          </c:tx>
          <c:spPr>
            <a:ln w="28575" cap="rnd">
              <a:solidFill>
                <a:schemeClr val="accent1">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pollos'!$C$20:$X$20</c:f>
              <c:numCache>
                <c:formatCode>General</c:formatCode>
                <c:ptCount val="22"/>
                <c:pt idx="1">
                  <c:v>7141</c:v>
                </c:pt>
                <c:pt idx="2">
                  <c:v>6935</c:v>
                </c:pt>
                <c:pt idx="3">
                  <c:v>7543</c:v>
                </c:pt>
                <c:pt idx="4">
                  <c:v>7543</c:v>
                </c:pt>
                <c:pt idx="5">
                  <c:v>5914</c:v>
                </c:pt>
                <c:pt idx="6">
                  <c:v>5703</c:v>
                </c:pt>
                <c:pt idx="7">
                  <c:v>5712</c:v>
                </c:pt>
                <c:pt idx="8" formatCode="#,##0">
                  <c:v>5710</c:v>
                </c:pt>
                <c:pt idx="9">
                  <c:v>5711</c:v>
                </c:pt>
                <c:pt idx="10">
                  <c:v>5712</c:v>
                </c:pt>
                <c:pt idx="11" formatCode="#,##0">
                  <c:v>5711</c:v>
                </c:pt>
                <c:pt idx="12" formatCode="#,##0">
                  <c:v>1224</c:v>
                </c:pt>
                <c:pt idx="13" formatCode="#,##0">
                  <c:v>1224</c:v>
                </c:pt>
                <c:pt idx="14" formatCode="#,##0">
                  <c:v>1224</c:v>
                </c:pt>
                <c:pt idx="15" formatCode="#,##0">
                  <c:v>1224</c:v>
                </c:pt>
                <c:pt idx="16" formatCode="#,##0">
                  <c:v>1224</c:v>
                </c:pt>
                <c:pt idx="17">
                  <c:v>1224</c:v>
                </c:pt>
                <c:pt idx="18">
                  <c:v>1224</c:v>
                </c:pt>
                <c:pt idx="19">
                  <c:v>1428</c:v>
                </c:pt>
                <c:pt idx="20">
                  <c:v>1326</c:v>
                </c:pt>
                <c:pt idx="21">
                  <c:v>1326</c:v>
                </c:pt>
              </c:numCache>
            </c:numRef>
          </c:val>
          <c:smooth val="0"/>
          <c:extLst>
            <c:ext xmlns:c16="http://schemas.microsoft.com/office/drawing/2014/chart" uri="{C3380CC4-5D6E-409C-BE32-E72D297353CC}">
              <c16:uniqueId val="{00000012-9E70-440F-98F6-344B49A5FD1E}"/>
            </c:ext>
          </c:extLst>
        </c:ser>
        <c:ser>
          <c:idx val="19"/>
          <c:order val="19"/>
          <c:tx>
            <c:strRef>
              <c:f>'cantidad inicial pollos'!$B$21</c:f>
              <c:strCache>
                <c:ptCount val="1"/>
                <c:pt idx="0">
                  <c:v>JIMENA VILLEGAS</c:v>
                </c:pt>
              </c:strCache>
            </c:strRef>
          </c:tx>
          <c:spPr>
            <a:ln w="28575" cap="rnd">
              <a:solidFill>
                <a:schemeClr val="accent2">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pollos'!$C$21:$X$21</c:f>
              <c:numCache>
                <c:formatCode>General</c:formatCode>
                <c:ptCount val="22"/>
                <c:pt idx="0" formatCode="#,##0">
                  <c:v>1632</c:v>
                </c:pt>
                <c:pt idx="1">
                  <c:v>1631</c:v>
                </c:pt>
                <c:pt idx="2">
                  <c:v>1836</c:v>
                </c:pt>
                <c:pt idx="3">
                  <c:v>1836</c:v>
                </c:pt>
                <c:pt idx="4">
                  <c:v>1632</c:v>
                </c:pt>
                <c:pt idx="5">
                  <c:v>1223</c:v>
                </c:pt>
                <c:pt idx="6">
                  <c:v>1836</c:v>
                </c:pt>
                <c:pt idx="7">
                  <c:v>1836</c:v>
                </c:pt>
                <c:pt idx="8" formatCode="#,##0">
                  <c:v>1832</c:v>
                </c:pt>
                <c:pt idx="9">
                  <c:v>1428</c:v>
                </c:pt>
                <c:pt idx="10">
                  <c:v>1836</c:v>
                </c:pt>
                <c:pt idx="11" formatCode="#,##0">
                  <c:v>1836</c:v>
                </c:pt>
                <c:pt idx="12" formatCode="#,##0">
                  <c:v>1836</c:v>
                </c:pt>
                <c:pt idx="13" formatCode="#,##0">
                  <c:v>1836</c:v>
                </c:pt>
                <c:pt idx="14" formatCode="#,##0">
                  <c:v>1836</c:v>
                </c:pt>
                <c:pt idx="15" formatCode="#,##0">
                  <c:v>1836</c:v>
                </c:pt>
                <c:pt idx="16" formatCode="#,##0">
                  <c:v>1836</c:v>
                </c:pt>
                <c:pt idx="17">
                  <c:v>1836</c:v>
                </c:pt>
                <c:pt idx="18">
                  <c:v>1836</c:v>
                </c:pt>
                <c:pt idx="20">
                  <c:v>1938</c:v>
                </c:pt>
                <c:pt idx="21">
                  <c:v>2142</c:v>
                </c:pt>
              </c:numCache>
            </c:numRef>
          </c:val>
          <c:smooth val="0"/>
          <c:extLst>
            <c:ext xmlns:c16="http://schemas.microsoft.com/office/drawing/2014/chart" uri="{C3380CC4-5D6E-409C-BE32-E72D297353CC}">
              <c16:uniqueId val="{00000013-9E70-440F-98F6-344B49A5FD1E}"/>
            </c:ext>
          </c:extLst>
        </c:ser>
        <c:ser>
          <c:idx val="20"/>
          <c:order val="20"/>
          <c:tx>
            <c:strRef>
              <c:f>'cantidad inicial pollos'!$B$22</c:f>
              <c:strCache>
                <c:ptCount val="1"/>
                <c:pt idx="0">
                  <c:v>JOSE HARVI BASAN</c:v>
                </c:pt>
              </c:strCache>
            </c:strRef>
          </c:tx>
          <c:spPr>
            <a:ln w="28575" cap="rnd">
              <a:solidFill>
                <a:schemeClr val="accent3">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pollos'!$C$22:$X$22</c:f>
              <c:numCache>
                <c:formatCode>General</c:formatCode>
                <c:ptCount val="22"/>
                <c:pt idx="0" formatCode="#,##0">
                  <c:v>2856</c:v>
                </c:pt>
                <c:pt idx="1">
                  <c:v>3053</c:v>
                </c:pt>
                <c:pt idx="2">
                  <c:v>3058</c:v>
                </c:pt>
                <c:pt idx="3">
                  <c:v>3062</c:v>
                </c:pt>
                <c:pt idx="4">
                  <c:v>2549</c:v>
                </c:pt>
                <c:pt idx="5">
                  <c:v>2244</c:v>
                </c:pt>
                <c:pt idx="6">
                  <c:v>2750</c:v>
                </c:pt>
                <c:pt idx="7">
                  <c:v>2854</c:v>
                </c:pt>
                <c:pt idx="8" formatCode="#,##0">
                  <c:v>2856</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4-9E70-440F-98F6-344B49A5FD1E}"/>
            </c:ext>
          </c:extLst>
        </c:ser>
        <c:ser>
          <c:idx val="21"/>
          <c:order val="21"/>
          <c:tx>
            <c:strRef>
              <c:f>'cantidad inicial pollos'!$B$23</c:f>
              <c:strCache>
                <c:ptCount val="1"/>
                <c:pt idx="0">
                  <c:v>LEYDI HELENA BALANTA</c:v>
                </c:pt>
              </c:strCache>
            </c:strRef>
          </c:tx>
          <c:spPr>
            <a:ln w="28575" cap="rnd">
              <a:solidFill>
                <a:schemeClr val="accent4">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pollos'!$C$23:$X$23</c:f>
              <c:numCache>
                <c:formatCode>General</c:formatCode>
                <c:ptCount val="22"/>
                <c:pt idx="0" formatCode="#,##0">
                  <c:v>1420</c:v>
                </c:pt>
                <c:pt idx="1">
                  <c:v>2244</c:v>
                </c:pt>
                <c:pt idx="2">
                  <c:v>2240</c:v>
                </c:pt>
                <c:pt idx="3">
                  <c:v>2240</c:v>
                </c:pt>
                <c:pt idx="4">
                  <c:v>2243</c:v>
                </c:pt>
                <c:pt idx="5">
                  <c:v>2242</c:v>
                </c:pt>
                <c:pt idx="6">
                  <c:v>2240</c:v>
                </c:pt>
                <c:pt idx="7">
                  <c:v>1730</c:v>
                </c:pt>
                <c:pt idx="8" formatCode="#,##0">
                  <c:v>2242</c:v>
                </c:pt>
                <c:pt idx="9">
                  <c:v>2241</c:v>
                </c:pt>
                <c:pt idx="10">
                  <c:v>2446</c:v>
                </c:pt>
                <c:pt idx="11" formatCode="#,##0">
                  <c:v>2448</c:v>
                </c:pt>
                <c:pt idx="12" formatCode="#,##0">
                  <c:v>2448</c:v>
                </c:pt>
                <c:pt idx="13" formatCode="#,##0">
                  <c:v>2448</c:v>
                </c:pt>
                <c:pt idx="14" formatCode="#,##0">
                  <c:v>2448</c:v>
                </c:pt>
                <c:pt idx="15" formatCode="#,##0">
                  <c:v>2448</c:v>
                </c:pt>
                <c:pt idx="16" formatCode="#,##0">
                  <c:v>2448</c:v>
                </c:pt>
                <c:pt idx="17">
                  <c:v>2448</c:v>
                </c:pt>
                <c:pt idx="18">
                  <c:v>2448</c:v>
                </c:pt>
                <c:pt idx="19">
                  <c:v>2448</c:v>
                </c:pt>
                <c:pt idx="20">
                  <c:v>2346</c:v>
                </c:pt>
                <c:pt idx="21">
                  <c:v>2448</c:v>
                </c:pt>
              </c:numCache>
            </c:numRef>
          </c:val>
          <c:smooth val="0"/>
          <c:extLst>
            <c:ext xmlns:c16="http://schemas.microsoft.com/office/drawing/2014/chart" uri="{C3380CC4-5D6E-409C-BE32-E72D297353CC}">
              <c16:uniqueId val="{00000015-9E70-440F-98F6-344B49A5FD1E}"/>
            </c:ext>
          </c:extLst>
        </c:ser>
        <c:ser>
          <c:idx val="22"/>
          <c:order val="22"/>
          <c:tx>
            <c:strRef>
              <c:f>'cantidad inicial pollos'!$B$24</c:f>
              <c:strCache>
                <c:ptCount val="1"/>
                <c:pt idx="0">
                  <c:v>LUEINER ADIELA</c:v>
                </c:pt>
              </c:strCache>
            </c:strRef>
          </c:tx>
          <c:spPr>
            <a:ln w="28575" cap="rnd">
              <a:solidFill>
                <a:schemeClr val="accent5">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pollos'!$C$24:$X$24</c:f>
              <c:numCache>
                <c:formatCode>General</c:formatCode>
                <c:ptCount val="22"/>
                <c:pt idx="0" formatCode="#,##0">
                  <c:v>1218</c:v>
                </c:pt>
                <c:pt idx="1">
                  <c:v>1103</c:v>
                </c:pt>
                <c:pt idx="2">
                  <c:v>1215</c:v>
                </c:pt>
                <c:pt idx="3">
                  <c:v>2747</c:v>
                </c:pt>
                <c:pt idx="4">
                  <c:v>2244</c:v>
                </c:pt>
                <c:pt idx="5">
                  <c:v>2754</c:v>
                </c:pt>
                <c:pt idx="6">
                  <c:v>2754</c:v>
                </c:pt>
                <c:pt idx="7">
                  <c:v>2650</c:v>
                </c:pt>
                <c:pt idx="8" formatCode="#,##0">
                  <c:v>2752</c:v>
                </c:pt>
                <c:pt idx="9">
                  <c:v>2754</c:v>
                </c:pt>
                <c:pt idx="10">
                  <c:v>2749</c:v>
                </c:pt>
                <c:pt idx="11" formatCode="#,##0">
                  <c:v>2754</c:v>
                </c:pt>
                <c:pt idx="12" formatCode="#,##0">
                  <c:v>2754</c:v>
                </c:pt>
                <c:pt idx="13" formatCode="#,##0">
                  <c:v>2754</c:v>
                </c:pt>
                <c:pt idx="14" formatCode="#,##0">
                  <c:v>2754</c:v>
                </c:pt>
                <c:pt idx="15" formatCode="#,##0">
                  <c:v>2754</c:v>
                </c:pt>
                <c:pt idx="16" formatCode="#,##0">
                  <c:v>2754</c:v>
                </c:pt>
                <c:pt idx="17">
                  <c:v>2754</c:v>
                </c:pt>
                <c:pt idx="18">
                  <c:v>2856</c:v>
                </c:pt>
                <c:pt idx="19">
                  <c:v>2754</c:v>
                </c:pt>
                <c:pt idx="20">
                  <c:v>2754</c:v>
                </c:pt>
                <c:pt idx="21">
                  <c:v>2754</c:v>
                </c:pt>
              </c:numCache>
            </c:numRef>
          </c:val>
          <c:smooth val="0"/>
          <c:extLst>
            <c:ext xmlns:c16="http://schemas.microsoft.com/office/drawing/2014/chart" uri="{C3380CC4-5D6E-409C-BE32-E72D297353CC}">
              <c16:uniqueId val="{00000016-9E70-440F-98F6-344B49A5FD1E}"/>
            </c:ext>
          </c:extLst>
        </c:ser>
        <c:ser>
          <c:idx val="23"/>
          <c:order val="23"/>
          <c:tx>
            <c:strRef>
              <c:f>'cantidad inicial pollos'!$B$25</c:f>
              <c:strCache>
                <c:ptCount val="1"/>
                <c:pt idx="0">
                  <c:v>LUIS HERNAN BRAND</c:v>
                </c:pt>
              </c:strCache>
            </c:strRef>
          </c:tx>
          <c:spPr>
            <a:ln w="28575" cap="rnd">
              <a:solidFill>
                <a:schemeClr val="accent6">
                  <a:lumMod val="8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pollos'!$C$25:$X$25</c:f>
              <c:numCache>
                <c:formatCode>General</c:formatCode>
                <c:ptCount val="22"/>
                <c:pt idx="0" formatCode="#,##0">
                  <c:v>10812</c:v>
                </c:pt>
                <c:pt idx="1">
                  <c:v>11017</c:v>
                </c:pt>
                <c:pt idx="2">
                  <c:v>11016</c:v>
                </c:pt>
                <c:pt idx="3">
                  <c:v>11012</c:v>
                </c:pt>
                <c:pt idx="4">
                  <c:v>9996</c:v>
                </c:pt>
                <c:pt idx="5">
                  <c:v>11013</c:v>
                </c:pt>
                <c:pt idx="6">
                  <c:v>11006</c:v>
                </c:pt>
                <c:pt idx="7">
                  <c:v>10196</c:v>
                </c:pt>
                <c:pt idx="8" formatCode="#,##0">
                  <c:v>11014</c:v>
                </c:pt>
                <c:pt idx="9">
                  <c:v>11015</c:v>
                </c:pt>
                <c:pt idx="10">
                  <c:v>11727</c:v>
                </c:pt>
                <c:pt idx="11" formatCode="#,##0">
                  <c:v>11730</c:v>
                </c:pt>
                <c:pt idx="12" formatCode="#,##0">
                  <c:v>11832</c:v>
                </c:pt>
                <c:pt idx="13" formatCode="#,##0">
                  <c:v>11832</c:v>
                </c:pt>
                <c:pt idx="14" formatCode="#,##0">
                  <c:v>11832</c:v>
                </c:pt>
                <c:pt idx="15" formatCode="#,##0">
                  <c:v>11730</c:v>
                </c:pt>
                <c:pt idx="16" formatCode="#,##0">
                  <c:v>11730</c:v>
                </c:pt>
                <c:pt idx="17">
                  <c:v>11730</c:v>
                </c:pt>
                <c:pt idx="18">
                  <c:v>11730</c:v>
                </c:pt>
                <c:pt idx="19">
                  <c:v>11730</c:v>
                </c:pt>
                <c:pt idx="20">
                  <c:v>11016</c:v>
                </c:pt>
                <c:pt idx="21">
                  <c:v>11730</c:v>
                </c:pt>
              </c:numCache>
            </c:numRef>
          </c:val>
          <c:smooth val="0"/>
          <c:extLst>
            <c:ext xmlns:c16="http://schemas.microsoft.com/office/drawing/2014/chart" uri="{C3380CC4-5D6E-409C-BE32-E72D297353CC}">
              <c16:uniqueId val="{00000017-9E70-440F-98F6-344B49A5FD1E}"/>
            </c:ext>
          </c:extLst>
        </c:ser>
        <c:ser>
          <c:idx val="24"/>
          <c:order val="24"/>
          <c:tx>
            <c:strRef>
              <c:f>'cantidad inicial pollos'!$B$26</c:f>
              <c:strCache>
                <c:ptCount val="1"/>
                <c:pt idx="0">
                  <c:v>LUIS OBEIMAR MINA</c:v>
                </c:pt>
              </c:strCache>
            </c:strRef>
          </c:tx>
          <c:spPr>
            <a:ln w="28575" cap="rnd">
              <a:solidFill>
                <a:schemeClr val="accent1">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pollos'!$C$26:$X$26</c:f>
              <c:numCache>
                <c:formatCode>General</c:formatCode>
                <c:ptCount val="22"/>
                <c:pt idx="0" formatCode="#,##0">
                  <c:v>2651</c:v>
                </c:pt>
                <c:pt idx="1">
                  <c:v>2855</c:v>
                </c:pt>
                <c:pt idx="2">
                  <c:v>2856</c:v>
                </c:pt>
                <c:pt idx="3">
                  <c:v>2855</c:v>
                </c:pt>
                <c:pt idx="4">
                  <c:v>2447</c:v>
                </c:pt>
                <c:pt idx="5">
                  <c:v>2142</c:v>
                </c:pt>
                <c:pt idx="6">
                  <c:v>2856</c:v>
                </c:pt>
                <c:pt idx="7">
                  <c:v>2856</c:v>
                </c:pt>
                <c:pt idx="8" formatCode="#,##0">
                  <c:v>2856</c:v>
                </c:pt>
                <c:pt idx="9">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3366</c:v>
                </c:pt>
              </c:numCache>
            </c:numRef>
          </c:val>
          <c:smooth val="0"/>
          <c:extLst>
            <c:ext xmlns:c16="http://schemas.microsoft.com/office/drawing/2014/chart" uri="{C3380CC4-5D6E-409C-BE32-E72D297353CC}">
              <c16:uniqueId val="{00000018-9E70-440F-98F6-344B49A5FD1E}"/>
            </c:ext>
          </c:extLst>
        </c:ser>
        <c:ser>
          <c:idx val="25"/>
          <c:order val="25"/>
          <c:tx>
            <c:strRef>
              <c:f>'cantidad inicial pollos'!$B$27</c:f>
              <c:strCache>
                <c:ptCount val="1"/>
                <c:pt idx="0">
                  <c:v>LUZ DARY MINA</c:v>
                </c:pt>
              </c:strCache>
            </c:strRef>
          </c:tx>
          <c:spPr>
            <a:ln w="28575" cap="rnd">
              <a:solidFill>
                <a:schemeClr val="accent2">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pollos'!$C$27:$X$27</c:f>
              <c:numCache>
                <c:formatCode>General</c:formatCode>
                <c:ptCount val="22"/>
                <c:pt idx="0" formatCode="#,##0">
                  <c:v>1018</c:v>
                </c:pt>
                <c:pt idx="1">
                  <c:v>1728</c:v>
                </c:pt>
                <c:pt idx="2">
                  <c:v>1733</c:v>
                </c:pt>
                <c:pt idx="3">
                  <c:v>1728</c:v>
                </c:pt>
                <c:pt idx="4">
                  <c:v>1533</c:v>
                </c:pt>
                <c:pt idx="5">
                  <c:v>1734</c:v>
                </c:pt>
                <c:pt idx="6">
                  <c:v>1732</c:v>
                </c:pt>
                <c:pt idx="7">
                  <c:v>1428</c:v>
                </c:pt>
                <c:pt idx="8" formatCode="#,##0">
                  <c:v>1733</c:v>
                </c:pt>
                <c:pt idx="9">
                  <c:v>1734</c:v>
                </c:pt>
                <c:pt idx="10">
                  <c:v>1836</c:v>
                </c:pt>
                <c:pt idx="11" formatCode="#,##0">
                  <c:v>1836</c:v>
                </c:pt>
                <c:pt idx="12" formatCode="#,##0">
                  <c:v>1734</c:v>
                </c:pt>
                <c:pt idx="13" formatCode="#,##0">
                  <c:v>1734</c:v>
                </c:pt>
                <c:pt idx="14" formatCode="#,##0">
                  <c:v>1734</c:v>
                </c:pt>
                <c:pt idx="15" formatCode="#,##0">
                  <c:v>1836</c:v>
                </c:pt>
                <c:pt idx="16" formatCode="#,##0">
                  <c:v>1836</c:v>
                </c:pt>
                <c:pt idx="17">
                  <c:v>1836</c:v>
                </c:pt>
                <c:pt idx="18">
                  <c:v>1836</c:v>
                </c:pt>
                <c:pt idx="19">
                  <c:v>1836</c:v>
                </c:pt>
                <c:pt idx="20">
                  <c:v>1734</c:v>
                </c:pt>
                <c:pt idx="21">
                  <c:v>1836</c:v>
                </c:pt>
              </c:numCache>
            </c:numRef>
          </c:val>
          <c:smooth val="0"/>
          <c:extLst>
            <c:ext xmlns:c16="http://schemas.microsoft.com/office/drawing/2014/chart" uri="{C3380CC4-5D6E-409C-BE32-E72D297353CC}">
              <c16:uniqueId val="{00000019-9E70-440F-98F6-344B49A5FD1E}"/>
            </c:ext>
          </c:extLst>
        </c:ser>
        <c:ser>
          <c:idx val="26"/>
          <c:order val="26"/>
          <c:tx>
            <c:strRef>
              <c:f>'cantidad inicial pollos'!$B$28</c:f>
              <c:strCache>
                <c:ptCount val="1"/>
                <c:pt idx="0">
                  <c:v>LUZ DARY NIETO</c:v>
                </c:pt>
              </c:strCache>
            </c:strRef>
          </c:tx>
          <c:spPr>
            <a:ln w="28575" cap="rnd">
              <a:solidFill>
                <a:schemeClr val="accent3">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pollos'!$C$28:$X$28</c:f>
              <c:numCache>
                <c:formatCode>General</c:formatCode>
                <c:ptCount val="22"/>
                <c:pt idx="0" formatCode="#,##0">
                  <c:v>2550</c:v>
                </c:pt>
                <c:pt idx="1">
                  <c:v>2856</c:v>
                </c:pt>
                <c:pt idx="2">
                  <c:v>2850</c:v>
                </c:pt>
                <c:pt idx="3">
                  <c:v>2854</c:v>
                </c:pt>
                <c:pt idx="4">
                  <c:v>2548</c:v>
                </c:pt>
                <c:pt idx="5">
                  <c:v>2854</c:v>
                </c:pt>
                <c:pt idx="6">
                  <c:v>2856</c:v>
                </c:pt>
                <c:pt idx="7">
                  <c:v>2852</c:v>
                </c:pt>
                <c:pt idx="8" formatCode="#,##0">
                  <c:v>2855</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A-9E70-440F-98F6-344B49A5FD1E}"/>
            </c:ext>
          </c:extLst>
        </c:ser>
        <c:ser>
          <c:idx val="27"/>
          <c:order val="27"/>
          <c:tx>
            <c:strRef>
              <c:f>'cantidad inicial pollos'!$B$29</c:f>
              <c:strCache>
                <c:ptCount val="1"/>
                <c:pt idx="0">
                  <c:v>LUZ DARY ORTIZ</c:v>
                </c:pt>
              </c:strCache>
            </c:strRef>
          </c:tx>
          <c:spPr>
            <a:ln w="28575" cap="rnd">
              <a:solidFill>
                <a:schemeClr val="accent4">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pollos'!$C$29:$X$29</c:f>
              <c:numCache>
                <c:formatCode>General</c:formatCode>
                <c:ptCount val="22"/>
                <c:pt idx="0" formatCode="#,##0">
                  <c:v>2747</c:v>
                </c:pt>
                <c:pt idx="1">
                  <c:v>2754</c:v>
                </c:pt>
                <c:pt idx="2">
                  <c:v>2857</c:v>
                </c:pt>
                <c:pt idx="3">
                  <c:v>2855</c:v>
                </c:pt>
                <c:pt idx="4">
                  <c:v>2244</c:v>
                </c:pt>
                <c:pt idx="5">
                  <c:v>1530</c:v>
                </c:pt>
                <c:pt idx="6">
                  <c:v>2649</c:v>
                </c:pt>
                <c:pt idx="7">
                  <c:v>2752</c:v>
                </c:pt>
                <c:pt idx="8" formatCode="#,##0">
                  <c:v>1326</c:v>
                </c:pt>
                <c:pt idx="9">
                  <c:v>2652</c:v>
                </c:pt>
                <c:pt idx="10">
                  <c:v>2754</c:v>
                </c:pt>
                <c:pt idx="11" formatCode="#,##0">
                  <c:v>2753</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B-9E70-440F-98F6-344B49A5FD1E}"/>
            </c:ext>
          </c:extLst>
        </c:ser>
        <c:ser>
          <c:idx val="28"/>
          <c:order val="28"/>
          <c:tx>
            <c:strRef>
              <c:f>'cantidad inicial pollos'!$B$30</c:f>
              <c:strCache>
                <c:ptCount val="1"/>
                <c:pt idx="0">
                  <c:v>MANAEM LUCUMI</c:v>
                </c:pt>
              </c:strCache>
            </c:strRef>
          </c:tx>
          <c:spPr>
            <a:ln w="28575" cap="rnd">
              <a:solidFill>
                <a:schemeClr val="accent5">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pollos'!$C$30:$X$30</c:f>
              <c:numCache>
                <c:formatCode>General</c:formatCode>
                <c:ptCount val="22"/>
                <c:pt idx="0" formatCode="#,##0">
                  <c:v>5503</c:v>
                </c:pt>
                <c:pt idx="1">
                  <c:v>6119</c:v>
                </c:pt>
                <c:pt idx="2">
                  <c:v>6116</c:v>
                </c:pt>
                <c:pt idx="3">
                  <c:v>6118</c:v>
                </c:pt>
                <c:pt idx="4">
                  <c:v>6114</c:v>
                </c:pt>
                <c:pt idx="5">
                  <c:v>5406</c:v>
                </c:pt>
                <c:pt idx="6">
                  <c:v>6217</c:v>
                </c:pt>
                <c:pt idx="7">
                  <c:v>6011</c:v>
                </c:pt>
                <c:pt idx="8" formatCode="#,##0">
                  <c:v>5915</c:v>
                </c:pt>
                <c:pt idx="9">
                  <c:v>6107</c:v>
                </c:pt>
                <c:pt idx="10">
                  <c:v>6128</c:v>
                </c:pt>
                <c:pt idx="11" formatCode="#,##0">
                  <c:v>5609</c:v>
                </c:pt>
                <c:pt idx="12" formatCode="#,##0">
                  <c:v>6120</c:v>
                </c:pt>
                <c:pt idx="13" formatCode="#,##0">
                  <c:v>5712</c:v>
                </c:pt>
                <c:pt idx="14" formatCode="#,##0">
                  <c:v>5712</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1C-9E70-440F-98F6-344B49A5FD1E}"/>
            </c:ext>
          </c:extLst>
        </c:ser>
        <c:ser>
          <c:idx val="29"/>
          <c:order val="29"/>
          <c:tx>
            <c:strRef>
              <c:f>'cantidad inicial pollos'!$B$31</c:f>
              <c:strCache>
                <c:ptCount val="1"/>
                <c:pt idx="0">
                  <c:v>MANUEL CHATE</c:v>
                </c:pt>
              </c:strCache>
            </c:strRef>
          </c:tx>
          <c:spPr>
            <a:ln w="28575" cap="rnd">
              <a:solidFill>
                <a:schemeClr val="accent6">
                  <a:lumMod val="60000"/>
                  <a:lumOff val="4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pollos'!$C$31:$X$31</c:f>
              <c:numCache>
                <c:formatCode>General</c:formatCode>
                <c:ptCount val="22"/>
                <c:pt idx="0" formatCode="#,##0">
                  <c:v>2548</c:v>
                </c:pt>
                <c:pt idx="1">
                  <c:v>2848</c:v>
                </c:pt>
                <c:pt idx="2">
                  <c:v>2856</c:v>
                </c:pt>
                <c:pt idx="3">
                  <c:v>2856</c:v>
                </c:pt>
                <c:pt idx="4">
                  <c:v>2856</c:v>
                </c:pt>
                <c:pt idx="5">
                  <c:v>2856</c:v>
                </c:pt>
                <c:pt idx="6">
                  <c:v>3060</c:v>
                </c:pt>
                <c:pt idx="7">
                  <c:v>2754</c:v>
                </c:pt>
                <c:pt idx="8" formatCode="#,##0">
                  <c:v>3060</c:v>
                </c:pt>
                <c:pt idx="9">
                  <c:v>3060</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D-9E70-440F-98F6-344B49A5FD1E}"/>
            </c:ext>
          </c:extLst>
        </c:ser>
        <c:ser>
          <c:idx val="30"/>
          <c:order val="30"/>
          <c:tx>
            <c:strRef>
              <c:f>'cantidad inicial pollos'!$B$32</c:f>
              <c:strCache>
                <c:ptCount val="1"/>
                <c:pt idx="0">
                  <c:v>MARIA ANGELA TUQUERREZ</c:v>
                </c:pt>
              </c:strCache>
            </c:strRef>
          </c:tx>
          <c:spPr>
            <a:ln w="28575" cap="rnd">
              <a:solidFill>
                <a:schemeClr val="accent1">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pollos'!$C$32:$X$32</c:f>
              <c:numCache>
                <c:formatCode>General</c:formatCode>
                <c:ptCount val="22"/>
                <c:pt idx="0" formatCode="#,##0">
                  <c:v>2550</c:v>
                </c:pt>
                <c:pt idx="1">
                  <c:v>2852</c:v>
                </c:pt>
                <c:pt idx="2">
                  <c:v>2856</c:v>
                </c:pt>
                <c:pt idx="3">
                  <c:v>2856</c:v>
                </c:pt>
                <c:pt idx="4">
                  <c:v>2856</c:v>
                </c:pt>
                <c:pt idx="5">
                  <c:v>2550</c:v>
                </c:pt>
                <c:pt idx="6">
                  <c:v>3058</c:v>
                </c:pt>
                <c:pt idx="7">
                  <c:v>2748</c:v>
                </c:pt>
                <c:pt idx="8" formatCode="#,##0">
                  <c:v>3059</c:v>
                </c:pt>
                <c:pt idx="9">
                  <c:v>3057</c:v>
                </c:pt>
                <c:pt idx="10">
                  <c:v>2753</c:v>
                </c:pt>
                <c:pt idx="11" formatCode="#,##0">
                  <c:v>2754</c:v>
                </c:pt>
                <c:pt idx="12" formatCode="#,##0">
                  <c:v>2856</c:v>
                </c:pt>
                <c:pt idx="13" formatCode="#,##0">
                  <c:v>2754</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E-9E70-440F-98F6-344B49A5FD1E}"/>
            </c:ext>
          </c:extLst>
        </c:ser>
        <c:ser>
          <c:idx val="31"/>
          <c:order val="31"/>
          <c:tx>
            <c:strRef>
              <c:f>'cantidad inicial pollos'!$B$33</c:f>
              <c:strCache>
                <c:ptCount val="1"/>
                <c:pt idx="0">
                  <c:v>MARIA BRISEIDA VIDAL</c:v>
                </c:pt>
              </c:strCache>
            </c:strRef>
          </c:tx>
          <c:spPr>
            <a:ln w="28575" cap="rnd">
              <a:solidFill>
                <a:schemeClr val="accent2">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pollos'!$C$33:$X$33</c:f>
              <c:numCache>
                <c:formatCode>General</c:formatCode>
                <c:ptCount val="22"/>
                <c:pt idx="0" formatCode="#,##0">
                  <c:v>1528</c:v>
                </c:pt>
                <c:pt idx="1">
                  <c:v>1528</c:v>
                </c:pt>
                <c:pt idx="2">
                  <c:v>1626</c:v>
                </c:pt>
                <c:pt idx="3">
                  <c:v>2346</c:v>
                </c:pt>
                <c:pt idx="4">
                  <c:v>2142</c:v>
                </c:pt>
                <c:pt idx="5">
                  <c:v>1530</c:v>
                </c:pt>
                <c:pt idx="6">
                  <c:v>2244</c:v>
                </c:pt>
                <c:pt idx="7">
                  <c:v>2346</c:v>
                </c:pt>
                <c:pt idx="8" formatCode="#,##0">
                  <c:v>2346</c:v>
                </c:pt>
                <c:pt idx="9">
                  <c:v>2346</c:v>
                </c:pt>
                <c:pt idx="10">
                  <c:v>2342</c:v>
                </c:pt>
                <c:pt idx="11" formatCode="#,##0">
                  <c:v>2346</c:v>
                </c:pt>
                <c:pt idx="12" formatCode="#,##0">
                  <c:v>2346</c:v>
                </c:pt>
                <c:pt idx="13" formatCode="#,##0">
                  <c:v>2346</c:v>
                </c:pt>
                <c:pt idx="14" formatCode="#,##0">
                  <c:v>2346</c:v>
                </c:pt>
                <c:pt idx="15" formatCode="#,##0">
                  <c:v>2346</c:v>
                </c:pt>
                <c:pt idx="16" formatCode="#,##0">
                  <c:v>2346</c:v>
                </c:pt>
                <c:pt idx="17">
                  <c:v>2346</c:v>
                </c:pt>
                <c:pt idx="18">
                  <c:v>2856</c:v>
                </c:pt>
                <c:pt idx="19">
                  <c:v>2346</c:v>
                </c:pt>
                <c:pt idx="20">
                  <c:v>2346</c:v>
                </c:pt>
                <c:pt idx="21">
                  <c:v>2856</c:v>
                </c:pt>
              </c:numCache>
            </c:numRef>
          </c:val>
          <c:smooth val="0"/>
          <c:extLst>
            <c:ext xmlns:c16="http://schemas.microsoft.com/office/drawing/2014/chart" uri="{C3380CC4-5D6E-409C-BE32-E72D297353CC}">
              <c16:uniqueId val="{0000001F-9E70-440F-98F6-344B49A5FD1E}"/>
            </c:ext>
          </c:extLst>
        </c:ser>
        <c:ser>
          <c:idx val="32"/>
          <c:order val="32"/>
          <c:tx>
            <c:strRef>
              <c:f>'cantidad inicial pollos'!$B$34</c:f>
              <c:strCache>
                <c:ptCount val="1"/>
                <c:pt idx="0">
                  <c:v>MARIA HELENA ESCOBAR y RODRIGO MEJIA</c:v>
                </c:pt>
              </c:strCache>
            </c:strRef>
          </c:tx>
          <c:spPr>
            <a:ln w="28575" cap="rnd">
              <a:solidFill>
                <a:schemeClr val="accent3">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pollos'!$C$34:$X$34</c:f>
              <c:numCache>
                <c:formatCode>General</c:formatCode>
                <c:ptCount val="22"/>
                <c:pt idx="0" formatCode="#,##0">
                  <c:v>2855</c:v>
                </c:pt>
                <c:pt idx="1">
                  <c:v>2855</c:v>
                </c:pt>
                <c:pt idx="2">
                  <c:v>2856</c:v>
                </c:pt>
                <c:pt idx="3">
                  <c:v>3864</c:v>
                </c:pt>
                <c:pt idx="4">
                  <c:v>3570</c:v>
                </c:pt>
                <c:pt idx="5">
                  <c:v>3569</c:v>
                </c:pt>
                <c:pt idx="6">
                  <c:v>3876</c:v>
                </c:pt>
                <c:pt idx="7">
                  <c:v>4080</c:v>
                </c:pt>
                <c:pt idx="8" formatCode="#,##0">
                  <c:v>3672</c:v>
                </c:pt>
                <c:pt idx="9">
                  <c:v>4080</c:v>
                </c:pt>
                <c:pt idx="10">
                  <c:v>4075</c:v>
                </c:pt>
                <c:pt idx="11" formatCode="#,##0">
                  <c:v>4080</c:v>
                </c:pt>
                <c:pt idx="12" formatCode="#,##0">
                  <c:v>4080</c:v>
                </c:pt>
                <c:pt idx="13" formatCode="#,##0">
                  <c:v>4080</c:v>
                </c:pt>
                <c:pt idx="14" formatCode="#,##0">
                  <c:v>4080</c:v>
                </c:pt>
                <c:pt idx="15" formatCode="#,##0">
                  <c:v>4080</c:v>
                </c:pt>
                <c:pt idx="16" formatCode="#,##0">
                  <c:v>4080</c:v>
                </c:pt>
                <c:pt idx="17">
                  <c:v>4080</c:v>
                </c:pt>
                <c:pt idx="18">
                  <c:v>4080</c:v>
                </c:pt>
                <c:pt idx="19">
                  <c:v>4080</c:v>
                </c:pt>
                <c:pt idx="20">
                  <c:v>4080</c:v>
                </c:pt>
                <c:pt idx="21">
                  <c:v>4080</c:v>
                </c:pt>
              </c:numCache>
            </c:numRef>
          </c:val>
          <c:smooth val="0"/>
          <c:extLst>
            <c:ext xmlns:c16="http://schemas.microsoft.com/office/drawing/2014/chart" uri="{C3380CC4-5D6E-409C-BE32-E72D297353CC}">
              <c16:uniqueId val="{00000020-9E70-440F-98F6-344B49A5FD1E}"/>
            </c:ext>
          </c:extLst>
        </c:ser>
        <c:ser>
          <c:idx val="33"/>
          <c:order val="33"/>
          <c:tx>
            <c:strRef>
              <c:f>'cantidad inicial pollos'!$B$35</c:f>
              <c:strCache>
                <c:ptCount val="1"/>
                <c:pt idx="0">
                  <c:v>MARIA INES LUCUMI</c:v>
                </c:pt>
              </c:strCache>
            </c:strRef>
          </c:tx>
          <c:spPr>
            <a:ln w="28575" cap="rnd">
              <a:solidFill>
                <a:schemeClr val="accent4">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pollos'!$C$35:$X$35</c:f>
              <c:numCache>
                <c:formatCode>General</c:formatCode>
                <c:ptCount val="22"/>
                <c:pt idx="0" formatCode="#,##0">
                  <c:v>2651</c:v>
                </c:pt>
                <c:pt idx="1">
                  <c:v>3058</c:v>
                </c:pt>
                <c:pt idx="2">
                  <c:v>3056</c:v>
                </c:pt>
                <c:pt idx="3">
                  <c:v>3061</c:v>
                </c:pt>
                <c:pt idx="4">
                  <c:v>3058</c:v>
                </c:pt>
                <c:pt idx="5">
                  <c:v>2754</c:v>
                </c:pt>
                <c:pt idx="6">
                  <c:v>3162</c:v>
                </c:pt>
                <c:pt idx="7">
                  <c:v>2957</c:v>
                </c:pt>
                <c:pt idx="8" formatCode="#,##0">
                  <c:v>2754</c:v>
                </c:pt>
                <c:pt idx="9">
                  <c:v>3060</c:v>
                </c:pt>
                <c:pt idx="10">
                  <c:v>3060</c:v>
                </c:pt>
                <c:pt idx="11" formatCode="#,##0">
                  <c:v>2958</c:v>
                </c:pt>
                <c:pt idx="12" formatCode="#,##0">
                  <c:v>3060</c:v>
                </c:pt>
                <c:pt idx="13" formatCode="#,##0">
                  <c:v>2856</c:v>
                </c:pt>
                <c:pt idx="14" formatCode="#,##0">
                  <c:v>2856</c:v>
                </c:pt>
                <c:pt idx="15" formatCode="#,##0">
                  <c:v>3060</c:v>
                </c:pt>
                <c:pt idx="16" formatCode="#,##0">
                  <c:v>3060</c:v>
                </c:pt>
                <c:pt idx="17">
                  <c:v>3060</c:v>
                </c:pt>
                <c:pt idx="18">
                  <c:v>3060</c:v>
                </c:pt>
                <c:pt idx="19">
                  <c:v>3162</c:v>
                </c:pt>
                <c:pt idx="20">
                  <c:v>3060</c:v>
                </c:pt>
                <c:pt idx="21">
                  <c:v>3060</c:v>
                </c:pt>
              </c:numCache>
            </c:numRef>
          </c:val>
          <c:smooth val="0"/>
          <c:extLst>
            <c:ext xmlns:c16="http://schemas.microsoft.com/office/drawing/2014/chart" uri="{C3380CC4-5D6E-409C-BE32-E72D297353CC}">
              <c16:uniqueId val="{00000021-9E70-440F-98F6-344B49A5FD1E}"/>
            </c:ext>
          </c:extLst>
        </c:ser>
        <c:ser>
          <c:idx val="34"/>
          <c:order val="34"/>
          <c:tx>
            <c:strRef>
              <c:f>'cantidad inicial pollos'!$B$36</c:f>
              <c:strCache>
                <c:ptCount val="1"/>
                <c:pt idx="0">
                  <c:v>MARIA JANETH CHICUE</c:v>
                </c:pt>
              </c:strCache>
            </c:strRef>
          </c:tx>
          <c:spPr>
            <a:ln w="28575" cap="rnd">
              <a:solidFill>
                <a:schemeClr val="accent5">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pollos'!$C$36:$X$36</c:f>
              <c:numCache>
                <c:formatCode>General</c:formatCode>
                <c:ptCount val="22"/>
                <c:pt idx="0" formatCode="#,##0">
                  <c:v>2034</c:v>
                </c:pt>
                <c:pt idx="1">
                  <c:v>2749</c:v>
                </c:pt>
                <c:pt idx="2">
                  <c:v>2751</c:v>
                </c:pt>
                <c:pt idx="3">
                  <c:v>2753</c:v>
                </c:pt>
                <c:pt idx="4">
                  <c:v>2758</c:v>
                </c:pt>
                <c:pt idx="5">
                  <c:v>2856</c:v>
                </c:pt>
                <c:pt idx="6">
                  <c:v>2856</c:v>
                </c:pt>
                <c:pt idx="7">
                  <c:v>2648</c:v>
                </c:pt>
                <c:pt idx="8" formatCode="#,##0">
                  <c:v>2856</c:v>
                </c:pt>
                <c:pt idx="9">
                  <c:v>2855</c:v>
                </c:pt>
                <c:pt idx="10">
                  <c:v>2963</c:v>
                </c:pt>
                <c:pt idx="11" formatCode="#,##0">
                  <c:v>2958</c:v>
                </c:pt>
                <c:pt idx="12" formatCode="#,##0">
                  <c:v>2958</c:v>
                </c:pt>
                <c:pt idx="13" formatCode="#,##0">
                  <c:v>2958</c:v>
                </c:pt>
                <c:pt idx="14" formatCode="#,##0">
                  <c:v>2958</c:v>
                </c:pt>
                <c:pt idx="15" formatCode="#,##0">
                  <c:v>2958</c:v>
                </c:pt>
                <c:pt idx="16" formatCode="#,##0">
                  <c:v>2958</c:v>
                </c:pt>
                <c:pt idx="17">
                  <c:v>2958</c:v>
                </c:pt>
                <c:pt idx="18">
                  <c:v>2958</c:v>
                </c:pt>
                <c:pt idx="19">
                  <c:v>2958</c:v>
                </c:pt>
                <c:pt idx="20">
                  <c:v>2754</c:v>
                </c:pt>
                <c:pt idx="21">
                  <c:v>2958</c:v>
                </c:pt>
              </c:numCache>
            </c:numRef>
          </c:val>
          <c:smooth val="0"/>
          <c:extLst>
            <c:ext xmlns:c16="http://schemas.microsoft.com/office/drawing/2014/chart" uri="{C3380CC4-5D6E-409C-BE32-E72D297353CC}">
              <c16:uniqueId val="{00000022-9E70-440F-98F6-344B49A5FD1E}"/>
            </c:ext>
          </c:extLst>
        </c:ser>
        <c:ser>
          <c:idx val="35"/>
          <c:order val="35"/>
          <c:tx>
            <c:strRef>
              <c:f>'cantidad inicial pollos'!$B$37</c:f>
              <c:strCache>
                <c:ptCount val="1"/>
                <c:pt idx="0">
                  <c:v>MARISELA VALENCIA</c:v>
                </c:pt>
              </c:strCache>
            </c:strRef>
          </c:tx>
          <c:spPr>
            <a:ln w="28575" cap="rnd">
              <a:solidFill>
                <a:schemeClr val="accent6">
                  <a:lumMod val="5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pollos'!$C$37:$X$37</c:f>
              <c:numCache>
                <c:formatCode>General</c:formatCode>
                <c:ptCount val="22"/>
                <c:pt idx="0" formatCode="#,##0">
                  <c:v>1216</c:v>
                </c:pt>
                <c:pt idx="1">
                  <c:v>1122</c:v>
                </c:pt>
                <c:pt idx="2">
                  <c:v>1222</c:v>
                </c:pt>
                <c:pt idx="3">
                  <c:v>2472</c:v>
                </c:pt>
                <c:pt idx="4">
                  <c:v>2244</c:v>
                </c:pt>
                <c:pt idx="5">
                  <c:v>2549</c:v>
                </c:pt>
                <c:pt idx="6">
                  <c:v>2549</c:v>
                </c:pt>
                <c:pt idx="7">
                  <c:v>2550</c:v>
                </c:pt>
                <c:pt idx="8" formatCode="#,##0">
                  <c:v>2244</c:v>
                </c:pt>
                <c:pt idx="9">
                  <c:v>2550</c:v>
                </c:pt>
                <c:pt idx="10">
                  <c:v>2548</c:v>
                </c:pt>
                <c:pt idx="11" formatCode="#,##0">
                  <c:v>2550</c:v>
                </c:pt>
                <c:pt idx="12" formatCode="#,##0">
                  <c:v>2550</c:v>
                </c:pt>
                <c:pt idx="13" formatCode="#,##0">
                  <c:v>2550</c:v>
                </c:pt>
                <c:pt idx="14" formatCode="#,##0">
                  <c:v>2550</c:v>
                </c:pt>
                <c:pt idx="15" formatCode="#,##0">
                  <c:v>2550</c:v>
                </c:pt>
                <c:pt idx="16" formatCode="#,##0">
                  <c:v>2550</c:v>
                </c:pt>
                <c:pt idx="17">
                  <c:v>2550</c:v>
                </c:pt>
                <c:pt idx="18">
                  <c:v>2550</c:v>
                </c:pt>
                <c:pt idx="19">
                  <c:v>2550</c:v>
                </c:pt>
                <c:pt idx="20">
                  <c:v>2550</c:v>
                </c:pt>
                <c:pt idx="21">
                  <c:v>2550</c:v>
                </c:pt>
              </c:numCache>
            </c:numRef>
          </c:val>
          <c:smooth val="0"/>
          <c:extLst>
            <c:ext xmlns:c16="http://schemas.microsoft.com/office/drawing/2014/chart" uri="{C3380CC4-5D6E-409C-BE32-E72D297353CC}">
              <c16:uniqueId val="{00000023-9E70-440F-98F6-344B49A5FD1E}"/>
            </c:ext>
          </c:extLst>
        </c:ser>
        <c:ser>
          <c:idx val="36"/>
          <c:order val="36"/>
          <c:tx>
            <c:strRef>
              <c:f>'cantidad inicial pollos'!$B$38</c:f>
              <c:strCache>
                <c:ptCount val="1"/>
                <c:pt idx="0">
                  <c:v>NELCY LUCUMI</c:v>
                </c:pt>
              </c:strCache>
            </c:strRef>
          </c:tx>
          <c:spPr>
            <a:ln w="28575" cap="rnd">
              <a:solidFill>
                <a:schemeClr val="accent1">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pollos'!$C$38:$X$38</c:f>
              <c:numCache>
                <c:formatCode>General</c:formatCode>
                <c:ptCount val="22"/>
                <c:pt idx="3">
                  <c:v>6119</c:v>
                </c:pt>
                <c:pt idx="4">
                  <c:v>6120</c:v>
                </c:pt>
                <c:pt idx="5">
                  <c:v>5711</c:v>
                </c:pt>
                <c:pt idx="6">
                  <c:v>5710</c:v>
                </c:pt>
                <c:pt idx="7">
                  <c:v>5711</c:v>
                </c:pt>
                <c:pt idx="8" formatCode="#,##0">
                  <c:v>5712</c:v>
                </c:pt>
                <c:pt idx="9">
                  <c:v>5508</c:v>
                </c:pt>
                <c:pt idx="10">
                  <c:v>5500</c:v>
                </c:pt>
                <c:pt idx="11" formatCode="#,##0">
                  <c:v>5303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4-9E70-440F-98F6-344B49A5FD1E}"/>
            </c:ext>
          </c:extLst>
        </c:ser>
        <c:ser>
          <c:idx val="37"/>
          <c:order val="37"/>
          <c:tx>
            <c:strRef>
              <c:f>'cantidad inicial pollos'!$B$39</c:f>
              <c:strCache>
                <c:ptCount val="1"/>
                <c:pt idx="0">
                  <c:v>NORA MELVY MEJIA</c:v>
                </c:pt>
              </c:strCache>
            </c:strRef>
          </c:tx>
          <c:spPr>
            <a:ln w="28575" cap="rnd">
              <a:solidFill>
                <a:schemeClr val="accent2">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pollos'!$C$39:$X$39</c:f>
              <c:numCache>
                <c:formatCode>General</c:formatCode>
                <c:ptCount val="22"/>
                <c:pt idx="0" formatCode="#,##0">
                  <c:v>5406</c:v>
                </c:pt>
                <c:pt idx="1">
                  <c:v>5605</c:v>
                </c:pt>
                <c:pt idx="2">
                  <c:v>5922</c:v>
                </c:pt>
                <c:pt idx="3">
                  <c:v>5340</c:v>
                </c:pt>
                <c:pt idx="4">
                  <c:v>4896</c:v>
                </c:pt>
                <c:pt idx="5">
                  <c:v>5198</c:v>
                </c:pt>
                <c:pt idx="6">
                  <c:v>5913</c:v>
                </c:pt>
                <c:pt idx="7">
                  <c:v>5710</c:v>
                </c:pt>
                <c:pt idx="8" formatCode="#,##0">
                  <c:v>5710</c:v>
                </c:pt>
                <c:pt idx="9">
                  <c:v>5712</c:v>
                </c:pt>
                <c:pt idx="10">
                  <c:v>5608</c:v>
                </c:pt>
                <c:pt idx="11" formatCode="#,##0">
                  <c:v>5610</c:v>
                </c:pt>
                <c:pt idx="12" formatCode="#,##0">
                  <c:v>5610</c:v>
                </c:pt>
                <c:pt idx="13" formatCode="#,##0">
                  <c:v>5916</c:v>
                </c:pt>
                <c:pt idx="14" formatCode="#,##0">
                  <c:v>5916</c:v>
                </c:pt>
                <c:pt idx="15" formatCode="#,##0">
                  <c:v>5712</c:v>
                </c:pt>
                <c:pt idx="16" formatCode="#,##0">
                  <c:v>5712</c:v>
                </c:pt>
                <c:pt idx="17">
                  <c:v>5712</c:v>
                </c:pt>
                <c:pt idx="18">
                  <c:v>5916</c:v>
                </c:pt>
                <c:pt idx="19">
                  <c:v>5712</c:v>
                </c:pt>
                <c:pt idx="20">
                  <c:v>5712</c:v>
                </c:pt>
                <c:pt idx="21">
                  <c:v>6528</c:v>
                </c:pt>
              </c:numCache>
            </c:numRef>
          </c:val>
          <c:smooth val="0"/>
          <c:extLst>
            <c:ext xmlns:c16="http://schemas.microsoft.com/office/drawing/2014/chart" uri="{C3380CC4-5D6E-409C-BE32-E72D297353CC}">
              <c16:uniqueId val="{00000025-9E70-440F-98F6-344B49A5FD1E}"/>
            </c:ext>
          </c:extLst>
        </c:ser>
        <c:ser>
          <c:idx val="38"/>
          <c:order val="38"/>
          <c:tx>
            <c:strRef>
              <c:f>'cantidad inicial pollos'!$B$40</c:f>
              <c:strCache>
                <c:ptCount val="1"/>
                <c:pt idx="0">
                  <c:v>NORFY VELASCO</c:v>
                </c:pt>
              </c:strCache>
            </c:strRef>
          </c:tx>
          <c:spPr>
            <a:ln w="28575" cap="rnd">
              <a:solidFill>
                <a:schemeClr val="accent3">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pollos'!$C$40:$X$40</c:f>
              <c:numCache>
                <c:formatCode>General</c:formatCode>
                <c:ptCount val="22"/>
                <c:pt idx="0" formatCode="#,##0">
                  <c:v>4995</c:v>
                </c:pt>
                <c:pt idx="1">
                  <c:v>6120</c:v>
                </c:pt>
                <c:pt idx="2">
                  <c:v>6119</c:v>
                </c:pt>
                <c:pt idx="3">
                  <c:v>6116</c:v>
                </c:pt>
                <c:pt idx="4">
                  <c:v>5098</c:v>
                </c:pt>
                <c:pt idx="5">
                  <c:v>4182</c:v>
                </c:pt>
                <c:pt idx="6">
                  <c:v>6120</c:v>
                </c:pt>
                <c:pt idx="7">
                  <c:v>6117</c:v>
                </c:pt>
                <c:pt idx="8" formatCode="#,##0">
                  <c:v>6120</c:v>
                </c:pt>
                <c:pt idx="9">
                  <c:v>6120</c:v>
                </c:pt>
                <c:pt idx="10">
                  <c:v>6119</c:v>
                </c:pt>
                <c:pt idx="11" formatCode="#,##0">
                  <c:v>6120</c:v>
                </c:pt>
                <c:pt idx="12" formatCode="#,##0">
                  <c:v>6120</c:v>
                </c:pt>
                <c:pt idx="13" formatCode="#,##0">
                  <c:v>6120</c:v>
                </c:pt>
                <c:pt idx="14" formatCode="#,##0">
                  <c:v>6120</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26-9E70-440F-98F6-344B49A5FD1E}"/>
            </c:ext>
          </c:extLst>
        </c:ser>
        <c:ser>
          <c:idx val="39"/>
          <c:order val="39"/>
          <c:tx>
            <c:strRef>
              <c:f>'cantidad inicial pollos'!$B$41</c:f>
              <c:strCache>
                <c:ptCount val="1"/>
                <c:pt idx="0">
                  <c:v>NUBIA USSA</c:v>
                </c:pt>
              </c:strCache>
            </c:strRef>
          </c:tx>
          <c:spPr>
            <a:ln w="28575" cap="rnd">
              <a:solidFill>
                <a:schemeClr val="accent4">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pollos'!$C$41:$X$41</c:f>
              <c:numCache>
                <c:formatCode>General</c:formatCode>
                <c:ptCount val="22"/>
                <c:pt idx="0" formatCode="#,##0">
                  <c:v>2546</c:v>
                </c:pt>
                <c:pt idx="1">
                  <c:v>2851</c:v>
                </c:pt>
                <c:pt idx="2">
                  <c:v>2856</c:v>
                </c:pt>
                <c:pt idx="3">
                  <c:v>2854</c:v>
                </c:pt>
                <c:pt idx="4">
                  <c:v>2845</c:v>
                </c:pt>
                <c:pt idx="5">
                  <c:v>2855</c:v>
                </c:pt>
                <c:pt idx="6">
                  <c:v>3054</c:v>
                </c:pt>
                <c:pt idx="7">
                  <c:v>2749</c:v>
                </c:pt>
                <c:pt idx="8" formatCode="#,##0">
                  <c:v>3059</c:v>
                </c:pt>
                <c:pt idx="9">
                  <c:v>3060</c:v>
                </c:pt>
                <c:pt idx="10">
                  <c:v>2754</c:v>
                </c:pt>
                <c:pt idx="11" formatCode="#,##0">
                  <c:v>2754</c:v>
                </c:pt>
                <c:pt idx="12" formatCode="#,##0">
                  <c:v>2856</c:v>
                </c:pt>
                <c:pt idx="13" formatCode="#,##0">
                  <c:v>2856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27-9E70-440F-98F6-344B49A5FD1E}"/>
            </c:ext>
          </c:extLst>
        </c:ser>
        <c:ser>
          <c:idx val="40"/>
          <c:order val="40"/>
          <c:tx>
            <c:strRef>
              <c:f>'cantidad inicial pollos'!$B$42</c:f>
              <c:strCache>
                <c:ptCount val="1"/>
                <c:pt idx="0">
                  <c:v>PEDRO JULIAN SALINAS</c:v>
                </c:pt>
              </c:strCache>
            </c:strRef>
          </c:tx>
          <c:spPr>
            <a:ln w="28575" cap="rnd">
              <a:solidFill>
                <a:schemeClr val="accent5">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pollos'!$C$42:$X$42</c:f>
              <c:numCache>
                <c:formatCode>General</c:formatCode>
                <c:ptCount val="22"/>
                <c:pt idx="0">
                  <c:v>12913</c:v>
                </c:pt>
                <c:pt idx="1">
                  <c:v>13770</c:v>
                </c:pt>
                <c:pt idx="2">
                  <c:v>13770</c:v>
                </c:pt>
                <c:pt idx="3">
                  <c:v>13770</c:v>
                </c:pt>
                <c:pt idx="4">
                  <c:v>13546</c:v>
                </c:pt>
                <c:pt idx="5">
                  <c:v>11526</c:v>
                </c:pt>
                <c:pt idx="6">
                  <c:v>12240</c:v>
                </c:pt>
                <c:pt idx="7">
                  <c:v>13566</c:v>
                </c:pt>
                <c:pt idx="8" formatCode="#,##0">
                  <c:v>13767</c:v>
                </c:pt>
                <c:pt idx="9">
                  <c:v>13260</c:v>
                </c:pt>
                <c:pt idx="10">
                  <c:v>13770</c:v>
                </c:pt>
                <c:pt idx="11" formatCode="#,##0">
                  <c:v>13770</c:v>
                </c:pt>
                <c:pt idx="12" formatCode="#,##0">
                  <c:v>13770</c:v>
                </c:pt>
                <c:pt idx="13" formatCode="#,##0">
                  <c:v>13770</c:v>
                </c:pt>
                <c:pt idx="14" formatCode="#,##0">
                  <c:v>13770</c:v>
                </c:pt>
                <c:pt idx="15" formatCode="#,##0">
                  <c:v>14790</c:v>
                </c:pt>
                <c:pt idx="16" formatCode="#,##0">
                  <c:v>14790</c:v>
                </c:pt>
                <c:pt idx="17">
                  <c:v>14790</c:v>
                </c:pt>
                <c:pt idx="18">
                  <c:v>14790</c:v>
                </c:pt>
                <c:pt idx="19">
                  <c:v>14790</c:v>
                </c:pt>
                <c:pt idx="20">
                  <c:v>14790</c:v>
                </c:pt>
                <c:pt idx="21">
                  <c:v>15300</c:v>
                </c:pt>
              </c:numCache>
            </c:numRef>
          </c:val>
          <c:smooth val="0"/>
          <c:extLst>
            <c:ext xmlns:c16="http://schemas.microsoft.com/office/drawing/2014/chart" uri="{C3380CC4-5D6E-409C-BE32-E72D297353CC}">
              <c16:uniqueId val="{00000028-9E70-440F-98F6-344B49A5FD1E}"/>
            </c:ext>
          </c:extLst>
        </c:ser>
        <c:ser>
          <c:idx val="41"/>
          <c:order val="41"/>
          <c:tx>
            <c:strRef>
              <c:f>'cantidad inicial pollos'!$B$43</c:f>
              <c:strCache>
                <c:ptCount val="1"/>
                <c:pt idx="0">
                  <c:v>RAMIRO MORENO</c:v>
                </c:pt>
              </c:strCache>
            </c:strRef>
          </c:tx>
          <c:spPr>
            <a:ln w="28575" cap="rnd">
              <a:solidFill>
                <a:schemeClr val="accent6">
                  <a:lumMod val="70000"/>
                  <a:lumOff val="3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pollos'!$C$43:$X$43</c:f>
              <c:numCache>
                <c:formatCode>General</c:formatCode>
                <c:ptCount val="22"/>
                <c:pt idx="0" formatCode="#,##0">
                  <c:v>15504</c:v>
                </c:pt>
                <c:pt idx="1">
                  <c:v>16830</c:v>
                </c:pt>
                <c:pt idx="2">
                  <c:v>16830</c:v>
                </c:pt>
                <c:pt idx="3">
                  <c:v>16830</c:v>
                </c:pt>
                <c:pt idx="4">
                  <c:v>19482</c:v>
                </c:pt>
                <c:pt idx="5">
                  <c:v>17034</c:v>
                </c:pt>
                <c:pt idx="6">
                  <c:v>19380</c:v>
                </c:pt>
                <c:pt idx="7">
                  <c:v>17237</c:v>
                </c:pt>
                <c:pt idx="8" formatCode="#,##0">
                  <c:v>16830</c:v>
                </c:pt>
                <c:pt idx="9">
                  <c:v>18360</c:v>
                </c:pt>
                <c:pt idx="10">
                  <c:v>17850</c:v>
                </c:pt>
                <c:pt idx="11" formatCode="#,##0">
                  <c:v>17847</c:v>
                </c:pt>
                <c:pt idx="12" formatCode="#,##0">
                  <c:v>17340</c:v>
                </c:pt>
                <c:pt idx="13" formatCode="#,##0">
                  <c:v>18870</c:v>
                </c:pt>
                <c:pt idx="14" formatCode="#,##0">
                  <c:v>16830</c:v>
                </c:pt>
                <c:pt idx="15" formatCode="#,##0">
                  <c:v>17442</c:v>
                </c:pt>
                <c:pt idx="16" formatCode="#,##0">
                  <c:v>17850</c:v>
                </c:pt>
                <c:pt idx="17">
                  <c:v>16830</c:v>
                </c:pt>
                <c:pt idx="18">
                  <c:v>17646</c:v>
                </c:pt>
                <c:pt idx="19">
                  <c:v>18462</c:v>
                </c:pt>
                <c:pt idx="20">
                  <c:v>15810</c:v>
                </c:pt>
                <c:pt idx="21">
                  <c:v>21420</c:v>
                </c:pt>
              </c:numCache>
            </c:numRef>
          </c:val>
          <c:smooth val="0"/>
          <c:extLst>
            <c:ext xmlns:c16="http://schemas.microsoft.com/office/drawing/2014/chart" uri="{C3380CC4-5D6E-409C-BE32-E72D297353CC}">
              <c16:uniqueId val="{00000029-9E70-440F-98F6-344B49A5FD1E}"/>
            </c:ext>
          </c:extLst>
        </c:ser>
        <c:ser>
          <c:idx val="42"/>
          <c:order val="42"/>
          <c:tx>
            <c:strRef>
              <c:f>'cantidad inicial pollos'!$B$44</c:f>
              <c:strCache>
                <c:ptCount val="1"/>
                <c:pt idx="0">
                  <c:v>RIGOBERTO LUCUMI</c:v>
                </c:pt>
              </c:strCache>
            </c:strRef>
          </c:tx>
          <c:spPr>
            <a:ln w="28575" cap="rnd">
              <a:solidFill>
                <a:schemeClr val="accent1">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pollos'!$C$44:$X$44</c:f>
              <c:numCache>
                <c:formatCode>General</c:formatCode>
                <c:ptCount val="22"/>
                <c:pt idx="0" formatCode="#,##0">
                  <c:v>1122</c:v>
                </c:pt>
                <c:pt idx="1">
                  <c:v>2447</c:v>
                </c:pt>
                <c:pt idx="2">
                  <c:v>2753</c:v>
                </c:pt>
                <c:pt idx="3">
                  <c:v>2754</c:v>
                </c:pt>
                <c:pt idx="4">
                  <c:v>2742</c:v>
                </c:pt>
                <c:pt idx="5">
                  <c:v>2856</c:v>
                </c:pt>
                <c:pt idx="6">
                  <c:v>2856</c:v>
                </c:pt>
                <c:pt idx="7">
                  <c:v>2754</c:v>
                </c:pt>
                <c:pt idx="8" formatCode="#,##0">
                  <c:v>2855</c:v>
                </c:pt>
                <c:pt idx="9">
                  <c:v>2856</c:v>
                </c:pt>
                <c:pt idx="10">
                  <c:v>2856</c:v>
                </c:pt>
                <c:pt idx="11" formatCode="#,##0">
                  <c:v>2854</c:v>
                </c:pt>
                <c:pt idx="12" formatCode="#,##0">
                  <c:v>2856</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A-9E70-440F-98F6-344B49A5FD1E}"/>
            </c:ext>
          </c:extLst>
        </c:ser>
        <c:ser>
          <c:idx val="43"/>
          <c:order val="43"/>
          <c:tx>
            <c:strRef>
              <c:f>'cantidad inicial pollos'!$B$45</c:f>
              <c:strCache>
                <c:ptCount val="1"/>
                <c:pt idx="0">
                  <c:v>RONALD TRUJILLO</c:v>
                </c:pt>
              </c:strCache>
            </c:strRef>
          </c:tx>
          <c:spPr>
            <a:ln w="28575" cap="rnd">
              <a:solidFill>
                <a:schemeClr val="accent2">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pollos'!$C$45:$X$45</c:f>
              <c:numCache>
                <c:formatCode>General</c:formatCode>
                <c:ptCount val="22"/>
                <c:pt idx="0" formatCode="#,##0">
                  <c:v>2550</c:v>
                </c:pt>
                <c:pt idx="1">
                  <c:v>2855</c:v>
                </c:pt>
                <c:pt idx="2">
                  <c:v>2856</c:v>
                </c:pt>
                <c:pt idx="3">
                  <c:v>2856</c:v>
                </c:pt>
                <c:pt idx="4">
                  <c:v>2550</c:v>
                </c:pt>
                <c:pt idx="5">
                  <c:v>2040</c:v>
                </c:pt>
                <c:pt idx="6">
                  <c:v>2856</c:v>
                </c:pt>
                <c:pt idx="7">
                  <c:v>2856</c:v>
                </c:pt>
                <c:pt idx="8" formatCode="#,##0">
                  <c:v>2855</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2B-9E70-440F-98F6-344B49A5FD1E}"/>
            </c:ext>
          </c:extLst>
        </c:ser>
        <c:ser>
          <c:idx val="44"/>
          <c:order val="44"/>
          <c:tx>
            <c:strRef>
              <c:f>'cantidad inicial pollos'!$B$46</c:f>
              <c:strCache>
                <c:ptCount val="1"/>
                <c:pt idx="0">
                  <c:v>ROSA E MINOTTA</c:v>
                </c:pt>
              </c:strCache>
            </c:strRef>
          </c:tx>
          <c:spPr>
            <a:ln w="28575" cap="rnd">
              <a:solidFill>
                <a:schemeClr val="accent3">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pollos'!$C$46:$X$46</c:f>
              <c:numCache>
                <c:formatCode>General</c:formatCode>
                <c:ptCount val="22"/>
                <c:pt idx="0" formatCode="#,##0">
                  <c:v>1631</c:v>
                </c:pt>
                <c:pt idx="1">
                  <c:v>1630</c:v>
                </c:pt>
                <c:pt idx="2">
                  <c:v>1833</c:v>
                </c:pt>
                <c:pt idx="3">
                  <c:v>1836</c:v>
                </c:pt>
                <c:pt idx="4">
                  <c:v>1632</c:v>
                </c:pt>
                <c:pt idx="5">
                  <c:v>1836</c:v>
                </c:pt>
                <c:pt idx="6">
                  <c:v>1833</c:v>
                </c:pt>
                <c:pt idx="7">
                  <c:v>1836</c:v>
                </c:pt>
                <c:pt idx="8" formatCode="#,##0">
                  <c:v>1834</c:v>
                </c:pt>
                <c:pt idx="9">
                  <c:v>1427</c:v>
                </c:pt>
                <c:pt idx="10">
                  <c:v>1835</c:v>
                </c:pt>
                <c:pt idx="11" formatCode="#,##0">
                  <c:v>1836</c:v>
                </c:pt>
                <c:pt idx="12" formatCode="#,##0">
                  <c:v>1836</c:v>
                </c:pt>
                <c:pt idx="14" formatCode="#,##0">
                  <c:v>1836</c:v>
                </c:pt>
                <c:pt idx="15" formatCode="#,##0">
                  <c:v>1836</c:v>
                </c:pt>
                <c:pt idx="16" formatCode="#,##0">
                  <c:v>1836</c:v>
                </c:pt>
                <c:pt idx="17">
                  <c:v>1836</c:v>
                </c:pt>
                <c:pt idx="18">
                  <c:v>1836</c:v>
                </c:pt>
              </c:numCache>
            </c:numRef>
          </c:val>
          <c:smooth val="0"/>
          <c:extLst>
            <c:ext xmlns:c16="http://schemas.microsoft.com/office/drawing/2014/chart" uri="{C3380CC4-5D6E-409C-BE32-E72D297353CC}">
              <c16:uniqueId val="{0000002C-9E70-440F-98F6-344B49A5FD1E}"/>
            </c:ext>
          </c:extLst>
        </c:ser>
        <c:ser>
          <c:idx val="45"/>
          <c:order val="45"/>
          <c:tx>
            <c:strRef>
              <c:f>'cantidad inicial pollos'!$B$47</c:f>
              <c:strCache>
                <c:ptCount val="1"/>
                <c:pt idx="0">
                  <c:v>RUBIELA BALANTA</c:v>
                </c:pt>
              </c:strCache>
            </c:strRef>
          </c:tx>
          <c:spPr>
            <a:ln w="28575" cap="rnd">
              <a:solidFill>
                <a:schemeClr val="accent4">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pollos'!$C$47:$X$47</c:f>
              <c:numCache>
                <c:formatCode>General</c:formatCode>
                <c:ptCount val="22"/>
                <c:pt idx="1">
                  <c:v>5900</c:v>
                </c:pt>
                <c:pt idx="2">
                  <c:v>5695</c:v>
                </c:pt>
                <c:pt idx="3">
                  <c:v>6109</c:v>
                </c:pt>
                <c:pt idx="4">
                  <c:v>6120</c:v>
                </c:pt>
                <c:pt idx="5">
                  <c:v>5641</c:v>
                </c:pt>
                <c:pt idx="6">
                  <c:v>5712</c:v>
                </c:pt>
                <c:pt idx="7">
                  <c:v>5712</c:v>
                </c:pt>
                <c:pt idx="8" formatCode="#,##0">
                  <c:v>5711</c:v>
                </c:pt>
                <c:pt idx="9">
                  <c:v>5693</c:v>
                </c:pt>
                <c:pt idx="10">
                  <c:v>5508</c:v>
                </c:pt>
                <c:pt idx="11" formatCode="#,##0">
                  <c:v>5693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D-9E70-440F-98F6-344B49A5FD1E}"/>
            </c:ext>
          </c:extLst>
        </c:ser>
        <c:ser>
          <c:idx val="46"/>
          <c:order val="46"/>
          <c:tx>
            <c:strRef>
              <c:f>'cantidad inicial pollos'!$B$48</c:f>
              <c:strCache>
                <c:ptCount val="1"/>
                <c:pt idx="0">
                  <c:v>RUFINA MANCILLA</c:v>
                </c:pt>
              </c:strCache>
            </c:strRef>
          </c:tx>
          <c:spPr>
            <a:ln w="28575" cap="rnd">
              <a:solidFill>
                <a:schemeClr val="accent5">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pollos'!$C$48:$X$48</c:f>
              <c:numCache>
                <c:formatCode>General</c:formatCode>
                <c:ptCount val="22"/>
                <c:pt idx="0" formatCode="#,##0">
                  <c:v>2226</c:v>
                </c:pt>
                <c:pt idx="1">
                  <c:v>2242</c:v>
                </c:pt>
                <c:pt idx="2">
                  <c:v>2445</c:v>
                </c:pt>
                <c:pt idx="3">
                  <c:v>2444</c:v>
                </c:pt>
                <c:pt idx="4">
                  <c:v>2442</c:v>
                </c:pt>
                <c:pt idx="5">
                  <c:v>2448</c:v>
                </c:pt>
                <c:pt idx="6">
                  <c:v>2448</c:v>
                </c:pt>
                <c:pt idx="7">
                  <c:v>2448</c:v>
                </c:pt>
                <c:pt idx="8" formatCode="#,##0">
                  <c:v>2448</c:v>
                </c:pt>
                <c:pt idx="9">
                  <c:v>2448</c:v>
                </c:pt>
                <c:pt idx="10">
                  <c:v>2448</c:v>
                </c:pt>
                <c:pt idx="11" formatCode="#,##0">
                  <c:v>2448</c:v>
                </c:pt>
                <c:pt idx="12" formatCode="#,##0">
                  <c:v>2448</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E-9E70-440F-98F6-344B49A5FD1E}"/>
            </c:ext>
          </c:extLst>
        </c:ser>
        <c:ser>
          <c:idx val="47"/>
          <c:order val="47"/>
          <c:tx>
            <c:strRef>
              <c:f>'cantidad inicial pollos'!$B$49</c:f>
              <c:strCache>
                <c:ptCount val="1"/>
                <c:pt idx="0">
                  <c:v>SORAIDA ESCOBAR</c:v>
                </c:pt>
              </c:strCache>
            </c:strRef>
          </c:tx>
          <c:spPr>
            <a:ln w="28575" cap="rnd">
              <a:solidFill>
                <a:schemeClr val="accent6">
                  <a:lumMod val="70000"/>
                </a:schemeClr>
              </a:solidFill>
              <a:round/>
            </a:ln>
            <a:effectLst/>
          </c:spPr>
          <c:marker>
            <c:symbol val="none"/>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pollos'!$C$49:$X$49</c:f>
              <c:numCache>
                <c:formatCode>General</c:formatCode>
                <c:ptCount val="22"/>
                <c:pt idx="0" formatCode="#,##0">
                  <c:v>1016</c:v>
                </c:pt>
                <c:pt idx="1">
                  <c:v>1009</c:v>
                </c:pt>
                <c:pt idx="2">
                  <c:v>1413</c:v>
                </c:pt>
                <c:pt idx="3">
                  <c:v>1639</c:v>
                </c:pt>
                <c:pt idx="4">
                  <c:v>2040</c:v>
                </c:pt>
                <c:pt idx="5">
                  <c:v>1632</c:v>
                </c:pt>
                <c:pt idx="6">
                  <c:v>2039</c:v>
                </c:pt>
                <c:pt idx="7">
                  <c:v>2037</c:v>
                </c:pt>
                <c:pt idx="8" formatCode="#,##0">
                  <c:v>2040</c:v>
                </c:pt>
                <c:pt idx="9">
                  <c:v>2040</c:v>
                </c:pt>
                <c:pt idx="10">
                  <c:v>2040</c:v>
                </c:pt>
                <c:pt idx="11" formatCode="#,##0">
                  <c:v>2040</c:v>
                </c:pt>
                <c:pt idx="12" formatCode="#,##0">
                  <c:v>2040</c:v>
                </c:pt>
                <c:pt idx="13" formatCode="#,##0">
                  <c:v>2040</c:v>
                </c:pt>
                <c:pt idx="14" formatCode="#,##0">
                  <c:v>2040</c:v>
                </c:pt>
                <c:pt idx="15" formatCode="#,##0">
                  <c:v>2231</c:v>
                </c:pt>
                <c:pt idx="16" formatCode="#,##0">
                  <c:v>2244</c:v>
                </c:pt>
                <c:pt idx="17">
                  <c:v>2244</c:v>
                </c:pt>
                <c:pt idx="18">
                  <c:v>2244</c:v>
                </c:pt>
                <c:pt idx="19">
                  <c:v>2244</c:v>
                </c:pt>
                <c:pt idx="20">
                  <c:v>2244</c:v>
                </c:pt>
                <c:pt idx="21">
                  <c:v>2448</c:v>
                </c:pt>
              </c:numCache>
            </c:numRef>
          </c:val>
          <c:smooth val="0"/>
          <c:extLst>
            <c:ext xmlns:c16="http://schemas.microsoft.com/office/drawing/2014/chart" uri="{C3380CC4-5D6E-409C-BE32-E72D297353CC}">
              <c16:uniqueId val="{0000002F-9E70-440F-98F6-344B49A5FD1E}"/>
            </c:ext>
          </c:extLst>
        </c:ser>
        <c:dLbls>
          <c:showLegendKey val="0"/>
          <c:showVal val="0"/>
          <c:showCatName val="0"/>
          <c:showSerName val="0"/>
          <c:showPercent val="0"/>
          <c:showBubbleSize val="0"/>
        </c:dLbls>
        <c:smooth val="0"/>
        <c:axId val="1647679184"/>
        <c:axId val="1647672944"/>
      </c:lineChart>
      <c:catAx>
        <c:axId val="164767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2944"/>
        <c:crosses val="autoZero"/>
        <c:auto val="1"/>
        <c:lblAlgn val="ctr"/>
        <c:lblOffset val="100"/>
        <c:noMultiLvlLbl val="0"/>
      </c:catAx>
      <c:valAx>
        <c:axId val="1647672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COMPLETO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8E97-4B9C-8457-AF50F5927697}"/>
            </c:ext>
          </c:extLst>
        </c:ser>
        <c:ser>
          <c:idx val="1"/>
          <c:order val="1"/>
          <c:tx>
            <c:strRef>
              <c:f>'Grupos Porcentaje'!$B$3</c:f>
              <c:strCache>
                <c:ptCount val="1"/>
                <c:pt idx="0">
                  <c:v>ANA LUCIA MINA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Porcentaje'!$C$3:$X$3</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1-8E97-4B9C-8457-AF50F5927697}"/>
            </c:ext>
          </c:extLst>
        </c:ser>
        <c:ser>
          <c:idx val="2"/>
          <c:order val="2"/>
          <c:tx>
            <c:strRef>
              <c:f>'Grupos Porcentaje'!$B$4</c:f>
              <c:strCache>
                <c:ptCount val="1"/>
                <c:pt idx="0">
                  <c:v>ARMANDO GOMEZ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Porcentaje'!$C$4:$X$4</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2-8E97-4B9C-8457-AF50F5927697}"/>
            </c:ext>
          </c:extLst>
        </c:ser>
        <c:ser>
          <c:idx val="3"/>
          <c:order val="3"/>
          <c:tx>
            <c:strRef>
              <c:f>'Grupos Porcentaje'!$B$5</c:f>
              <c:strCache>
                <c:ptCount val="1"/>
                <c:pt idx="0">
                  <c:v>CARMELO MOSQUERA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Porcentaje'!$C$5:$X$5</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3-8E97-4B9C-8457-AF50F5927697}"/>
            </c:ext>
          </c:extLst>
        </c:ser>
        <c:ser>
          <c:idx val="4"/>
          <c:order val="4"/>
          <c:tx>
            <c:strRef>
              <c:f>'Grupos Porcentaje'!$B$6</c:f>
              <c:strCache>
                <c:ptCount val="1"/>
                <c:pt idx="0">
                  <c:v>CIBARY LUCUMY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Porcentaje'!$C$6:$X$6</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4-8E97-4B9C-8457-AF50F5927697}"/>
            </c:ext>
          </c:extLst>
        </c:ser>
        <c:ser>
          <c:idx val="5"/>
          <c:order val="5"/>
          <c:tx>
            <c:strRef>
              <c:f>'Grupos Porcentaje'!$B$7</c:f>
              <c:strCache>
                <c:ptCount val="1"/>
                <c:pt idx="0">
                  <c:v>ELSA MEZU</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Porcentaje'!$C$7:$X$7</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5-8E97-4B9C-8457-AF50F5927697}"/>
            </c:ext>
          </c:extLst>
        </c:ser>
        <c:ser>
          <c:idx val="6"/>
          <c:order val="6"/>
          <c:tx>
            <c:strRef>
              <c:f>'Grupos Porcentaje'!$B$8</c:f>
              <c:strCache>
                <c:ptCount val="1"/>
                <c:pt idx="0">
                  <c:v>ESCUELA VERDE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Porcentaje'!$C$8:$X$8</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6-8E97-4B9C-8457-AF50F5927697}"/>
            </c:ext>
          </c:extLst>
        </c:ser>
        <c:ser>
          <c:idx val="7"/>
          <c:order val="7"/>
          <c:tx>
            <c:strRef>
              <c:f>'Grupos Porcentaje'!$B$9</c:f>
              <c:strCache>
                <c:ptCount val="1"/>
                <c:pt idx="0">
                  <c:v>GIOVANI ROCHA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Porcentaje'!$C$9:$X$9</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4.9782135076252725E-2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7-8E97-4B9C-8457-AF50F5927697}"/>
            </c:ext>
          </c:extLst>
        </c:ser>
        <c:ser>
          <c:idx val="8"/>
          <c:order val="8"/>
          <c:tx>
            <c:strRef>
              <c:f>'Grupos Porcentaje'!$B$10</c:f>
              <c:strCache>
                <c:ptCount val="1"/>
                <c:pt idx="0">
                  <c:v>HECTOR FABIO MORENO</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Porcentaje'!$C$10:$X$10</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3.2174688057040997E-2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8-8E97-4B9C-8457-AF50F5927697}"/>
            </c:ext>
          </c:extLst>
        </c:ser>
        <c:ser>
          <c:idx val="9"/>
          <c:order val="9"/>
          <c:tx>
            <c:strRef>
              <c:f>'Grupos Porcentaje'!$B$11</c:f>
              <c:strCache>
                <c:ptCount val="1"/>
                <c:pt idx="0">
                  <c:v>IDALIA NAZARITH</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Porcentaje'!$C$11:$X$11</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3.3260632497273721E-2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09-8E97-4B9C-8457-AF50F5927697}"/>
            </c:ext>
          </c:extLst>
        </c:ser>
        <c:ser>
          <c:idx val="10"/>
          <c:order val="10"/>
          <c:tx>
            <c:strRef>
              <c:f>'Grupos Porcentaje'!$B$12</c:f>
              <c:strCache>
                <c:ptCount val="1"/>
                <c:pt idx="0">
                  <c:v>JOSE HARVI BASAN</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Porcentaje'!$C$12:$X$12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1.6456582633053222E-2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0A-8E97-4B9C-8457-AF50F5927697}"/>
            </c:ext>
          </c:extLst>
        </c:ser>
        <c:ser>
          <c:idx val="11"/>
          <c:order val="11"/>
          <c:tx>
            <c:strRef>
              <c:f>'Grupos Porcentaje'!$B$13</c:f>
              <c:strCache>
                <c:ptCount val="1"/>
                <c:pt idx="0">
                  <c:v>LEYDI HELENA BALANTA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Porcentaje'!$C$13:$X$13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4.3284248103525214E-2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0B-8E97-4B9C-8457-AF50F5927697}"/>
            </c:ext>
          </c:extLst>
        </c:ser>
        <c:ser>
          <c:idx val="12"/>
          <c:order val="12"/>
          <c:tx>
            <c:strRef>
              <c:f>'Grupos Porcentaje'!$B$14</c:f>
              <c:strCache>
                <c:ptCount val="1"/>
                <c:pt idx="0">
                  <c:v>LUEINER ADIELA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Porcentaje'!$C$14:$X$14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2.5054466230936819E-2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0C-8E97-4B9C-8457-AF50F5927697}"/>
            </c:ext>
          </c:extLst>
        </c:ser>
        <c:ser>
          <c:idx val="13"/>
          <c:order val="13"/>
          <c:tx>
            <c:strRef>
              <c:f>'Grupos Porcentaje'!$B$15</c:f>
              <c:strCache>
                <c:ptCount val="1"/>
                <c:pt idx="0">
                  <c:v>LUIS HERNAN BRAND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Porcentaje'!$C$15:$X$15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4.0671811166591014E-2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0D-8E97-4B9C-8457-AF50F5927697}"/>
            </c:ext>
          </c:extLst>
        </c:ser>
        <c:ser>
          <c:idx val="14"/>
          <c:order val="14"/>
          <c:tx>
            <c:strRef>
              <c:f>'Grupos Porcentaje'!$B$16</c:f>
              <c:strCache>
                <c:ptCount val="1"/>
                <c:pt idx="0">
                  <c:v>LUIS OBEIMAR MINA</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Porcentaje'!$C$16:$X$16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2.042483660130719E-2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0E-8E97-4B9C-8457-AF50F5927697}"/>
            </c:ext>
          </c:extLst>
        </c:ser>
        <c:ser>
          <c:idx val="15"/>
          <c:order val="15"/>
          <c:tx>
            <c:strRef>
              <c:f>'Grupos Porcentaje'!$B$17</c:f>
              <c:strCache>
                <c:ptCount val="1"/>
                <c:pt idx="0">
                  <c:v>LUZ DARY MINA</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Porcentaje'!$C$17:$X$17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5.4209919261822379E-2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0F-8E97-4B9C-8457-AF50F5927697}"/>
            </c:ext>
          </c:extLst>
        </c:ser>
        <c:ser>
          <c:idx val="16"/>
          <c:order val="16"/>
          <c:tx>
            <c:strRef>
              <c:f>'Grupos Porcentaje'!$B$18</c:f>
              <c:strCache>
                <c:ptCount val="1"/>
                <c:pt idx="0">
                  <c:v>LUZ DARY NIETO</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Porcentaje'!$C$18:$X$18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4.0616246498599441E-2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0-8E97-4B9C-8457-AF50F5927697}"/>
            </c:ext>
          </c:extLst>
        </c:ser>
        <c:ser>
          <c:idx val="17"/>
          <c:order val="17"/>
          <c:tx>
            <c:strRef>
              <c:f>'Grupos Porcentaje'!$B$19</c:f>
              <c:strCache>
                <c:ptCount val="1"/>
                <c:pt idx="0">
                  <c:v>LUZ DARY ORTIZ</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Porcentaje'!$C$19:$X$19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4.3740573152337855E-2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1-8E97-4B9C-8457-AF50F5927697}"/>
            </c:ext>
          </c:extLst>
        </c:ser>
        <c:ser>
          <c:idx val="18"/>
          <c:order val="18"/>
          <c:tx>
            <c:strRef>
              <c:f>'Grupos Porcentaje'!$B$20</c:f>
              <c:strCache>
                <c:ptCount val="1"/>
                <c:pt idx="0">
                  <c:v>MANAEM LUCUMI</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Porcentaje'!$C$20:$X$20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2-8E97-4B9C-8457-AF50F5927697}"/>
            </c:ext>
          </c:extLst>
        </c:ser>
        <c:ser>
          <c:idx val="19"/>
          <c:order val="19"/>
          <c:tx>
            <c:strRef>
              <c:f>'Grupos Porcentaje'!$B$21</c:f>
              <c:strCache>
                <c:ptCount val="1"/>
                <c:pt idx="0">
                  <c:v>MANUEL CHATE</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Porcentaje'!$C$21:$X$21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3-8E97-4B9C-8457-AF50F5927697}"/>
            </c:ext>
          </c:extLst>
        </c:ser>
        <c:ser>
          <c:idx val="20"/>
          <c:order val="20"/>
          <c:tx>
            <c:strRef>
              <c:f>'Grupos Porcentaje'!$B$22</c:f>
              <c:strCache>
                <c:ptCount val="1"/>
                <c:pt idx="0">
                  <c:v>MARIA ANGELA TUQUERREZ</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Porcentaje'!$C$22:$X$22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4-8E97-4B9C-8457-AF50F5927697}"/>
            </c:ext>
          </c:extLst>
        </c:ser>
        <c:ser>
          <c:idx val="21"/>
          <c:order val="21"/>
          <c:tx>
            <c:strRef>
              <c:f>'Grupos Porcentaje'!$B$23</c:f>
              <c:strCache>
                <c:ptCount val="1"/>
                <c:pt idx="0">
                  <c:v>MARIA BRISEIDA VIDAL</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Porcentaje'!$C$23:$X$23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5-8E97-4B9C-8457-AF50F5927697}"/>
            </c:ext>
          </c:extLst>
        </c:ser>
        <c:ser>
          <c:idx val="22"/>
          <c:order val="22"/>
          <c:tx>
            <c:strRef>
              <c:f>'Grupos Porcentaje'!$B$24</c:f>
              <c:strCache>
                <c:ptCount val="1"/>
                <c:pt idx="0">
                  <c:v>MARIA HELENA ESCOBAR y RODRIGO MEJIA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Porcentaje'!$C$24:$X$24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16-8E97-4B9C-8457-AF50F5927697}"/>
            </c:ext>
          </c:extLst>
        </c:ser>
        <c:ser>
          <c:idx val="23"/>
          <c:order val="23"/>
          <c:tx>
            <c:strRef>
              <c:f>'Grupos Porcentaje'!$B$25</c:f>
              <c:strCache>
                <c:ptCount val="1"/>
                <c:pt idx="0">
                  <c:v>MARIA INES LUCUMI</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Porcentaje'!$C$25:$X$25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17-8E97-4B9C-8457-AF50F5927697}"/>
            </c:ext>
          </c:extLst>
        </c:ser>
        <c:ser>
          <c:idx val="24"/>
          <c:order val="24"/>
          <c:tx>
            <c:strRef>
              <c:f>'Grupos Porcentaje'!$B$26</c:f>
              <c:strCache>
                <c:ptCount val="1"/>
                <c:pt idx="0">
                  <c:v>MARIA JANETH CHICUE</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Porcentaje'!$C$26:$X$26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18-8E97-4B9C-8457-AF50F5927697}"/>
            </c:ext>
          </c:extLst>
        </c:ser>
        <c:ser>
          <c:idx val="25"/>
          <c:order val="25"/>
          <c:tx>
            <c:strRef>
              <c:f>'Grupos Porcentaje'!$B$27</c:f>
              <c:strCache>
                <c:ptCount val="1"/>
                <c:pt idx="0">
                  <c:v>MARISELA VALENCIA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Porcentaje'!$C$27:$X$27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19-8E97-4B9C-8457-AF50F5927697}"/>
            </c:ext>
          </c:extLst>
        </c:ser>
        <c:ser>
          <c:idx val="26"/>
          <c:order val="26"/>
          <c:tx>
            <c:strRef>
              <c:f>'Grupos Porcentaje'!$B$28</c:f>
              <c:strCache>
                <c:ptCount val="1"/>
                <c:pt idx="0">
                  <c:v>NORA MELVY MEJIA</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Porcentaje'!$C$28:$X$28</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1A-8E97-4B9C-8457-AF50F5927697}"/>
            </c:ext>
          </c:extLst>
        </c:ser>
        <c:ser>
          <c:idx val="27"/>
          <c:order val="27"/>
          <c:tx>
            <c:strRef>
              <c:f>'Grupos Porcentaje'!$B$29</c:f>
              <c:strCache>
                <c:ptCount val="1"/>
                <c:pt idx="0">
                  <c:v>NORFY VELASCO</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Porcentaje'!$C$29:$X$29</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1B-8E97-4B9C-8457-AF50F5927697}"/>
            </c:ext>
          </c:extLst>
        </c:ser>
        <c:ser>
          <c:idx val="28"/>
          <c:order val="28"/>
          <c:tx>
            <c:strRef>
              <c:f>'Grupos Porcentaje'!$B$30</c:f>
              <c:strCache>
                <c:ptCount val="1"/>
                <c:pt idx="0">
                  <c:v>NUBIA USSA</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Porcentaje'!$C$30:$X$30</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1C-8E97-4B9C-8457-AF50F5927697}"/>
            </c:ext>
          </c:extLst>
        </c:ser>
        <c:ser>
          <c:idx val="29"/>
          <c:order val="29"/>
          <c:tx>
            <c:strRef>
              <c:f>'Grupos Porcentaje'!$B$31</c:f>
              <c:strCache>
                <c:ptCount val="1"/>
                <c:pt idx="0">
                  <c:v>PEDRO JULIAN SALINAS</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Porcentaje'!$C$31:$X$31</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1D-8E97-4B9C-8457-AF50F5927697}"/>
            </c:ext>
          </c:extLst>
        </c:ser>
        <c:ser>
          <c:idx val="30"/>
          <c:order val="30"/>
          <c:tx>
            <c:strRef>
              <c:f>'Grupos Porcentaje'!$B$32</c:f>
              <c:strCache>
                <c:ptCount val="1"/>
                <c:pt idx="0">
                  <c:v>RAMIRO MORENO</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Porcentaje'!$C$32:$X$32</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1E-8E97-4B9C-8457-AF50F5927697}"/>
            </c:ext>
          </c:extLst>
        </c:ser>
        <c:ser>
          <c:idx val="31"/>
          <c:order val="31"/>
          <c:tx>
            <c:strRef>
              <c:f>'Grupos Porcentaje'!$B$33</c:f>
              <c:strCache>
                <c:ptCount val="1"/>
                <c:pt idx="0">
                  <c:v>RIGOBERTO LUCUMI</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Porcentaje'!$C$33:$X$33</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1F-8E97-4B9C-8457-AF50F5927697}"/>
            </c:ext>
          </c:extLst>
        </c:ser>
        <c:ser>
          <c:idx val="32"/>
          <c:order val="32"/>
          <c:tx>
            <c:strRef>
              <c:f>'Grupos Porcentaje'!$B$34</c:f>
              <c:strCache>
                <c:ptCount val="1"/>
                <c:pt idx="0">
                  <c:v>RONALD TRUJILLO</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Porcentaje'!$C$34:$X$34</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0-8E97-4B9C-8457-AF50F5927697}"/>
            </c:ext>
          </c:extLst>
        </c:ser>
        <c:ser>
          <c:idx val="33"/>
          <c:order val="33"/>
          <c:tx>
            <c:strRef>
              <c:f>'Grupos Porcentaje'!$B$35</c:f>
              <c:strCache>
                <c:ptCount val="1"/>
                <c:pt idx="0">
                  <c:v>RUFINA MANCILLA</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Porcentaje'!$C$35:$X$35</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1-8E97-4B9C-8457-AF50F5927697}"/>
            </c:ext>
          </c:extLst>
        </c:ser>
        <c:ser>
          <c:idx val="34"/>
          <c:order val="34"/>
          <c:tx>
            <c:strRef>
              <c:f>'Grupos Porcentaje'!$B$36</c:f>
              <c:strCache>
                <c:ptCount val="1"/>
                <c:pt idx="0">
                  <c:v>SORAIDA ESCOBAR</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Porcentaje'!$C$36:$X$36</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2-8E97-4B9C-8457-AF50F5927697}"/>
            </c:ext>
          </c:extLst>
        </c:ser>
        <c:dLbls>
          <c:showLegendKey val="0"/>
          <c:showVal val="0"/>
          <c:showCatName val="0"/>
          <c:showSerName val="0"/>
          <c:showPercent val="0"/>
          <c:showBubbleSize val="0"/>
        </c:dLbls>
        <c:marker val="1"/>
        <c:smooth val="0"/>
        <c:axId val="557856408"/>
        <c:axId val="557858048"/>
      </c:lineChart>
      <c:catAx>
        <c:axId val="557856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858048"/>
        <c:crosses val="autoZero"/>
        <c:auto val="1"/>
        <c:lblAlgn val="ctr"/>
        <c:lblOffset val="100"/>
        <c:noMultiLvlLbl val="0"/>
      </c:catAx>
      <c:valAx>
        <c:axId val="55785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8564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21</a:t>
            </a:r>
            <a:r>
              <a:rPr lang="es-CO" baseline="0"/>
              <a:t> CICLOS</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Porcentaje'!$B$37</c:f>
              <c:strCache>
                <c:ptCount val="1"/>
                <c:pt idx="0">
                  <c:v>ALDEMAR TRUJILLO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Porcentaje'!$C$37:$X$37</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pt idx="21">
                  <c:v>0</c:v>
                </c:pt>
              </c:numCache>
            </c:numRef>
          </c:val>
          <c:smooth val="0"/>
          <c:extLst>
            <c:ext xmlns:c16="http://schemas.microsoft.com/office/drawing/2014/chart" uri="{C3380CC4-5D6E-409C-BE32-E72D297353CC}">
              <c16:uniqueId val="{00000000-42BF-407E-A680-367DF13027E9}"/>
            </c:ext>
          </c:extLst>
        </c:ser>
        <c:ser>
          <c:idx val="1"/>
          <c:order val="1"/>
          <c:tx>
            <c:strRef>
              <c:f>'Grupos Porcentaje'!$B$38</c:f>
              <c:strCache>
                <c:ptCount val="1"/>
                <c:pt idx="0">
                  <c:v>FUNDESIA CASA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Porcentaje'!$C$38:$X$38</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5">
                  <c:v>0</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1-42BF-407E-A680-367DF13027E9}"/>
            </c:ext>
          </c:extLst>
        </c:ser>
        <c:ser>
          <c:idx val="2"/>
          <c:order val="2"/>
          <c:tx>
            <c:strRef>
              <c:f>'Grupos Porcentaje'!$B$39</c:f>
              <c:strCache>
                <c:ptCount val="1"/>
                <c:pt idx="0">
                  <c:v>HECTOR FABIO CORREA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Porcentaje'!$C$39:$X$39</c:f>
              <c:numCache>
                <c:formatCode>General</c:formatCode>
                <c:ptCount val="22"/>
                <c:pt idx="0">
                  <c:v>0</c:v>
                </c:pt>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2.3238925199709513E-2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2-42BF-407E-A680-367DF13027E9}"/>
            </c:ext>
          </c:extLst>
        </c:ser>
        <c:ser>
          <c:idx val="3"/>
          <c:order val="3"/>
          <c:tx>
            <c:strRef>
              <c:f>'Grupos Porcentaje'!$B$40</c:f>
              <c:strCache>
                <c:ptCount val="1"/>
                <c:pt idx="0">
                  <c:v>HERMES BELTRAN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Porcentaje'!$C$40:$X$40</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1.7917511832319134E-2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8">
                  <c:v>0</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3-42BF-407E-A680-367DF13027E9}"/>
            </c:ext>
          </c:extLst>
        </c:ser>
        <c:ser>
          <c:idx val="4"/>
          <c:order val="4"/>
          <c:tx>
            <c:strRef>
              <c:f>'Grupos Porcentaje'!$B$41</c:f>
              <c:strCache>
                <c:ptCount val="1"/>
                <c:pt idx="0">
                  <c:v>HUBER VASQUEZ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Porcentaje'!$C$41:$X$41</c:f>
              <c:numCache>
                <c:formatCode>General</c:formatCode>
                <c:ptCount val="22"/>
                <c:pt idx="0">
                  <c:v>0</c:v>
                </c:pt>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3.1862745098039214E-2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04-42BF-407E-A680-367DF13027E9}"/>
            </c:ext>
          </c:extLst>
        </c:ser>
        <c:ser>
          <c:idx val="5"/>
          <c:order val="5"/>
          <c:tx>
            <c:strRef>
              <c:f>'Grupos Porcentaje'!$B$42</c:f>
              <c:strCache>
                <c:ptCount val="1"/>
                <c:pt idx="0">
                  <c:v>ISMELDA BALANTA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Porcentaje'!$C$42:$X$42</c:f>
              <c:numCache>
                <c:formatCode>General</c:formatCode>
                <c:ptCount val="22"/>
                <c:pt idx="0">
                  <c:v>0</c:v>
                </c:pt>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3.9922955699527231E-2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05-42BF-407E-A680-367DF13027E9}"/>
            </c:ext>
          </c:extLst>
        </c:ser>
        <c:ser>
          <c:idx val="6"/>
          <c:order val="6"/>
          <c:tx>
            <c:strRef>
              <c:f>'Grupos Porcentaje'!$B$43</c:f>
              <c:strCache>
                <c:ptCount val="1"/>
                <c:pt idx="0">
                  <c:v>JIMENA VILLEGAS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Porcentaje'!$C$43:$X$43</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3.2212885154061621E-2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19">
                  <c:v>0</c:v>
                </c:pt>
                <c:pt idx="20">
                  <c:v>9.2879256965944269E-3</c:v>
                </c:pt>
                <c:pt idx="21">
                  <c:v>5.8823529411764705E-2</c:v>
                </c:pt>
              </c:numCache>
            </c:numRef>
          </c:val>
          <c:smooth val="0"/>
          <c:extLst>
            <c:ext xmlns:c16="http://schemas.microsoft.com/office/drawing/2014/chart" uri="{C3380CC4-5D6E-409C-BE32-E72D297353CC}">
              <c16:uniqueId val="{00000006-42BF-407E-A680-367DF13027E9}"/>
            </c:ext>
          </c:extLst>
        </c:ser>
        <c:ser>
          <c:idx val="7"/>
          <c:order val="7"/>
          <c:tx>
            <c:strRef>
              <c:f>'Grupos Porcentaje'!$B$44</c:f>
              <c:strCache>
                <c:ptCount val="1"/>
                <c:pt idx="0">
                  <c:v>RUBIELA BALANTA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Porcentaje'!$C$44:$X$44</c:f>
              <c:numCache>
                <c:formatCode>General</c:formatCode>
                <c:ptCount val="22"/>
                <c:pt idx="0">
                  <c:v>0</c:v>
                </c:pt>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07-42BF-407E-A680-367DF13027E9}"/>
            </c:ext>
          </c:extLst>
        </c:ser>
        <c:dLbls>
          <c:showLegendKey val="0"/>
          <c:showVal val="0"/>
          <c:showCatName val="0"/>
          <c:showSerName val="0"/>
          <c:showPercent val="0"/>
          <c:showBubbleSize val="0"/>
        </c:dLbls>
        <c:marker val="1"/>
        <c:smooth val="0"/>
        <c:axId val="562863736"/>
        <c:axId val="562860784"/>
      </c:lineChart>
      <c:catAx>
        <c:axId val="562863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2860784"/>
        <c:crosses val="autoZero"/>
        <c:auto val="1"/>
        <c:lblAlgn val="ctr"/>
        <c:lblOffset val="100"/>
        <c:noMultiLvlLbl val="0"/>
      </c:catAx>
      <c:valAx>
        <c:axId val="56286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2863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NELCY LUCUMI (19</a:t>
            </a:r>
            <a:r>
              <a:rPr lang="es-CO" baseline="0"/>
              <a:t> CICLOS)</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Porcentaje'!$B$45:$E$45</c:f>
              <c:strCache>
                <c:ptCount val="4"/>
                <c:pt idx="0">
                  <c:v>NELCY LUCUMI</c:v>
                </c:pt>
                <c:pt idx="1">
                  <c:v>#NA</c:v>
                </c:pt>
                <c:pt idx="2">
                  <c:v>#NA</c:v>
                </c:pt>
                <c:pt idx="3">
                  <c:v>#NA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Porcentaje'!$F$1:$X$1</c:f>
              <c:strCache>
                <c:ptCount val="19"/>
                <c:pt idx="0">
                  <c:v>CICLO 53</c:v>
                </c:pt>
                <c:pt idx="1">
                  <c:v>CICLO 54</c:v>
                </c:pt>
                <c:pt idx="2">
                  <c:v>CICLO 58</c:v>
                </c:pt>
                <c:pt idx="3">
                  <c:v>CICLO 59</c:v>
                </c:pt>
                <c:pt idx="4">
                  <c:v>CICLO 60</c:v>
                </c:pt>
                <c:pt idx="5">
                  <c:v>CICLO 61</c:v>
                </c:pt>
                <c:pt idx="6">
                  <c:v>CICLO 62</c:v>
                </c:pt>
                <c:pt idx="7">
                  <c:v>CICLO 63</c:v>
                </c:pt>
                <c:pt idx="8">
                  <c:v>CICLO 64</c:v>
                </c:pt>
                <c:pt idx="9">
                  <c:v>CICLO 66</c:v>
                </c:pt>
                <c:pt idx="10">
                  <c:v>CICLO 67</c:v>
                </c:pt>
                <c:pt idx="11">
                  <c:v>CICLO 68</c:v>
                </c:pt>
                <c:pt idx="12">
                  <c:v>CICLO 70</c:v>
                </c:pt>
                <c:pt idx="13">
                  <c:v>CICLO 71</c:v>
                </c:pt>
                <c:pt idx="14">
                  <c:v>CICLO 72</c:v>
                </c:pt>
                <c:pt idx="15">
                  <c:v>CICLO 74</c:v>
                </c:pt>
                <c:pt idx="16">
                  <c:v>CICLO 75</c:v>
                </c:pt>
                <c:pt idx="17">
                  <c:v>CICLO 76</c:v>
                </c:pt>
                <c:pt idx="18">
                  <c:v>CICLO 77</c:v>
                </c:pt>
              </c:strCache>
            </c:strRef>
          </c:cat>
          <c:val>
            <c:numRef>
              <c:f>'Grupos Porcentaje'!$F$45:$X$45</c:f>
              <c:numCache>
                <c:formatCode>General</c:formatCode>
                <c:ptCount val="19"/>
                <c:pt idx="0">
                  <c:v>2.8599444353652557E-2</c:v>
                </c:pt>
                <c:pt idx="1">
                  <c:v>0.13398692810457516</c:v>
                </c:pt>
                <c:pt idx="2">
                  <c:v>4.4125372088951148E-2</c:v>
                </c:pt>
                <c:pt idx="3">
                  <c:v>4.4133099824868655E-2</c:v>
                </c:pt>
                <c:pt idx="4">
                  <c:v>4.3249868674487831E-2</c:v>
                </c:pt>
                <c:pt idx="5">
                  <c:v>1.8907563025210083E-2</c:v>
                </c:pt>
                <c:pt idx="6">
                  <c:v>1.9244734931009439E-2</c:v>
                </c:pt>
                <c:pt idx="7">
                  <c:v>6.2909090909090915E-2</c:v>
                </c:pt>
                <c:pt idx="8">
                  <c:v>2.4702998302847445E-2</c:v>
                </c:pt>
                <c:pt idx="9">
                  <c:v>1.699346405228758E-2</c:v>
                </c:pt>
                <c:pt idx="10">
                  <c:v>2.0588235294117647E-2</c:v>
                </c:pt>
                <c:pt idx="11">
                  <c:v>1.5686274509803921E-2</c:v>
                </c:pt>
                <c:pt idx="12">
                  <c:v>1.4177978883861237E-2</c:v>
                </c:pt>
                <c:pt idx="13">
                  <c:v>1.5987933634992457E-2</c:v>
                </c:pt>
                <c:pt idx="14">
                  <c:v>1.3876319758672699E-2</c:v>
                </c:pt>
                <c:pt idx="15">
                  <c:v>2.7777777777777776E-2</c:v>
                </c:pt>
                <c:pt idx="16">
                  <c:v>2.2829131652661063E-2</c:v>
                </c:pt>
                <c:pt idx="17">
                  <c:v>3.6231884057971016E-2</c:v>
                </c:pt>
                <c:pt idx="18">
                  <c:v>3.0264279624893437E-2</c:v>
                </c:pt>
              </c:numCache>
            </c:numRef>
          </c:val>
          <c:smooth val="0"/>
          <c:extLst>
            <c:ext xmlns:c16="http://schemas.microsoft.com/office/drawing/2014/chart" uri="{C3380CC4-5D6E-409C-BE32-E72D297353CC}">
              <c16:uniqueId val="{00000000-0BAF-4545-AC2F-A89D49AB854D}"/>
            </c:ext>
          </c:extLst>
        </c:ser>
        <c:dLbls>
          <c:showLegendKey val="0"/>
          <c:showVal val="0"/>
          <c:showCatName val="0"/>
          <c:showSerName val="0"/>
          <c:showPercent val="0"/>
          <c:showBubbleSize val="0"/>
        </c:dLbls>
        <c:marker val="1"/>
        <c:smooth val="0"/>
        <c:axId val="514412624"/>
        <c:axId val="514415904"/>
      </c:lineChart>
      <c:catAx>
        <c:axId val="51441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5904"/>
        <c:crosses val="autoZero"/>
        <c:auto val="1"/>
        <c:lblAlgn val="ctr"/>
        <c:lblOffset val="100"/>
        <c:noMultiLvlLbl val="0"/>
      </c:catAx>
      <c:valAx>
        <c:axId val="51441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2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ROSA E MINOTTA (18 CICLOS)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Porcentaje'!$B$46</c:f>
              <c:strCache>
                <c:ptCount val="1"/>
                <c:pt idx="0">
                  <c:v>ROSA E MINOTTA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3">
                  <c:v>0</c:v>
                </c:pt>
                <c:pt idx="14">
                  <c:v>2.4509803921568627E-2</c:v>
                </c:pt>
                <c:pt idx="15">
                  <c:v>1.3071895424836602E-2</c:v>
                </c:pt>
                <c:pt idx="16">
                  <c:v>3.3769063180827889E-2</c:v>
                </c:pt>
                <c:pt idx="17">
                  <c:v>6.0457516339869281E-2</c:v>
                </c:pt>
                <c:pt idx="18">
                  <c:v>6.3180827886710242E-2</c:v>
                </c:pt>
                <c:pt idx="19">
                  <c:v>0</c:v>
                </c:pt>
                <c:pt idx="20">
                  <c:v>0</c:v>
                </c:pt>
                <c:pt idx="21">
                  <c:v>0</c:v>
                </c:pt>
              </c:numCache>
            </c:numRef>
          </c:val>
          <c:smooth val="0"/>
          <c:extLst>
            <c:ext xmlns:c16="http://schemas.microsoft.com/office/drawing/2014/chart" uri="{C3380CC4-5D6E-409C-BE32-E72D297353CC}">
              <c16:uniqueId val="{00000000-8BFD-4FCF-8EF2-CA7BF67C5CE4}"/>
            </c:ext>
          </c:extLst>
        </c:ser>
        <c:dLbls>
          <c:showLegendKey val="0"/>
          <c:showVal val="0"/>
          <c:showCatName val="0"/>
          <c:showSerName val="0"/>
          <c:showPercent val="0"/>
          <c:showBubbleSize val="0"/>
        </c:dLbls>
        <c:marker val="1"/>
        <c:smooth val="0"/>
        <c:axId val="514416560"/>
        <c:axId val="514417872"/>
      </c:lineChart>
      <c:catAx>
        <c:axId val="51441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7872"/>
        <c:crosses val="autoZero"/>
        <c:auto val="1"/>
        <c:lblAlgn val="ctr"/>
        <c:lblOffset val="100"/>
        <c:noMultiLvlLbl val="0"/>
      </c:catAx>
      <c:valAx>
        <c:axId val="51441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6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13 CICLOS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Porcentaje'!$B$47</c:f>
              <c:strCache>
                <c:ptCount val="1"/>
                <c:pt idx="0">
                  <c:v>FABIOLA USURIAGA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Porcentaje'!$C$47:$X$47</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0">
                  <c:v>0</c:v>
                </c:pt>
                <c:pt idx="11">
                  <c:v>0</c:v>
                </c:pt>
                <c:pt idx="12">
                  <c:v>0</c:v>
                </c:pt>
                <c:pt idx="13">
                  <c:v>0</c:v>
                </c:pt>
                <c:pt idx="14">
                  <c:v>0</c:v>
                </c:pt>
                <c:pt idx="15">
                  <c:v>0</c:v>
                </c:pt>
                <c:pt idx="16">
                  <c:v>0</c:v>
                </c:pt>
                <c:pt idx="17">
                  <c:v>0</c:v>
                </c:pt>
                <c:pt idx="18">
                  <c:v>6.0457516339869281E-2</c:v>
                </c:pt>
                <c:pt idx="19">
                  <c:v>4.2483660130718956E-2</c:v>
                </c:pt>
                <c:pt idx="20">
                  <c:v>6.699346405228758E-2</c:v>
                </c:pt>
                <c:pt idx="21">
                  <c:v>0</c:v>
                </c:pt>
              </c:numCache>
            </c:numRef>
          </c:val>
          <c:smooth val="0"/>
          <c:extLst>
            <c:ext xmlns:c16="http://schemas.microsoft.com/office/drawing/2014/chart" uri="{C3380CC4-5D6E-409C-BE32-E72D297353CC}">
              <c16:uniqueId val="{00000000-7F50-4F1E-95C7-FEA9C85D7E3B}"/>
            </c:ext>
          </c:extLst>
        </c:ser>
        <c:ser>
          <c:idx val="1"/>
          <c:order val="1"/>
          <c:tx>
            <c:strRef>
              <c:f>'Grupos Porcentaje'!$B$48</c:f>
              <c:strCache>
                <c:ptCount val="1"/>
                <c:pt idx="0">
                  <c:v>FLORELIA QUINTERO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Porcentaje'!$C$48:$X$48</c:f>
              <c:numCache>
                <c:formatCode>General</c:formatCode>
                <c:ptCount val="22"/>
                <c:pt idx="0">
                  <c:v>0</c:v>
                </c:pt>
                <c:pt idx="1">
                  <c:v>0</c:v>
                </c:pt>
                <c:pt idx="2">
                  <c:v>0</c:v>
                </c:pt>
                <c:pt idx="3">
                  <c:v>0</c:v>
                </c:pt>
                <c:pt idx="4">
                  <c:v>0</c:v>
                </c:pt>
                <c:pt idx="5">
                  <c:v>0</c:v>
                </c:pt>
                <c:pt idx="6">
                  <c:v>0</c:v>
                </c:pt>
                <c:pt idx="7">
                  <c:v>0</c:v>
                </c:pt>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pt idx="21">
                  <c:v>0</c:v>
                </c:pt>
              </c:numCache>
            </c:numRef>
          </c:val>
          <c:smooth val="0"/>
          <c:extLst>
            <c:ext xmlns:c16="http://schemas.microsoft.com/office/drawing/2014/chart" uri="{C3380CC4-5D6E-409C-BE32-E72D297353CC}">
              <c16:uniqueId val="{00000001-7F50-4F1E-95C7-FEA9C85D7E3B}"/>
            </c:ext>
          </c:extLst>
        </c:ser>
        <c:dLbls>
          <c:showLegendKey val="0"/>
          <c:showVal val="0"/>
          <c:showCatName val="0"/>
          <c:showSerName val="0"/>
          <c:showPercent val="0"/>
          <c:showBubbleSize val="0"/>
        </c:dLbls>
        <c:marker val="1"/>
        <c:smooth val="0"/>
        <c:axId val="557706584"/>
        <c:axId val="557706912"/>
      </c:lineChart>
      <c:catAx>
        <c:axId val="557706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706912"/>
        <c:crosses val="autoZero"/>
        <c:auto val="1"/>
        <c:lblAlgn val="ctr"/>
        <c:lblOffset val="100"/>
        <c:noMultiLvlLbl val="0"/>
      </c:catAx>
      <c:valAx>
        <c:axId val="55770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706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ALEXANDER HERNANDEZ (12 CICLOS)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Porcentaje'!$B$49:$L$49</c:f>
              <c:strCache>
                <c:ptCount val="11"/>
                <c:pt idx="0">
                  <c:v>ALEXANDER HERNANDEZ</c:v>
                </c:pt>
                <c:pt idx="1">
                  <c:v>#NA</c:v>
                </c:pt>
                <c:pt idx="2">
                  <c:v>#NA</c:v>
                </c:pt>
                <c:pt idx="3">
                  <c:v>#NA</c:v>
                </c:pt>
                <c:pt idx="4">
                  <c:v>#NA</c:v>
                </c:pt>
                <c:pt idx="5">
                  <c:v>#NA</c:v>
                </c:pt>
                <c:pt idx="6">
                  <c:v>#NA</c:v>
                </c:pt>
                <c:pt idx="7">
                  <c:v>#NA</c:v>
                </c:pt>
                <c:pt idx="8">
                  <c:v>#NA</c:v>
                </c:pt>
                <c:pt idx="9">
                  <c:v>#NA</c:v>
                </c:pt>
                <c:pt idx="10">
                  <c:v>#NA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Porcentaje'!$M$1:$X$1</c:f>
              <c:strCache>
                <c:ptCount val="12"/>
                <c:pt idx="0">
                  <c:v>CICLO 63</c:v>
                </c:pt>
                <c:pt idx="1">
                  <c:v>CICLO 64</c:v>
                </c:pt>
                <c:pt idx="2">
                  <c:v>CICLO 66</c:v>
                </c:pt>
                <c:pt idx="3">
                  <c:v>CICLO 67</c:v>
                </c:pt>
                <c:pt idx="4">
                  <c:v>CICLO 68</c:v>
                </c:pt>
                <c:pt idx="5">
                  <c:v>CICLO 70</c:v>
                </c:pt>
                <c:pt idx="6">
                  <c:v>CICLO 71</c:v>
                </c:pt>
                <c:pt idx="7">
                  <c:v>CICLO 72</c:v>
                </c:pt>
                <c:pt idx="8">
                  <c:v>CICLO 74</c:v>
                </c:pt>
                <c:pt idx="9">
                  <c:v>CICLO 75</c:v>
                </c:pt>
                <c:pt idx="10">
                  <c:v>CICLO 76</c:v>
                </c:pt>
                <c:pt idx="11">
                  <c:v>CICLO 77</c:v>
                </c:pt>
              </c:strCache>
            </c:strRef>
          </c:cat>
          <c:val>
            <c:numRef>
              <c:f>'Grupos Porcentaje'!$M$49:$X$49</c:f>
              <c:numCache>
                <c:formatCode>General</c:formatCode>
                <c:ptCount val="12"/>
                <c:pt idx="0">
                  <c:v>0.17335115864527628</c:v>
                </c:pt>
                <c:pt idx="1">
                  <c:v>3.7433155080213901E-2</c:v>
                </c:pt>
                <c:pt idx="2">
                  <c:v>1.9257703081232494E-2</c:v>
                </c:pt>
                <c:pt idx="3">
                  <c:v>3.3264033264033266E-2</c:v>
                </c:pt>
                <c:pt idx="4">
                  <c:v>2.3109243697478993E-2</c:v>
                </c:pt>
                <c:pt idx="5">
                  <c:v>1.5837104072398189E-2</c:v>
                </c:pt>
                <c:pt idx="6">
                  <c:v>2.2624434389140271E-2</c:v>
                </c:pt>
                <c:pt idx="7">
                  <c:v>3.0501089324618737E-2</c:v>
                </c:pt>
                <c:pt idx="8">
                  <c:v>2.9061624649859945E-2</c:v>
                </c:pt>
                <c:pt idx="9">
                  <c:v>5.1120448179271707E-2</c:v>
                </c:pt>
                <c:pt idx="10">
                  <c:v>3.9215686274509803E-2</c:v>
                </c:pt>
                <c:pt idx="11">
                  <c:v>5.812324929971989E-2</c:v>
                </c:pt>
              </c:numCache>
            </c:numRef>
          </c:val>
          <c:smooth val="0"/>
          <c:extLst>
            <c:ext xmlns:c16="http://schemas.microsoft.com/office/drawing/2014/chart" uri="{C3380CC4-5D6E-409C-BE32-E72D297353CC}">
              <c16:uniqueId val="{00000000-7589-45A1-8B50-2FFFF4587F53}"/>
            </c:ext>
          </c:extLst>
        </c:ser>
        <c:dLbls>
          <c:showLegendKey val="0"/>
          <c:showVal val="0"/>
          <c:showCatName val="0"/>
          <c:showSerName val="0"/>
          <c:showPercent val="0"/>
          <c:showBubbleSize val="0"/>
        </c:dLbls>
        <c:marker val="1"/>
        <c:smooth val="0"/>
        <c:axId val="514418528"/>
        <c:axId val="514409672"/>
      </c:lineChart>
      <c:catAx>
        <c:axId val="51441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09672"/>
        <c:crosses val="autoZero"/>
        <c:auto val="1"/>
        <c:lblAlgn val="ctr"/>
        <c:lblOffset val="100"/>
        <c:noMultiLvlLbl val="0"/>
      </c:catAx>
      <c:valAx>
        <c:axId val="51440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8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MUERTOS POR CICLO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pollos muertos'!$B$2</c:f>
              <c:strCache>
                <c:ptCount val="1"/>
                <c:pt idx="0">
                  <c:v>ALBEIRO HERNANDEZ</c:v>
                </c:pt>
              </c:strCache>
            </c:strRef>
          </c:tx>
          <c:spPr>
            <a:ln w="28575" cap="rnd">
              <a:solidFill>
                <a:schemeClr val="accent1"/>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muertos'!$C$2:$X$2</c:f>
              <c:numCache>
                <c:formatCode>General</c:formatCode>
                <c:ptCount val="22"/>
                <c:pt idx="0">
                  <c:v>100</c:v>
                </c:pt>
                <c:pt idx="1">
                  <c:v>135</c:v>
                </c:pt>
                <c:pt idx="2">
                  <c:v>183</c:v>
                </c:pt>
                <c:pt idx="3">
                  <c:v>532</c:v>
                </c:pt>
                <c:pt idx="4">
                  <c:v>216</c:v>
                </c:pt>
                <c:pt idx="5">
                  <c:v>55</c:v>
                </c:pt>
                <c:pt idx="6">
                  <c:v>72</c:v>
                </c:pt>
                <c:pt idx="7">
                  <c:v>124</c:v>
                </c:pt>
                <c:pt idx="8">
                  <c:v>68</c:v>
                </c:pt>
                <c:pt idx="9">
                  <c:v>76</c:v>
                </c:pt>
                <c:pt idx="10">
                  <c:v>134</c:v>
                </c:pt>
                <c:pt idx="11">
                  <c:v>120</c:v>
                </c:pt>
                <c:pt idx="12">
                  <c:v>55</c:v>
                </c:pt>
                <c:pt idx="13">
                  <c:v>116</c:v>
                </c:pt>
                <c:pt idx="14">
                  <c:v>163</c:v>
                </c:pt>
                <c:pt idx="15">
                  <c:v>37</c:v>
                </c:pt>
                <c:pt idx="16">
                  <c:v>94</c:v>
                </c:pt>
                <c:pt idx="17">
                  <c:v>41</c:v>
                </c:pt>
                <c:pt idx="18">
                  <c:v>120</c:v>
                </c:pt>
                <c:pt idx="19">
                  <c:v>129</c:v>
                </c:pt>
                <c:pt idx="20">
                  <c:v>144</c:v>
                </c:pt>
                <c:pt idx="21">
                  <c:v>86</c:v>
                </c:pt>
              </c:numCache>
            </c:numRef>
          </c:val>
          <c:smooth val="0"/>
          <c:extLst>
            <c:ext xmlns:c16="http://schemas.microsoft.com/office/drawing/2014/chart" uri="{C3380CC4-5D6E-409C-BE32-E72D297353CC}">
              <c16:uniqueId val="{00000000-607C-45FC-9622-74853D90CBDD}"/>
            </c:ext>
          </c:extLst>
        </c:ser>
        <c:ser>
          <c:idx val="1"/>
          <c:order val="1"/>
          <c:tx>
            <c:strRef>
              <c:f>'cantidad pollos muertos'!$B$3</c:f>
              <c:strCache>
                <c:ptCount val="1"/>
                <c:pt idx="0">
                  <c:v>ALDEMAR TRUJILLO</c:v>
                </c:pt>
              </c:strCache>
            </c:strRef>
          </c:tx>
          <c:spPr>
            <a:ln w="28575" cap="rnd">
              <a:solidFill>
                <a:schemeClr val="accent2"/>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muertos'!$C$3:$X$3</c:f>
              <c:numCache>
                <c:formatCode>General</c:formatCode>
                <c:ptCount val="22"/>
                <c:pt idx="0">
                  <c:v>562</c:v>
                </c:pt>
                <c:pt idx="1">
                  <c:v>2817</c:v>
                </c:pt>
                <c:pt idx="2">
                  <c:v>3300</c:v>
                </c:pt>
                <c:pt idx="3">
                  <c:v>1078</c:v>
                </c:pt>
                <c:pt idx="4">
                  <c:v>518</c:v>
                </c:pt>
                <c:pt idx="5">
                  <c:v>355</c:v>
                </c:pt>
                <c:pt idx="6">
                  <c:v>378</c:v>
                </c:pt>
                <c:pt idx="7">
                  <c:v>104</c:v>
                </c:pt>
                <c:pt idx="8">
                  <c:v>459</c:v>
                </c:pt>
                <c:pt idx="9">
                  <c:v>239</c:v>
                </c:pt>
                <c:pt idx="10">
                  <c:v>257</c:v>
                </c:pt>
                <c:pt idx="11">
                  <c:v>338</c:v>
                </c:pt>
                <c:pt idx="12">
                  <c:v>260</c:v>
                </c:pt>
                <c:pt idx="13">
                  <c:v>297</c:v>
                </c:pt>
                <c:pt idx="14">
                  <c:v>323</c:v>
                </c:pt>
                <c:pt idx="15">
                  <c:v>220</c:v>
                </c:pt>
                <c:pt idx="16">
                  <c:v>363</c:v>
                </c:pt>
                <c:pt idx="17">
                  <c:v>199</c:v>
                </c:pt>
                <c:pt idx="18">
                  <c:v>345</c:v>
                </c:pt>
                <c:pt idx="19">
                  <c:v>330</c:v>
                </c:pt>
                <c:pt idx="20">
                  <c:v>510</c:v>
                </c:pt>
              </c:numCache>
            </c:numRef>
          </c:val>
          <c:smooth val="0"/>
          <c:extLst>
            <c:ext xmlns:c16="http://schemas.microsoft.com/office/drawing/2014/chart" uri="{C3380CC4-5D6E-409C-BE32-E72D297353CC}">
              <c16:uniqueId val="{00000001-607C-45FC-9622-74853D90CBDD}"/>
            </c:ext>
          </c:extLst>
        </c:ser>
        <c:ser>
          <c:idx val="2"/>
          <c:order val="2"/>
          <c:tx>
            <c:strRef>
              <c:f>'cantidad pollos muertos'!$B$4</c:f>
              <c:strCache>
                <c:ptCount val="1"/>
                <c:pt idx="0">
                  <c:v>ALEXANDER HERNANDEZ</c:v>
                </c:pt>
              </c:strCache>
            </c:strRef>
          </c:tx>
          <c:spPr>
            <a:ln w="28575" cap="rnd">
              <a:solidFill>
                <a:schemeClr val="accent3"/>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muertos'!$C$4:$X$4</c:f>
              <c:numCache>
                <c:formatCode>General</c:formatCode>
                <c:ptCount val="22"/>
                <c:pt idx="10">
                  <c:v>389</c:v>
                </c:pt>
                <c:pt idx="11">
                  <c:v>84</c:v>
                </c:pt>
                <c:pt idx="12">
                  <c:v>55</c:v>
                </c:pt>
                <c:pt idx="13">
                  <c:v>96</c:v>
                </c:pt>
                <c:pt idx="14">
                  <c:v>66</c:v>
                </c:pt>
                <c:pt idx="15">
                  <c:v>42</c:v>
                </c:pt>
                <c:pt idx="16">
                  <c:v>60</c:v>
                </c:pt>
                <c:pt idx="17">
                  <c:v>84</c:v>
                </c:pt>
                <c:pt idx="18">
                  <c:v>83</c:v>
                </c:pt>
                <c:pt idx="19">
                  <c:v>146</c:v>
                </c:pt>
                <c:pt idx="20">
                  <c:v>112</c:v>
                </c:pt>
                <c:pt idx="21">
                  <c:v>166</c:v>
                </c:pt>
              </c:numCache>
            </c:numRef>
          </c:val>
          <c:smooth val="0"/>
          <c:extLst>
            <c:ext xmlns:c16="http://schemas.microsoft.com/office/drawing/2014/chart" uri="{C3380CC4-5D6E-409C-BE32-E72D297353CC}">
              <c16:uniqueId val="{00000002-607C-45FC-9622-74853D90CBDD}"/>
            </c:ext>
          </c:extLst>
        </c:ser>
        <c:ser>
          <c:idx val="3"/>
          <c:order val="3"/>
          <c:tx>
            <c:strRef>
              <c:f>'cantidad pollos muertos'!$B$5</c:f>
              <c:strCache>
                <c:ptCount val="1"/>
                <c:pt idx="0">
                  <c:v>ANA LUCIA MINA </c:v>
                </c:pt>
              </c:strCache>
            </c:strRef>
          </c:tx>
          <c:spPr>
            <a:ln w="28575" cap="rnd">
              <a:solidFill>
                <a:schemeClr val="accent4"/>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muertos'!$C$5:$X$5</c:f>
              <c:numCache>
                <c:formatCode>General</c:formatCode>
                <c:ptCount val="22"/>
                <c:pt idx="0">
                  <c:v>78</c:v>
                </c:pt>
                <c:pt idx="1">
                  <c:v>99</c:v>
                </c:pt>
                <c:pt idx="2">
                  <c:v>107</c:v>
                </c:pt>
                <c:pt idx="3">
                  <c:v>87</c:v>
                </c:pt>
                <c:pt idx="4">
                  <c:v>83</c:v>
                </c:pt>
                <c:pt idx="5">
                  <c:v>51</c:v>
                </c:pt>
                <c:pt idx="6">
                  <c:v>31</c:v>
                </c:pt>
                <c:pt idx="7">
                  <c:v>83</c:v>
                </c:pt>
                <c:pt idx="8">
                  <c:v>72</c:v>
                </c:pt>
                <c:pt idx="9">
                  <c:v>59</c:v>
                </c:pt>
                <c:pt idx="10">
                  <c:v>42</c:v>
                </c:pt>
                <c:pt idx="11">
                  <c:v>58</c:v>
                </c:pt>
                <c:pt idx="12">
                  <c:v>60</c:v>
                </c:pt>
                <c:pt idx="13">
                  <c:v>42</c:v>
                </c:pt>
                <c:pt idx="14">
                  <c:v>112</c:v>
                </c:pt>
                <c:pt idx="15">
                  <c:v>29</c:v>
                </c:pt>
                <c:pt idx="16">
                  <c:v>62</c:v>
                </c:pt>
                <c:pt idx="17">
                  <c:v>40</c:v>
                </c:pt>
                <c:pt idx="18">
                  <c:v>140</c:v>
                </c:pt>
                <c:pt idx="19">
                  <c:v>56</c:v>
                </c:pt>
                <c:pt idx="20">
                  <c:v>162</c:v>
                </c:pt>
                <c:pt idx="21">
                  <c:v>56</c:v>
                </c:pt>
              </c:numCache>
            </c:numRef>
          </c:val>
          <c:smooth val="0"/>
          <c:extLst>
            <c:ext xmlns:c16="http://schemas.microsoft.com/office/drawing/2014/chart" uri="{C3380CC4-5D6E-409C-BE32-E72D297353CC}">
              <c16:uniqueId val="{00000003-607C-45FC-9622-74853D90CBDD}"/>
            </c:ext>
          </c:extLst>
        </c:ser>
        <c:ser>
          <c:idx val="4"/>
          <c:order val="4"/>
          <c:tx>
            <c:strRef>
              <c:f>'cantidad pollos muertos'!$B$6</c:f>
              <c:strCache>
                <c:ptCount val="1"/>
                <c:pt idx="0">
                  <c:v>ARMANDO GOMEZ</c:v>
                </c:pt>
              </c:strCache>
            </c:strRef>
          </c:tx>
          <c:spPr>
            <a:ln w="28575" cap="rnd">
              <a:solidFill>
                <a:schemeClr val="accent5"/>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muertos'!$C$6:$X$6</c:f>
              <c:numCache>
                <c:formatCode>General</c:formatCode>
                <c:ptCount val="22"/>
                <c:pt idx="0">
                  <c:v>58</c:v>
                </c:pt>
                <c:pt idx="1">
                  <c:v>93</c:v>
                </c:pt>
                <c:pt idx="2">
                  <c:v>156</c:v>
                </c:pt>
                <c:pt idx="3">
                  <c:v>139</c:v>
                </c:pt>
                <c:pt idx="4">
                  <c:v>141</c:v>
                </c:pt>
                <c:pt idx="5">
                  <c:v>48</c:v>
                </c:pt>
                <c:pt idx="6">
                  <c:v>90</c:v>
                </c:pt>
                <c:pt idx="7">
                  <c:v>57</c:v>
                </c:pt>
                <c:pt idx="8">
                  <c:v>39</c:v>
                </c:pt>
                <c:pt idx="9">
                  <c:v>135</c:v>
                </c:pt>
                <c:pt idx="10">
                  <c:v>51</c:v>
                </c:pt>
                <c:pt idx="11">
                  <c:v>66</c:v>
                </c:pt>
                <c:pt idx="12">
                  <c:v>126</c:v>
                </c:pt>
                <c:pt idx="13">
                  <c:v>56</c:v>
                </c:pt>
                <c:pt idx="14">
                  <c:v>44</c:v>
                </c:pt>
                <c:pt idx="15">
                  <c:v>66</c:v>
                </c:pt>
                <c:pt idx="16">
                  <c:v>76</c:v>
                </c:pt>
                <c:pt idx="17">
                  <c:v>76</c:v>
                </c:pt>
                <c:pt idx="18">
                  <c:v>96</c:v>
                </c:pt>
                <c:pt idx="19">
                  <c:v>76</c:v>
                </c:pt>
                <c:pt idx="20">
                  <c:v>41</c:v>
                </c:pt>
                <c:pt idx="21">
                  <c:v>177</c:v>
                </c:pt>
              </c:numCache>
            </c:numRef>
          </c:val>
          <c:smooth val="0"/>
          <c:extLst>
            <c:ext xmlns:c16="http://schemas.microsoft.com/office/drawing/2014/chart" uri="{C3380CC4-5D6E-409C-BE32-E72D297353CC}">
              <c16:uniqueId val="{00000004-607C-45FC-9622-74853D90CBDD}"/>
            </c:ext>
          </c:extLst>
        </c:ser>
        <c:ser>
          <c:idx val="5"/>
          <c:order val="5"/>
          <c:tx>
            <c:strRef>
              <c:f>'cantidad pollos muertos'!$B$7</c:f>
              <c:strCache>
                <c:ptCount val="1"/>
                <c:pt idx="0">
                  <c:v>CARMELO MOSQUERA</c:v>
                </c:pt>
              </c:strCache>
            </c:strRef>
          </c:tx>
          <c:spPr>
            <a:ln w="28575" cap="rnd">
              <a:solidFill>
                <a:schemeClr val="accent6"/>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muertos'!$C$7:$X$7</c:f>
              <c:numCache>
                <c:formatCode>General</c:formatCode>
                <c:ptCount val="22"/>
                <c:pt idx="0">
                  <c:v>184</c:v>
                </c:pt>
                <c:pt idx="1">
                  <c:v>56</c:v>
                </c:pt>
                <c:pt idx="2">
                  <c:v>90</c:v>
                </c:pt>
                <c:pt idx="3">
                  <c:v>124</c:v>
                </c:pt>
                <c:pt idx="4">
                  <c:v>73</c:v>
                </c:pt>
                <c:pt idx="5">
                  <c:v>31</c:v>
                </c:pt>
                <c:pt idx="6">
                  <c:v>31</c:v>
                </c:pt>
                <c:pt idx="7">
                  <c:v>40</c:v>
                </c:pt>
                <c:pt idx="8">
                  <c:v>114</c:v>
                </c:pt>
                <c:pt idx="9">
                  <c:v>45</c:v>
                </c:pt>
                <c:pt idx="10">
                  <c:v>43</c:v>
                </c:pt>
                <c:pt idx="11">
                  <c:v>80</c:v>
                </c:pt>
                <c:pt idx="12">
                  <c:v>45</c:v>
                </c:pt>
                <c:pt idx="13">
                  <c:v>41</c:v>
                </c:pt>
                <c:pt idx="14">
                  <c:v>40</c:v>
                </c:pt>
                <c:pt idx="15">
                  <c:v>49</c:v>
                </c:pt>
                <c:pt idx="16">
                  <c:v>19</c:v>
                </c:pt>
                <c:pt idx="17">
                  <c:v>58</c:v>
                </c:pt>
                <c:pt idx="18">
                  <c:v>104</c:v>
                </c:pt>
                <c:pt idx="19">
                  <c:v>98</c:v>
                </c:pt>
                <c:pt idx="20">
                  <c:v>113</c:v>
                </c:pt>
                <c:pt idx="21">
                  <c:v>44</c:v>
                </c:pt>
              </c:numCache>
            </c:numRef>
          </c:val>
          <c:smooth val="0"/>
          <c:extLst>
            <c:ext xmlns:c16="http://schemas.microsoft.com/office/drawing/2014/chart" uri="{C3380CC4-5D6E-409C-BE32-E72D297353CC}">
              <c16:uniqueId val="{00000005-607C-45FC-9622-74853D90CBDD}"/>
            </c:ext>
          </c:extLst>
        </c:ser>
        <c:ser>
          <c:idx val="6"/>
          <c:order val="6"/>
          <c:tx>
            <c:strRef>
              <c:f>'cantidad pollos muertos'!$B$8</c:f>
              <c:strCache>
                <c:ptCount val="1"/>
                <c:pt idx="0">
                  <c:v>CIBARY LUCUMY</c:v>
                </c:pt>
              </c:strCache>
            </c:strRef>
          </c:tx>
          <c:spPr>
            <a:ln w="28575" cap="rnd">
              <a:solidFill>
                <a:schemeClr val="accent1">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muertos'!$C$8:$X$8</c:f>
              <c:numCache>
                <c:formatCode>General</c:formatCode>
                <c:ptCount val="22"/>
                <c:pt idx="0">
                  <c:v>123</c:v>
                </c:pt>
                <c:pt idx="1">
                  <c:v>121</c:v>
                </c:pt>
                <c:pt idx="2">
                  <c:v>100</c:v>
                </c:pt>
                <c:pt idx="3">
                  <c:v>132</c:v>
                </c:pt>
                <c:pt idx="4">
                  <c:v>76</c:v>
                </c:pt>
                <c:pt idx="5">
                  <c:v>86</c:v>
                </c:pt>
                <c:pt idx="6">
                  <c:v>57</c:v>
                </c:pt>
                <c:pt idx="7">
                  <c:v>70</c:v>
                </c:pt>
                <c:pt idx="8">
                  <c:v>36</c:v>
                </c:pt>
                <c:pt idx="9">
                  <c:v>110</c:v>
                </c:pt>
                <c:pt idx="10">
                  <c:v>83</c:v>
                </c:pt>
                <c:pt idx="11">
                  <c:v>74</c:v>
                </c:pt>
                <c:pt idx="12">
                  <c:v>104</c:v>
                </c:pt>
                <c:pt idx="13">
                  <c:v>110</c:v>
                </c:pt>
                <c:pt idx="14">
                  <c:v>126</c:v>
                </c:pt>
                <c:pt idx="15">
                  <c:v>906</c:v>
                </c:pt>
                <c:pt idx="16">
                  <c:v>81</c:v>
                </c:pt>
                <c:pt idx="17">
                  <c:v>86</c:v>
                </c:pt>
                <c:pt idx="18">
                  <c:v>176</c:v>
                </c:pt>
                <c:pt idx="19">
                  <c:v>61</c:v>
                </c:pt>
                <c:pt idx="20">
                  <c:v>88</c:v>
                </c:pt>
                <c:pt idx="21">
                  <c:v>136</c:v>
                </c:pt>
              </c:numCache>
            </c:numRef>
          </c:val>
          <c:smooth val="0"/>
          <c:extLst>
            <c:ext xmlns:c16="http://schemas.microsoft.com/office/drawing/2014/chart" uri="{C3380CC4-5D6E-409C-BE32-E72D297353CC}">
              <c16:uniqueId val="{00000006-607C-45FC-9622-74853D90CBDD}"/>
            </c:ext>
          </c:extLst>
        </c:ser>
        <c:ser>
          <c:idx val="7"/>
          <c:order val="7"/>
          <c:tx>
            <c:strRef>
              <c:f>'cantidad pollos muertos'!$B$9</c:f>
              <c:strCache>
                <c:ptCount val="1"/>
                <c:pt idx="0">
                  <c:v>ELSA MEZU</c:v>
                </c:pt>
              </c:strCache>
            </c:strRef>
          </c:tx>
          <c:spPr>
            <a:ln w="28575" cap="rnd">
              <a:solidFill>
                <a:schemeClr val="accent2">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muertos'!$C$9:$X$9</c:f>
              <c:numCache>
                <c:formatCode>General</c:formatCode>
                <c:ptCount val="22"/>
                <c:pt idx="0">
                  <c:v>137</c:v>
                </c:pt>
                <c:pt idx="1">
                  <c:v>78</c:v>
                </c:pt>
                <c:pt idx="2">
                  <c:v>98</c:v>
                </c:pt>
                <c:pt idx="3">
                  <c:v>164</c:v>
                </c:pt>
                <c:pt idx="4">
                  <c:v>76</c:v>
                </c:pt>
                <c:pt idx="5">
                  <c:v>19</c:v>
                </c:pt>
                <c:pt idx="6">
                  <c:v>75</c:v>
                </c:pt>
                <c:pt idx="7">
                  <c:v>91</c:v>
                </c:pt>
                <c:pt idx="8">
                  <c:v>104</c:v>
                </c:pt>
                <c:pt idx="9">
                  <c:v>76</c:v>
                </c:pt>
                <c:pt idx="10">
                  <c:v>55</c:v>
                </c:pt>
                <c:pt idx="11">
                  <c:v>42</c:v>
                </c:pt>
                <c:pt idx="12">
                  <c:v>71</c:v>
                </c:pt>
                <c:pt idx="13">
                  <c:v>51</c:v>
                </c:pt>
                <c:pt idx="14">
                  <c:v>52</c:v>
                </c:pt>
                <c:pt idx="15">
                  <c:v>129</c:v>
                </c:pt>
                <c:pt idx="16">
                  <c:v>31</c:v>
                </c:pt>
                <c:pt idx="17">
                  <c:v>86</c:v>
                </c:pt>
                <c:pt idx="18">
                  <c:v>66</c:v>
                </c:pt>
                <c:pt idx="19">
                  <c:v>242</c:v>
                </c:pt>
                <c:pt idx="20">
                  <c:v>56</c:v>
                </c:pt>
                <c:pt idx="21">
                  <c:v>155</c:v>
                </c:pt>
              </c:numCache>
            </c:numRef>
          </c:val>
          <c:smooth val="0"/>
          <c:extLst>
            <c:ext xmlns:c16="http://schemas.microsoft.com/office/drawing/2014/chart" uri="{C3380CC4-5D6E-409C-BE32-E72D297353CC}">
              <c16:uniqueId val="{00000007-607C-45FC-9622-74853D90CBDD}"/>
            </c:ext>
          </c:extLst>
        </c:ser>
        <c:ser>
          <c:idx val="8"/>
          <c:order val="8"/>
          <c:tx>
            <c:strRef>
              <c:f>'cantidad pollos muertos'!$B$10</c:f>
              <c:strCache>
                <c:ptCount val="1"/>
                <c:pt idx="0">
                  <c:v>ESCUELA VERDE</c:v>
                </c:pt>
              </c:strCache>
            </c:strRef>
          </c:tx>
          <c:spPr>
            <a:ln w="28575" cap="rnd">
              <a:solidFill>
                <a:schemeClr val="accent3">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muertos'!$C$10:$X$10</c:f>
              <c:numCache>
                <c:formatCode>General</c:formatCode>
                <c:ptCount val="22"/>
                <c:pt idx="0">
                  <c:v>154</c:v>
                </c:pt>
                <c:pt idx="1">
                  <c:v>140</c:v>
                </c:pt>
                <c:pt idx="2">
                  <c:v>96</c:v>
                </c:pt>
                <c:pt idx="3">
                  <c:v>394</c:v>
                </c:pt>
                <c:pt idx="4">
                  <c:v>84</c:v>
                </c:pt>
                <c:pt idx="5">
                  <c:v>58</c:v>
                </c:pt>
                <c:pt idx="6">
                  <c:v>82</c:v>
                </c:pt>
                <c:pt idx="7">
                  <c:v>71</c:v>
                </c:pt>
                <c:pt idx="8">
                  <c:v>106</c:v>
                </c:pt>
                <c:pt idx="9">
                  <c:v>101</c:v>
                </c:pt>
                <c:pt idx="10">
                  <c:v>90</c:v>
                </c:pt>
                <c:pt idx="11">
                  <c:v>35</c:v>
                </c:pt>
                <c:pt idx="12">
                  <c:v>193</c:v>
                </c:pt>
                <c:pt idx="13">
                  <c:v>111</c:v>
                </c:pt>
                <c:pt idx="14">
                  <c:v>86</c:v>
                </c:pt>
                <c:pt idx="15">
                  <c:v>402</c:v>
                </c:pt>
                <c:pt idx="16">
                  <c:v>659</c:v>
                </c:pt>
                <c:pt idx="17">
                  <c:v>531</c:v>
                </c:pt>
                <c:pt idx="18">
                  <c:v>508</c:v>
                </c:pt>
                <c:pt idx="19">
                  <c:v>623</c:v>
                </c:pt>
                <c:pt idx="20">
                  <c:v>888</c:v>
                </c:pt>
                <c:pt idx="21">
                  <c:v>1013</c:v>
                </c:pt>
              </c:numCache>
            </c:numRef>
          </c:val>
          <c:smooth val="0"/>
          <c:extLst>
            <c:ext xmlns:c16="http://schemas.microsoft.com/office/drawing/2014/chart" uri="{C3380CC4-5D6E-409C-BE32-E72D297353CC}">
              <c16:uniqueId val="{00000008-607C-45FC-9622-74853D90CBDD}"/>
            </c:ext>
          </c:extLst>
        </c:ser>
        <c:ser>
          <c:idx val="9"/>
          <c:order val="9"/>
          <c:tx>
            <c:strRef>
              <c:f>'cantidad pollos muertos'!$B$11</c:f>
              <c:strCache>
                <c:ptCount val="1"/>
                <c:pt idx="0">
                  <c:v>FABIOLA USURIAGA </c:v>
                </c:pt>
              </c:strCache>
            </c:strRef>
          </c:tx>
          <c:spPr>
            <a:ln w="28575" cap="rnd">
              <a:solidFill>
                <a:schemeClr val="accent4">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muertos'!$C$11:$X$11</c:f>
              <c:numCache>
                <c:formatCode>General</c:formatCode>
                <c:ptCount val="22"/>
                <c:pt idx="0">
                  <c:v>68</c:v>
                </c:pt>
                <c:pt idx="1">
                  <c:v>66</c:v>
                </c:pt>
                <c:pt idx="2">
                  <c:v>61</c:v>
                </c:pt>
                <c:pt idx="3">
                  <c:v>125</c:v>
                </c:pt>
                <c:pt idx="4">
                  <c:v>37</c:v>
                </c:pt>
                <c:pt idx="5">
                  <c:v>34</c:v>
                </c:pt>
                <c:pt idx="6">
                  <c:v>47</c:v>
                </c:pt>
                <c:pt idx="7">
                  <c:v>37</c:v>
                </c:pt>
                <c:pt idx="8">
                  <c:v>57</c:v>
                </c:pt>
                <c:pt idx="9">
                  <c:v>37</c:v>
                </c:pt>
                <c:pt idx="18">
                  <c:v>74</c:v>
                </c:pt>
                <c:pt idx="19">
                  <c:v>52</c:v>
                </c:pt>
                <c:pt idx="20">
                  <c:v>82</c:v>
                </c:pt>
              </c:numCache>
            </c:numRef>
          </c:val>
          <c:smooth val="0"/>
          <c:extLst>
            <c:ext xmlns:c16="http://schemas.microsoft.com/office/drawing/2014/chart" uri="{C3380CC4-5D6E-409C-BE32-E72D297353CC}">
              <c16:uniqueId val="{00000009-607C-45FC-9622-74853D90CBDD}"/>
            </c:ext>
          </c:extLst>
        </c:ser>
        <c:ser>
          <c:idx val="10"/>
          <c:order val="10"/>
          <c:tx>
            <c:strRef>
              <c:f>'cantidad pollos muertos'!$B$12</c:f>
              <c:strCache>
                <c:ptCount val="1"/>
                <c:pt idx="0">
                  <c:v>FLORELIA QUINTERO</c:v>
                </c:pt>
              </c:strCache>
            </c:strRef>
          </c:tx>
          <c:spPr>
            <a:ln w="28575" cap="rnd">
              <a:solidFill>
                <a:schemeClr val="accent5">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muertos'!$C$12:$X$12</c:f>
              <c:numCache>
                <c:formatCode>General</c:formatCode>
                <c:ptCount val="22"/>
                <c:pt idx="8">
                  <c:v>34</c:v>
                </c:pt>
                <c:pt idx="9">
                  <c:v>45</c:v>
                </c:pt>
                <c:pt idx="10">
                  <c:v>54</c:v>
                </c:pt>
                <c:pt idx="11">
                  <c:v>43</c:v>
                </c:pt>
                <c:pt idx="12">
                  <c:v>126</c:v>
                </c:pt>
                <c:pt idx="13">
                  <c:v>34</c:v>
                </c:pt>
                <c:pt idx="14">
                  <c:v>42</c:v>
                </c:pt>
                <c:pt idx="15">
                  <c:v>46</c:v>
                </c:pt>
                <c:pt idx="16">
                  <c:v>50</c:v>
                </c:pt>
                <c:pt idx="17">
                  <c:v>40</c:v>
                </c:pt>
                <c:pt idx="18">
                  <c:v>67</c:v>
                </c:pt>
                <c:pt idx="19">
                  <c:v>56</c:v>
                </c:pt>
                <c:pt idx="20">
                  <c:v>30</c:v>
                </c:pt>
              </c:numCache>
            </c:numRef>
          </c:val>
          <c:smooth val="0"/>
          <c:extLst>
            <c:ext xmlns:c16="http://schemas.microsoft.com/office/drawing/2014/chart" uri="{C3380CC4-5D6E-409C-BE32-E72D297353CC}">
              <c16:uniqueId val="{0000000A-607C-45FC-9622-74853D90CBDD}"/>
            </c:ext>
          </c:extLst>
        </c:ser>
        <c:ser>
          <c:idx val="11"/>
          <c:order val="11"/>
          <c:tx>
            <c:strRef>
              <c:f>'cantidad pollos muertos'!$B$13</c:f>
              <c:strCache>
                <c:ptCount val="1"/>
                <c:pt idx="0">
                  <c:v>FUNDESIA CASA</c:v>
                </c:pt>
              </c:strCache>
            </c:strRef>
          </c:tx>
          <c:spPr>
            <a:ln w="28575" cap="rnd">
              <a:solidFill>
                <a:schemeClr val="accent6">
                  <a:lumMod val="6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muertos'!$C$13:$X$13</c:f>
              <c:numCache>
                <c:formatCode>General</c:formatCode>
                <c:ptCount val="22"/>
                <c:pt idx="0">
                  <c:v>110</c:v>
                </c:pt>
                <c:pt idx="1">
                  <c:v>403</c:v>
                </c:pt>
                <c:pt idx="2">
                  <c:v>211</c:v>
                </c:pt>
                <c:pt idx="3">
                  <c:v>928</c:v>
                </c:pt>
                <c:pt idx="4">
                  <c:v>216</c:v>
                </c:pt>
                <c:pt idx="5">
                  <c:v>108</c:v>
                </c:pt>
                <c:pt idx="6">
                  <c:v>93</c:v>
                </c:pt>
                <c:pt idx="7">
                  <c:v>91</c:v>
                </c:pt>
                <c:pt idx="8">
                  <c:v>72</c:v>
                </c:pt>
                <c:pt idx="9">
                  <c:v>64</c:v>
                </c:pt>
                <c:pt idx="10">
                  <c:v>63</c:v>
                </c:pt>
                <c:pt idx="11">
                  <c:v>74</c:v>
                </c:pt>
                <c:pt idx="12">
                  <c:v>72</c:v>
                </c:pt>
                <c:pt idx="13">
                  <c:v>134</c:v>
                </c:pt>
                <c:pt idx="14">
                  <c:v>70</c:v>
                </c:pt>
                <c:pt idx="16">
                  <c:v>22</c:v>
                </c:pt>
                <c:pt idx="17">
                  <c:v>158</c:v>
                </c:pt>
                <c:pt idx="18">
                  <c:v>337</c:v>
                </c:pt>
                <c:pt idx="19">
                  <c:v>194</c:v>
                </c:pt>
                <c:pt idx="20">
                  <c:v>160</c:v>
                </c:pt>
                <c:pt idx="21">
                  <c:v>218</c:v>
                </c:pt>
              </c:numCache>
            </c:numRef>
          </c:val>
          <c:smooth val="0"/>
          <c:extLst>
            <c:ext xmlns:c16="http://schemas.microsoft.com/office/drawing/2014/chart" uri="{C3380CC4-5D6E-409C-BE32-E72D297353CC}">
              <c16:uniqueId val="{0000000B-607C-45FC-9622-74853D90CBDD}"/>
            </c:ext>
          </c:extLst>
        </c:ser>
        <c:ser>
          <c:idx val="12"/>
          <c:order val="12"/>
          <c:tx>
            <c:strRef>
              <c:f>'cantidad pollos muertos'!$B$14</c:f>
              <c:strCache>
                <c:ptCount val="1"/>
                <c:pt idx="0">
                  <c:v>GIOVANI ROCHA</c:v>
                </c:pt>
              </c:strCache>
            </c:strRef>
          </c:tx>
          <c:spPr>
            <a:ln w="28575" cap="rnd">
              <a:solidFill>
                <a:schemeClr val="accent1">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muertos'!$C$14:$X$14</c:f>
              <c:numCache>
                <c:formatCode>General</c:formatCode>
                <c:ptCount val="22"/>
                <c:pt idx="0">
                  <c:v>595</c:v>
                </c:pt>
                <c:pt idx="1">
                  <c:v>2016</c:v>
                </c:pt>
                <c:pt idx="2">
                  <c:v>1022</c:v>
                </c:pt>
                <c:pt idx="3">
                  <c:v>639</c:v>
                </c:pt>
                <c:pt idx="4">
                  <c:v>716</c:v>
                </c:pt>
                <c:pt idx="5">
                  <c:v>212</c:v>
                </c:pt>
                <c:pt idx="6">
                  <c:v>459</c:v>
                </c:pt>
                <c:pt idx="7">
                  <c:v>241</c:v>
                </c:pt>
                <c:pt idx="8">
                  <c:v>320</c:v>
                </c:pt>
                <c:pt idx="9">
                  <c:v>457</c:v>
                </c:pt>
                <c:pt idx="10">
                  <c:v>333</c:v>
                </c:pt>
                <c:pt idx="11">
                  <c:v>180</c:v>
                </c:pt>
                <c:pt idx="12">
                  <c:v>232</c:v>
                </c:pt>
                <c:pt idx="13">
                  <c:v>216</c:v>
                </c:pt>
                <c:pt idx="14">
                  <c:v>478</c:v>
                </c:pt>
                <c:pt idx="15">
                  <c:v>670</c:v>
                </c:pt>
                <c:pt idx="16">
                  <c:v>189</c:v>
                </c:pt>
                <c:pt idx="17">
                  <c:v>270</c:v>
                </c:pt>
                <c:pt idx="18">
                  <c:v>369</c:v>
                </c:pt>
                <c:pt idx="19">
                  <c:v>242</c:v>
                </c:pt>
                <c:pt idx="20">
                  <c:v>339</c:v>
                </c:pt>
                <c:pt idx="21">
                  <c:v>375</c:v>
                </c:pt>
              </c:numCache>
            </c:numRef>
          </c:val>
          <c:smooth val="0"/>
          <c:extLst>
            <c:ext xmlns:c16="http://schemas.microsoft.com/office/drawing/2014/chart" uri="{C3380CC4-5D6E-409C-BE32-E72D297353CC}">
              <c16:uniqueId val="{0000000C-607C-45FC-9622-74853D90CBDD}"/>
            </c:ext>
          </c:extLst>
        </c:ser>
        <c:ser>
          <c:idx val="13"/>
          <c:order val="13"/>
          <c:tx>
            <c:strRef>
              <c:f>'cantidad pollos muertos'!$B$15</c:f>
              <c:strCache>
                <c:ptCount val="1"/>
                <c:pt idx="0">
                  <c:v>HECTOR FABIO CORREA</c:v>
                </c:pt>
              </c:strCache>
            </c:strRef>
          </c:tx>
          <c:spPr>
            <a:ln w="28575" cap="rnd">
              <a:solidFill>
                <a:schemeClr val="accent2">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muertos'!$C$15:$X$15</c:f>
              <c:numCache>
                <c:formatCode>General</c:formatCode>
                <c:ptCount val="22"/>
                <c:pt idx="1">
                  <c:v>102</c:v>
                </c:pt>
                <c:pt idx="2">
                  <c:v>119</c:v>
                </c:pt>
                <c:pt idx="3">
                  <c:v>268</c:v>
                </c:pt>
                <c:pt idx="4">
                  <c:v>254</c:v>
                </c:pt>
                <c:pt idx="5">
                  <c:v>82</c:v>
                </c:pt>
                <c:pt idx="6">
                  <c:v>352</c:v>
                </c:pt>
                <c:pt idx="7">
                  <c:v>70</c:v>
                </c:pt>
                <c:pt idx="8">
                  <c:v>372</c:v>
                </c:pt>
                <c:pt idx="9">
                  <c:v>128</c:v>
                </c:pt>
                <c:pt idx="10">
                  <c:v>182</c:v>
                </c:pt>
                <c:pt idx="11">
                  <c:v>102</c:v>
                </c:pt>
                <c:pt idx="12">
                  <c:v>152</c:v>
                </c:pt>
                <c:pt idx="13">
                  <c:v>124</c:v>
                </c:pt>
                <c:pt idx="14">
                  <c:v>116</c:v>
                </c:pt>
                <c:pt idx="15">
                  <c:v>88</c:v>
                </c:pt>
                <c:pt idx="16">
                  <c:v>86</c:v>
                </c:pt>
                <c:pt idx="17">
                  <c:v>236</c:v>
                </c:pt>
                <c:pt idx="18">
                  <c:v>194</c:v>
                </c:pt>
                <c:pt idx="19">
                  <c:v>168</c:v>
                </c:pt>
                <c:pt idx="20">
                  <c:v>297</c:v>
                </c:pt>
                <c:pt idx="21">
                  <c:v>288</c:v>
                </c:pt>
              </c:numCache>
            </c:numRef>
          </c:val>
          <c:smooth val="0"/>
          <c:extLst>
            <c:ext xmlns:c16="http://schemas.microsoft.com/office/drawing/2014/chart" uri="{C3380CC4-5D6E-409C-BE32-E72D297353CC}">
              <c16:uniqueId val="{0000000D-607C-45FC-9622-74853D90CBDD}"/>
            </c:ext>
          </c:extLst>
        </c:ser>
        <c:ser>
          <c:idx val="14"/>
          <c:order val="14"/>
          <c:tx>
            <c:strRef>
              <c:f>'cantidad pollos muertos'!$B$16</c:f>
              <c:strCache>
                <c:ptCount val="1"/>
                <c:pt idx="0">
                  <c:v>HECTOR FABIO MORENO</c:v>
                </c:pt>
              </c:strCache>
            </c:strRef>
          </c:tx>
          <c:spPr>
            <a:ln w="28575" cap="rnd">
              <a:solidFill>
                <a:schemeClr val="accent3">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muertos'!$C$16:$X$16</c:f>
              <c:numCache>
                <c:formatCode>General</c:formatCode>
                <c:ptCount val="22"/>
                <c:pt idx="0">
                  <c:v>455</c:v>
                </c:pt>
                <c:pt idx="1">
                  <c:v>1016</c:v>
                </c:pt>
                <c:pt idx="2">
                  <c:v>248</c:v>
                </c:pt>
                <c:pt idx="3">
                  <c:v>502</c:v>
                </c:pt>
                <c:pt idx="4">
                  <c:v>615</c:v>
                </c:pt>
                <c:pt idx="5">
                  <c:v>158</c:v>
                </c:pt>
                <c:pt idx="6">
                  <c:v>331</c:v>
                </c:pt>
                <c:pt idx="7">
                  <c:v>278</c:v>
                </c:pt>
                <c:pt idx="8">
                  <c:v>548</c:v>
                </c:pt>
                <c:pt idx="9">
                  <c:v>361</c:v>
                </c:pt>
                <c:pt idx="10">
                  <c:v>274</c:v>
                </c:pt>
                <c:pt idx="11">
                  <c:v>469</c:v>
                </c:pt>
                <c:pt idx="12">
                  <c:v>512</c:v>
                </c:pt>
                <c:pt idx="13">
                  <c:v>269</c:v>
                </c:pt>
                <c:pt idx="14">
                  <c:v>396</c:v>
                </c:pt>
                <c:pt idx="15">
                  <c:v>385</c:v>
                </c:pt>
                <c:pt idx="16">
                  <c:v>219</c:v>
                </c:pt>
                <c:pt idx="17">
                  <c:v>536</c:v>
                </c:pt>
                <c:pt idx="18">
                  <c:v>567</c:v>
                </c:pt>
                <c:pt idx="19">
                  <c:v>409</c:v>
                </c:pt>
                <c:pt idx="20">
                  <c:v>374</c:v>
                </c:pt>
                <c:pt idx="21">
                  <c:v>509</c:v>
                </c:pt>
              </c:numCache>
            </c:numRef>
          </c:val>
          <c:smooth val="0"/>
          <c:extLst>
            <c:ext xmlns:c16="http://schemas.microsoft.com/office/drawing/2014/chart" uri="{C3380CC4-5D6E-409C-BE32-E72D297353CC}">
              <c16:uniqueId val="{0000000E-607C-45FC-9622-74853D90CBDD}"/>
            </c:ext>
          </c:extLst>
        </c:ser>
        <c:ser>
          <c:idx val="15"/>
          <c:order val="15"/>
          <c:tx>
            <c:strRef>
              <c:f>'cantidad pollos muertos'!$B$17</c:f>
              <c:strCache>
                <c:ptCount val="1"/>
                <c:pt idx="0">
                  <c:v>HERMES BELTRAN</c:v>
                </c:pt>
              </c:strCache>
            </c:strRef>
          </c:tx>
          <c:spPr>
            <a:ln w="28575" cap="rnd">
              <a:solidFill>
                <a:schemeClr val="accent4">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muertos'!$C$17:$X$17</c:f>
              <c:numCache>
                <c:formatCode>General</c:formatCode>
                <c:ptCount val="22"/>
                <c:pt idx="0">
                  <c:v>266</c:v>
                </c:pt>
                <c:pt idx="1">
                  <c:v>432</c:v>
                </c:pt>
                <c:pt idx="2">
                  <c:v>560</c:v>
                </c:pt>
                <c:pt idx="3">
                  <c:v>857</c:v>
                </c:pt>
                <c:pt idx="4">
                  <c:v>538</c:v>
                </c:pt>
                <c:pt idx="5">
                  <c:v>145</c:v>
                </c:pt>
                <c:pt idx="6">
                  <c:v>177</c:v>
                </c:pt>
                <c:pt idx="7">
                  <c:v>264</c:v>
                </c:pt>
                <c:pt idx="8">
                  <c:v>163</c:v>
                </c:pt>
                <c:pt idx="9">
                  <c:v>106</c:v>
                </c:pt>
                <c:pt idx="10">
                  <c:v>108</c:v>
                </c:pt>
                <c:pt idx="11">
                  <c:v>208</c:v>
                </c:pt>
                <c:pt idx="12">
                  <c:v>108</c:v>
                </c:pt>
                <c:pt idx="13">
                  <c:v>106</c:v>
                </c:pt>
                <c:pt idx="14">
                  <c:v>203</c:v>
                </c:pt>
                <c:pt idx="15">
                  <c:v>153</c:v>
                </c:pt>
                <c:pt idx="16">
                  <c:v>104</c:v>
                </c:pt>
                <c:pt idx="17">
                  <c:v>139</c:v>
                </c:pt>
                <c:pt idx="19">
                  <c:v>87</c:v>
                </c:pt>
                <c:pt idx="20">
                  <c:v>156</c:v>
                </c:pt>
                <c:pt idx="21">
                  <c:v>119</c:v>
                </c:pt>
              </c:numCache>
            </c:numRef>
          </c:val>
          <c:smooth val="0"/>
          <c:extLst>
            <c:ext xmlns:c16="http://schemas.microsoft.com/office/drawing/2014/chart" uri="{C3380CC4-5D6E-409C-BE32-E72D297353CC}">
              <c16:uniqueId val="{0000000F-607C-45FC-9622-74853D90CBDD}"/>
            </c:ext>
          </c:extLst>
        </c:ser>
        <c:ser>
          <c:idx val="16"/>
          <c:order val="16"/>
          <c:tx>
            <c:strRef>
              <c:f>'cantidad pollos muertos'!$B$18</c:f>
              <c:strCache>
                <c:ptCount val="1"/>
                <c:pt idx="0">
                  <c:v>HUBER VASQUEZ</c:v>
                </c:pt>
              </c:strCache>
            </c:strRef>
          </c:tx>
          <c:spPr>
            <a:ln w="28575" cap="rnd">
              <a:solidFill>
                <a:schemeClr val="accent5">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muertos'!$C$18:$X$18</c:f>
              <c:numCache>
                <c:formatCode>General</c:formatCode>
                <c:ptCount val="22"/>
                <c:pt idx="1">
                  <c:v>693</c:v>
                </c:pt>
                <c:pt idx="2">
                  <c:v>174</c:v>
                </c:pt>
                <c:pt idx="3">
                  <c:v>120</c:v>
                </c:pt>
                <c:pt idx="4">
                  <c:v>414</c:v>
                </c:pt>
                <c:pt idx="5">
                  <c:v>46</c:v>
                </c:pt>
                <c:pt idx="6">
                  <c:v>95</c:v>
                </c:pt>
                <c:pt idx="7">
                  <c:v>56</c:v>
                </c:pt>
                <c:pt idx="8">
                  <c:v>66</c:v>
                </c:pt>
                <c:pt idx="9">
                  <c:v>78</c:v>
                </c:pt>
                <c:pt idx="10">
                  <c:v>185</c:v>
                </c:pt>
                <c:pt idx="11">
                  <c:v>96</c:v>
                </c:pt>
                <c:pt idx="12">
                  <c:v>36</c:v>
                </c:pt>
                <c:pt idx="13">
                  <c:v>86</c:v>
                </c:pt>
                <c:pt idx="14">
                  <c:v>56</c:v>
                </c:pt>
                <c:pt idx="15">
                  <c:v>86</c:v>
                </c:pt>
                <c:pt idx="16">
                  <c:v>93</c:v>
                </c:pt>
                <c:pt idx="17">
                  <c:v>76</c:v>
                </c:pt>
                <c:pt idx="18">
                  <c:v>56</c:v>
                </c:pt>
                <c:pt idx="19">
                  <c:v>106</c:v>
                </c:pt>
                <c:pt idx="20">
                  <c:v>66</c:v>
                </c:pt>
                <c:pt idx="21">
                  <c:v>390</c:v>
                </c:pt>
              </c:numCache>
            </c:numRef>
          </c:val>
          <c:smooth val="0"/>
          <c:extLst>
            <c:ext xmlns:c16="http://schemas.microsoft.com/office/drawing/2014/chart" uri="{C3380CC4-5D6E-409C-BE32-E72D297353CC}">
              <c16:uniqueId val="{00000010-607C-45FC-9622-74853D90CBDD}"/>
            </c:ext>
          </c:extLst>
        </c:ser>
        <c:ser>
          <c:idx val="17"/>
          <c:order val="17"/>
          <c:tx>
            <c:strRef>
              <c:f>'cantidad pollos muertos'!$B$19</c:f>
              <c:strCache>
                <c:ptCount val="1"/>
                <c:pt idx="0">
                  <c:v>IDALIA NAZARITH</c:v>
                </c:pt>
              </c:strCache>
            </c:strRef>
          </c:tx>
          <c:spPr>
            <a:ln w="28575" cap="rnd">
              <a:solidFill>
                <a:schemeClr val="accent6">
                  <a:lumMod val="80000"/>
                  <a:lumOff val="2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muertos'!$C$19:$X$19</c:f>
              <c:numCache>
                <c:formatCode>General</c:formatCode>
                <c:ptCount val="22"/>
                <c:pt idx="0">
                  <c:v>106</c:v>
                </c:pt>
                <c:pt idx="1">
                  <c:v>80</c:v>
                </c:pt>
                <c:pt idx="2">
                  <c:v>590</c:v>
                </c:pt>
                <c:pt idx="3">
                  <c:v>104</c:v>
                </c:pt>
                <c:pt idx="4">
                  <c:v>61</c:v>
                </c:pt>
                <c:pt idx="5">
                  <c:v>58</c:v>
                </c:pt>
                <c:pt idx="6">
                  <c:v>26</c:v>
                </c:pt>
                <c:pt idx="7">
                  <c:v>52</c:v>
                </c:pt>
                <c:pt idx="8">
                  <c:v>90</c:v>
                </c:pt>
                <c:pt idx="9">
                  <c:v>61</c:v>
                </c:pt>
                <c:pt idx="10">
                  <c:v>396</c:v>
                </c:pt>
                <c:pt idx="11">
                  <c:v>72</c:v>
                </c:pt>
                <c:pt idx="12">
                  <c:v>526</c:v>
                </c:pt>
                <c:pt idx="13">
                  <c:v>88</c:v>
                </c:pt>
                <c:pt idx="14">
                  <c:v>62</c:v>
                </c:pt>
                <c:pt idx="15">
                  <c:v>68</c:v>
                </c:pt>
                <c:pt idx="16">
                  <c:v>34</c:v>
                </c:pt>
                <c:pt idx="17">
                  <c:v>74</c:v>
                </c:pt>
                <c:pt idx="18">
                  <c:v>154</c:v>
                </c:pt>
                <c:pt idx="19">
                  <c:v>84</c:v>
                </c:pt>
                <c:pt idx="20">
                  <c:v>24</c:v>
                </c:pt>
                <c:pt idx="21">
                  <c:v>64</c:v>
                </c:pt>
              </c:numCache>
            </c:numRef>
          </c:val>
          <c:smooth val="0"/>
          <c:extLst>
            <c:ext xmlns:c16="http://schemas.microsoft.com/office/drawing/2014/chart" uri="{C3380CC4-5D6E-409C-BE32-E72D297353CC}">
              <c16:uniqueId val="{00000011-607C-45FC-9622-74853D90CBDD}"/>
            </c:ext>
          </c:extLst>
        </c:ser>
        <c:ser>
          <c:idx val="18"/>
          <c:order val="18"/>
          <c:tx>
            <c:strRef>
              <c:f>'cantidad pollos muertos'!$B$20</c:f>
              <c:strCache>
                <c:ptCount val="1"/>
                <c:pt idx="0">
                  <c:v>ISMELDA BALANTA</c:v>
                </c:pt>
              </c:strCache>
            </c:strRef>
          </c:tx>
          <c:spPr>
            <a:ln w="28575" cap="rnd">
              <a:solidFill>
                <a:schemeClr val="accent1">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muertos'!$C$20:$X$20</c:f>
              <c:numCache>
                <c:formatCode>General</c:formatCode>
                <c:ptCount val="22"/>
                <c:pt idx="1">
                  <c:v>183</c:v>
                </c:pt>
                <c:pt idx="2">
                  <c:v>228</c:v>
                </c:pt>
                <c:pt idx="3">
                  <c:v>226</c:v>
                </c:pt>
                <c:pt idx="4">
                  <c:v>332</c:v>
                </c:pt>
                <c:pt idx="5">
                  <c:v>200</c:v>
                </c:pt>
                <c:pt idx="6">
                  <c:v>130</c:v>
                </c:pt>
                <c:pt idx="7">
                  <c:v>179</c:v>
                </c:pt>
                <c:pt idx="8">
                  <c:v>199</c:v>
                </c:pt>
                <c:pt idx="9">
                  <c:v>228</c:v>
                </c:pt>
                <c:pt idx="10">
                  <c:v>162</c:v>
                </c:pt>
                <c:pt idx="11">
                  <c:v>295</c:v>
                </c:pt>
                <c:pt idx="12">
                  <c:v>24</c:v>
                </c:pt>
                <c:pt idx="13">
                  <c:v>24</c:v>
                </c:pt>
                <c:pt idx="14">
                  <c:v>4</c:v>
                </c:pt>
                <c:pt idx="15">
                  <c:v>23</c:v>
                </c:pt>
                <c:pt idx="16">
                  <c:v>36</c:v>
                </c:pt>
                <c:pt idx="17">
                  <c:v>40</c:v>
                </c:pt>
                <c:pt idx="18">
                  <c:v>9</c:v>
                </c:pt>
                <c:pt idx="19">
                  <c:v>23</c:v>
                </c:pt>
                <c:pt idx="20">
                  <c:v>45</c:v>
                </c:pt>
                <c:pt idx="21">
                  <c:v>48</c:v>
                </c:pt>
              </c:numCache>
            </c:numRef>
          </c:val>
          <c:smooth val="0"/>
          <c:extLst>
            <c:ext xmlns:c16="http://schemas.microsoft.com/office/drawing/2014/chart" uri="{C3380CC4-5D6E-409C-BE32-E72D297353CC}">
              <c16:uniqueId val="{00000012-607C-45FC-9622-74853D90CBDD}"/>
            </c:ext>
          </c:extLst>
        </c:ser>
        <c:ser>
          <c:idx val="19"/>
          <c:order val="19"/>
          <c:tx>
            <c:strRef>
              <c:f>'cantidad pollos muertos'!$B$21</c:f>
              <c:strCache>
                <c:ptCount val="1"/>
                <c:pt idx="0">
                  <c:v>JIMENA VILLEGAS</c:v>
                </c:pt>
              </c:strCache>
            </c:strRef>
          </c:tx>
          <c:spPr>
            <a:ln w="28575" cap="rnd">
              <a:solidFill>
                <a:schemeClr val="accent2">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muertos'!$C$21:$X$21</c:f>
              <c:numCache>
                <c:formatCode>General</c:formatCode>
                <c:ptCount val="22"/>
                <c:pt idx="0">
                  <c:v>46</c:v>
                </c:pt>
                <c:pt idx="1">
                  <c:v>40</c:v>
                </c:pt>
                <c:pt idx="2">
                  <c:v>68</c:v>
                </c:pt>
                <c:pt idx="3">
                  <c:v>44</c:v>
                </c:pt>
                <c:pt idx="4">
                  <c:v>80</c:v>
                </c:pt>
                <c:pt idx="5">
                  <c:v>28</c:v>
                </c:pt>
                <c:pt idx="6">
                  <c:v>0</c:v>
                </c:pt>
                <c:pt idx="7">
                  <c:v>44</c:v>
                </c:pt>
                <c:pt idx="8">
                  <c:v>25</c:v>
                </c:pt>
                <c:pt idx="9">
                  <c:v>46</c:v>
                </c:pt>
                <c:pt idx="10">
                  <c:v>50</c:v>
                </c:pt>
                <c:pt idx="11">
                  <c:v>45</c:v>
                </c:pt>
                <c:pt idx="12">
                  <c:v>49</c:v>
                </c:pt>
                <c:pt idx="13">
                  <c:v>26</c:v>
                </c:pt>
                <c:pt idx="14">
                  <c:v>108</c:v>
                </c:pt>
                <c:pt idx="15">
                  <c:v>44</c:v>
                </c:pt>
                <c:pt idx="16">
                  <c:v>79</c:v>
                </c:pt>
                <c:pt idx="17">
                  <c:v>47</c:v>
                </c:pt>
                <c:pt idx="18">
                  <c:v>92</c:v>
                </c:pt>
                <c:pt idx="20">
                  <c:v>18</c:v>
                </c:pt>
                <c:pt idx="21">
                  <c:v>126</c:v>
                </c:pt>
              </c:numCache>
            </c:numRef>
          </c:val>
          <c:smooth val="0"/>
          <c:extLst>
            <c:ext xmlns:c16="http://schemas.microsoft.com/office/drawing/2014/chart" uri="{C3380CC4-5D6E-409C-BE32-E72D297353CC}">
              <c16:uniqueId val="{00000013-607C-45FC-9622-74853D90CBDD}"/>
            </c:ext>
          </c:extLst>
        </c:ser>
        <c:ser>
          <c:idx val="20"/>
          <c:order val="20"/>
          <c:tx>
            <c:strRef>
              <c:f>'cantidad pollos muertos'!$B$22</c:f>
              <c:strCache>
                <c:ptCount val="1"/>
                <c:pt idx="0">
                  <c:v>JOSE HARVI BASAN</c:v>
                </c:pt>
              </c:strCache>
            </c:strRef>
          </c:tx>
          <c:spPr>
            <a:ln w="28575" cap="rnd">
              <a:solidFill>
                <a:schemeClr val="accent3">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muertos'!$C$22:$X$22</c:f>
              <c:numCache>
                <c:formatCode>General</c:formatCode>
                <c:ptCount val="22"/>
                <c:pt idx="0">
                  <c:v>149</c:v>
                </c:pt>
                <c:pt idx="1">
                  <c:v>98</c:v>
                </c:pt>
                <c:pt idx="2">
                  <c:v>272</c:v>
                </c:pt>
                <c:pt idx="3">
                  <c:v>164</c:v>
                </c:pt>
                <c:pt idx="4">
                  <c:v>78</c:v>
                </c:pt>
                <c:pt idx="5">
                  <c:v>95</c:v>
                </c:pt>
                <c:pt idx="6">
                  <c:v>36</c:v>
                </c:pt>
                <c:pt idx="7">
                  <c:v>94</c:v>
                </c:pt>
                <c:pt idx="8">
                  <c:v>67</c:v>
                </c:pt>
                <c:pt idx="9">
                  <c:v>47</c:v>
                </c:pt>
                <c:pt idx="10">
                  <c:v>58</c:v>
                </c:pt>
                <c:pt idx="11">
                  <c:v>53</c:v>
                </c:pt>
                <c:pt idx="12">
                  <c:v>66</c:v>
                </c:pt>
                <c:pt idx="13">
                  <c:v>76</c:v>
                </c:pt>
                <c:pt idx="14">
                  <c:v>51</c:v>
                </c:pt>
                <c:pt idx="15">
                  <c:v>66</c:v>
                </c:pt>
                <c:pt idx="16">
                  <c:v>43</c:v>
                </c:pt>
                <c:pt idx="17">
                  <c:v>116</c:v>
                </c:pt>
                <c:pt idx="18">
                  <c:v>96</c:v>
                </c:pt>
                <c:pt idx="19">
                  <c:v>70</c:v>
                </c:pt>
                <c:pt idx="20">
                  <c:v>111</c:v>
                </c:pt>
                <c:pt idx="21">
                  <c:v>156</c:v>
                </c:pt>
              </c:numCache>
            </c:numRef>
          </c:val>
          <c:smooth val="0"/>
          <c:extLst>
            <c:ext xmlns:c16="http://schemas.microsoft.com/office/drawing/2014/chart" uri="{C3380CC4-5D6E-409C-BE32-E72D297353CC}">
              <c16:uniqueId val="{00000014-607C-45FC-9622-74853D90CBDD}"/>
            </c:ext>
          </c:extLst>
        </c:ser>
        <c:ser>
          <c:idx val="21"/>
          <c:order val="21"/>
          <c:tx>
            <c:strRef>
              <c:f>'cantidad pollos muertos'!$B$23</c:f>
              <c:strCache>
                <c:ptCount val="1"/>
                <c:pt idx="0">
                  <c:v>LEYDI HELENA BALANTA</c:v>
                </c:pt>
              </c:strCache>
            </c:strRef>
          </c:tx>
          <c:spPr>
            <a:ln w="28575" cap="rnd">
              <a:solidFill>
                <a:schemeClr val="accent4">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muertos'!$C$23:$X$23</c:f>
              <c:numCache>
                <c:formatCode>General</c:formatCode>
                <c:ptCount val="22"/>
                <c:pt idx="0">
                  <c:v>74</c:v>
                </c:pt>
                <c:pt idx="1">
                  <c:v>207</c:v>
                </c:pt>
                <c:pt idx="2">
                  <c:v>116</c:v>
                </c:pt>
                <c:pt idx="3">
                  <c:v>299</c:v>
                </c:pt>
                <c:pt idx="4">
                  <c:v>129</c:v>
                </c:pt>
                <c:pt idx="5">
                  <c:v>114</c:v>
                </c:pt>
                <c:pt idx="6">
                  <c:v>114</c:v>
                </c:pt>
                <c:pt idx="7">
                  <c:v>92</c:v>
                </c:pt>
                <c:pt idx="8">
                  <c:v>42</c:v>
                </c:pt>
                <c:pt idx="9">
                  <c:v>97</c:v>
                </c:pt>
                <c:pt idx="10">
                  <c:v>34</c:v>
                </c:pt>
                <c:pt idx="11">
                  <c:v>108</c:v>
                </c:pt>
                <c:pt idx="12">
                  <c:v>188</c:v>
                </c:pt>
                <c:pt idx="13">
                  <c:v>189</c:v>
                </c:pt>
                <c:pt idx="14">
                  <c:v>108</c:v>
                </c:pt>
                <c:pt idx="15">
                  <c:v>268</c:v>
                </c:pt>
                <c:pt idx="16">
                  <c:v>85</c:v>
                </c:pt>
                <c:pt idx="17">
                  <c:v>114</c:v>
                </c:pt>
                <c:pt idx="18">
                  <c:v>132</c:v>
                </c:pt>
                <c:pt idx="19">
                  <c:v>153</c:v>
                </c:pt>
                <c:pt idx="20">
                  <c:v>130</c:v>
                </c:pt>
                <c:pt idx="21">
                  <c:v>166</c:v>
                </c:pt>
              </c:numCache>
            </c:numRef>
          </c:val>
          <c:smooth val="0"/>
          <c:extLst>
            <c:ext xmlns:c16="http://schemas.microsoft.com/office/drawing/2014/chart" uri="{C3380CC4-5D6E-409C-BE32-E72D297353CC}">
              <c16:uniqueId val="{00000015-607C-45FC-9622-74853D90CBDD}"/>
            </c:ext>
          </c:extLst>
        </c:ser>
        <c:ser>
          <c:idx val="22"/>
          <c:order val="22"/>
          <c:tx>
            <c:strRef>
              <c:f>'cantidad pollos muertos'!$B$24</c:f>
              <c:strCache>
                <c:ptCount val="1"/>
                <c:pt idx="0">
                  <c:v>LUEINER ADIELA</c:v>
                </c:pt>
              </c:strCache>
            </c:strRef>
          </c:tx>
          <c:spPr>
            <a:ln w="28575" cap="rnd">
              <a:solidFill>
                <a:schemeClr val="accent5">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muertos'!$C$24:$X$24</c:f>
              <c:numCache>
                <c:formatCode>General</c:formatCode>
                <c:ptCount val="22"/>
                <c:pt idx="0">
                  <c:v>48</c:v>
                </c:pt>
                <c:pt idx="1">
                  <c:v>33</c:v>
                </c:pt>
                <c:pt idx="2">
                  <c:v>75</c:v>
                </c:pt>
                <c:pt idx="3">
                  <c:v>97</c:v>
                </c:pt>
                <c:pt idx="4">
                  <c:v>84</c:v>
                </c:pt>
                <c:pt idx="5">
                  <c:v>94</c:v>
                </c:pt>
                <c:pt idx="6">
                  <c:v>41</c:v>
                </c:pt>
                <c:pt idx="7">
                  <c:v>125</c:v>
                </c:pt>
                <c:pt idx="8">
                  <c:v>69</c:v>
                </c:pt>
                <c:pt idx="9">
                  <c:v>69</c:v>
                </c:pt>
                <c:pt idx="10">
                  <c:v>97</c:v>
                </c:pt>
                <c:pt idx="11">
                  <c:v>64</c:v>
                </c:pt>
                <c:pt idx="12">
                  <c:v>64</c:v>
                </c:pt>
                <c:pt idx="13">
                  <c:v>64</c:v>
                </c:pt>
                <c:pt idx="14">
                  <c:v>161</c:v>
                </c:pt>
                <c:pt idx="15">
                  <c:v>54</c:v>
                </c:pt>
                <c:pt idx="16">
                  <c:v>31</c:v>
                </c:pt>
                <c:pt idx="17">
                  <c:v>74</c:v>
                </c:pt>
                <c:pt idx="18">
                  <c:v>307</c:v>
                </c:pt>
                <c:pt idx="19">
                  <c:v>54</c:v>
                </c:pt>
                <c:pt idx="20">
                  <c:v>176</c:v>
                </c:pt>
                <c:pt idx="21">
                  <c:v>59</c:v>
                </c:pt>
              </c:numCache>
            </c:numRef>
          </c:val>
          <c:smooth val="0"/>
          <c:extLst>
            <c:ext xmlns:c16="http://schemas.microsoft.com/office/drawing/2014/chart" uri="{C3380CC4-5D6E-409C-BE32-E72D297353CC}">
              <c16:uniqueId val="{00000016-607C-45FC-9622-74853D90CBDD}"/>
            </c:ext>
          </c:extLst>
        </c:ser>
        <c:ser>
          <c:idx val="23"/>
          <c:order val="23"/>
          <c:tx>
            <c:strRef>
              <c:f>'cantidad pollos muertos'!$B$25</c:f>
              <c:strCache>
                <c:ptCount val="1"/>
                <c:pt idx="0">
                  <c:v>LUIS HERNAN BRAND</c:v>
                </c:pt>
              </c:strCache>
            </c:strRef>
          </c:tx>
          <c:spPr>
            <a:ln w="28575" cap="rnd">
              <a:solidFill>
                <a:schemeClr val="accent6">
                  <a:lumMod val="8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muertos'!$C$25:$X$25</c:f>
              <c:numCache>
                <c:formatCode>General</c:formatCode>
                <c:ptCount val="22"/>
                <c:pt idx="0">
                  <c:v>440</c:v>
                </c:pt>
                <c:pt idx="1">
                  <c:v>1477</c:v>
                </c:pt>
                <c:pt idx="2">
                  <c:v>663</c:v>
                </c:pt>
                <c:pt idx="3">
                  <c:v>1532</c:v>
                </c:pt>
                <c:pt idx="4">
                  <c:v>348</c:v>
                </c:pt>
                <c:pt idx="5">
                  <c:v>562</c:v>
                </c:pt>
                <c:pt idx="6">
                  <c:v>392</c:v>
                </c:pt>
                <c:pt idx="7">
                  <c:v>500</c:v>
                </c:pt>
                <c:pt idx="8">
                  <c:v>332</c:v>
                </c:pt>
                <c:pt idx="9">
                  <c:v>448</c:v>
                </c:pt>
                <c:pt idx="10">
                  <c:v>253</c:v>
                </c:pt>
                <c:pt idx="11">
                  <c:v>404</c:v>
                </c:pt>
                <c:pt idx="12">
                  <c:v>227</c:v>
                </c:pt>
                <c:pt idx="13">
                  <c:v>365</c:v>
                </c:pt>
                <c:pt idx="14">
                  <c:v>300</c:v>
                </c:pt>
                <c:pt idx="15">
                  <c:v>356</c:v>
                </c:pt>
                <c:pt idx="16">
                  <c:v>317</c:v>
                </c:pt>
                <c:pt idx="17">
                  <c:v>311</c:v>
                </c:pt>
                <c:pt idx="18">
                  <c:v>280</c:v>
                </c:pt>
                <c:pt idx="19">
                  <c:v>370</c:v>
                </c:pt>
                <c:pt idx="20">
                  <c:v>233</c:v>
                </c:pt>
                <c:pt idx="21">
                  <c:v>530</c:v>
                </c:pt>
              </c:numCache>
            </c:numRef>
          </c:val>
          <c:smooth val="0"/>
          <c:extLst>
            <c:ext xmlns:c16="http://schemas.microsoft.com/office/drawing/2014/chart" uri="{C3380CC4-5D6E-409C-BE32-E72D297353CC}">
              <c16:uniqueId val="{00000017-607C-45FC-9622-74853D90CBDD}"/>
            </c:ext>
          </c:extLst>
        </c:ser>
        <c:ser>
          <c:idx val="24"/>
          <c:order val="24"/>
          <c:tx>
            <c:strRef>
              <c:f>'cantidad pollos muertos'!$B$26</c:f>
              <c:strCache>
                <c:ptCount val="1"/>
                <c:pt idx="0">
                  <c:v>LUIS OBEIMAR MINA</c:v>
                </c:pt>
              </c:strCache>
            </c:strRef>
          </c:tx>
          <c:spPr>
            <a:ln w="28575" cap="rnd">
              <a:solidFill>
                <a:schemeClr val="accent1">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muertos'!$C$26:$X$26</c:f>
              <c:numCache>
                <c:formatCode>General</c:formatCode>
                <c:ptCount val="22"/>
                <c:pt idx="0">
                  <c:v>87</c:v>
                </c:pt>
                <c:pt idx="1">
                  <c:v>71</c:v>
                </c:pt>
                <c:pt idx="2">
                  <c:v>263</c:v>
                </c:pt>
                <c:pt idx="3">
                  <c:v>123</c:v>
                </c:pt>
                <c:pt idx="4">
                  <c:v>161</c:v>
                </c:pt>
                <c:pt idx="5">
                  <c:v>12</c:v>
                </c:pt>
                <c:pt idx="6">
                  <c:v>37</c:v>
                </c:pt>
                <c:pt idx="7">
                  <c:v>25</c:v>
                </c:pt>
                <c:pt idx="8">
                  <c:v>20</c:v>
                </c:pt>
                <c:pt idx="9">
                  <c:v>50</c:v>
                </c:pt>
                <c:pt idx="10">
                  <c:v>44</c:v>
                </c:pt>
                <c:pt idx="11">
                  <c:v>36</c:v>
                </c:pt>
                <c:pt idx="12">
                  <c:v>65</c:v>
                </c:pt>
                <c:pt idx="13">
                  <c:v>39</c:v>
                </c:pt>
                <c:pt idx="14">
                  <c:v>53</c:v>
                </c:pt>
                <c:pt idx="15">
                  <c:v>236</c:v>
                </c:pt>
                <c:pt idx="16">
                  <c:v>66</c:v>
                </c:pt>
                <c:pt idx="17">
                  <c:v>60</c:v>
                </c:pt>
                <c:pt idx="18">
                  <c:v>33</c:v>
                </c:pt>
                <c:pt idx="19">
                  <c:v>28</c:v>
                </c:pt>
                <c:pt idx="20">
                  <c:v>46</c:v>
                </c:pt>
                <c:pt idx="21">
                  <c:v>188</c:v>
                </c:pt>
              </c:numCache>
            </c:numRef>
          </c:val>
          <c:smooth val="0"/>
          <c:extLst>
            <c:ext xmlns:c16="http://schemas.microsoft.com/office/drawing/2014/chart" uri="{C3380CC4-5D6E-409C-BE32-E72D297353CC}">
              <c16:uniqueId val="{00000018-607C-45FC-9622-74853D90CBDD}"/>
            </c:ext>
          </c:extLst>
        </c:ser>
        <c:ser>
          <c:idx val="25"/>
          <c:order val="25"/>
          <c:tx>
            <c:strRef>
              <c:f>'cantidad pollos muertos'!$B$27</c:f>
              <c:strCache>
                <c:ptCount val="1"/>
                <c:pt idx="0">
                  <c:v>LUZ DARY MINA</c:v>
                </c:pt>
              </c:strCache>
            </c:strRef>
          </c:tx>
          <c:spPr>
            <a:ln w="28575" cap="rnd">
              <a:solidFill>
                <a:schemeClr val="accent2">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muertos'!$C$27:$X$27</c:f>
              <c:numCache>
                <c:formatCode>General</c:formatCode>
                <c:ptCount val="22"/>
                <c:pt idx="0">
                  <c:v>55</c:v>
                </c:pt>
                <c:pt idx="1">
                  <c:v>108</c:v>
                </c:pt>
                <c:pt idx="2">
                  <c:v>92</c:v>
                </c:pt>
                <c:pt idx="3">
                  <c:v>349</c:v>
                </c:pt>
                <c:pt idx="4">
                  <c:v>75</c:v>
                </c:pt>
                <c:pt idx="5">
                  <c:v>92</c:v>
                </c:pt>
                <c:pt idx="6">
                  <c:v>92</c:v>
                </c:pt>
                <c:pt idx="7">
                  <c:v>209</c:v>
                </c:pt>
                <c:pt idx="8">
                  <c:v>58</c:v>
                </c:pt>
                <c:pt idx="9">
                  <c:v>94</c:v>
                </c:pt>
                <c:pt idx="10">
                  <c:v>52</c:v>
                </c:pt>
                <c:pt idx="11">
                  <c:v>93</c:v>
                </c:pt>
                <c:pt idx="12">
                  <c:v>51</c:v>
                </c:pt>
                <c:pt idx="13">
                  <c:v>70</c:v>
                </c:pt>
                <c:pt idx="14">
                  <c:v>121</c:v>
                </c:pt>
                <c:pt idx="15">
                  <c:v>36</c:v>
                </c:pt>
                <c:pt idx="16">
                  <c:v>68</c:v>
                </c:pt>
                <c:pt idx="17">
                  <c:v>60</c:v>
                </c:pt>
                <c:pt idx="18">
                  <c:v>62</c:v>
                </c:pt>
                <c:pt idx="19">
                  <c:v>62</c:v>
                </c:pt>
                <c:pt idx="20">
                  <c:v>150</c:v>
                </c:pt>
                <c:pt idx="21">
                  <c:v>247</c:v>
                </c:pt>
              </c:numCache>
            </c:numRef>
          </c:val>
          <c:smooth val="0"/>
          <c:extLst>
            <c:ext xmlns:c16="http://schemas.microsoft.com/office/drawing/2014/chart" uri="{C3380CC4-5D6E-409C-BE32-E72D297353CC}">
              <c16:uniqueId val="{00000019-607C-45FC-9622-74853D90CBDD}"/>
            </c:ext>
          </c:extLst>
        </c:ser>
        <c:ser>
          <c:idx val="26"/>
          <c:order val="26"/>
          <c:tx>
            <c:strRef>
              <c:f>'cantidad pollos muertos'!$B$28</c:f>
              <c:strCache>
                <c:ptCount val="1"/>
                <c:pt idx="0">
                  <c:v>LUZ DARY NIETO</c:v>
                </c:pt>
              </c:strCache>
            </c:strRef>
          </c:tx>
          <c:spPr>
            <a:ln w="28575" cap="rnd">
              <a:solidFill>
                <a:schemeClr val="accent3">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muertos'!$C$28:$X$28</c:f>
              <c:numCache>
                <c:formatCode>General</c:formatCode>
                <c:ptCount val="22"/>
                <c:pt idx="0">
                  <c:v>123</c:v>
                </c:pt>
                <c:pt idx="1">
                  <c:v>462</c:v>
                </c:pt>
                <c:pt idx="2">
                  <c:v>535</c:v>
                </c:pt>
                <c:pt idx="3">
                  <c:v>398</c:v>
                </c:pt>
                <c:pt idx="4">
                  <c:v>127</c:v>
                </c:pt>
                <c:pt idx="5">
                  <c:v>54</c:v>
                </c:pt>
                <c:pt idx="6">
                  <c:v>74</c:v>
                </c:pt>
                <c:pt idx="7">
                  <c:v>50</c:v>
                </c:pt>
                <c:pt idx="8">
                  <c:v>58</c:v>
                </c:pt>
                <c:pt idx="9">
                  <c:v>116</c:v>
                </c:pt>
                <c:pt idx="10">
                  <c:v>48</c:v>
                </c:pt>
                <c:pt idx="11">
                  <c:v>29</c:v>
                </c:pt>
                <c:pt idx="12">
                  <c:v>141</c:v>
                </c:pt>
                <c:pt idx="13">
                  <c:v>111</c:v>
                </c:pt>
                <c:pt idx="14">
                  <c:v>222</c:v>
                </c:pt>
                <c:pt idx="15">
                  <c:v>93</c:v>
                </c:pt>
                <c:pt idx="16">
                  <c:v>55</c:v>
                </c:pt>
                <c:pt idx="17">
                  <c:v>38</c:v>
                </c:pt>
                <c:pt idx="18">
                  <c:v>81</c:v>
                </c:pt>
                <c:pt idx="19">
                  <c:v>112</c:v>
                </c:pt>
                <c:pt idx="20">
                  <c:v>131</c:v>
                </c:pt>
                <c:pt idx="21">
                  <c:v>231</c:v>
                </c:pt>
              </c:numCache>
            </c:numRef>
          </c:val>
          <c:smooth val="0"/>
          <c:extLst>
            <c:ext xmlns:c16="http://schemas.microsoft.com/office/drawing/2014/chart" uri="{C3380CC4-5D6E-409C-BE32-E72D297353CC}">
              <c16:uniqueId val="{0000001A-607C-45FC-9622-74853D90CBDD}"/>
            </c:ext>
          </c:extLst>
        </c:ser>
        <c:ser>
          <c:idx val="27"/>
          <c:order val="27"/>
          <c:tx>
            <c:strRef>
              <c:f>'cantidad pollos muertos'!$B$29</c:f>
              <c:strCache>
                <c:ptCount val="1"/>
                <c:pt idx="0">
                  <c:v>LUZ DARY ORTIZ</c:v>
                </c:pt>
              </c:strCache>
            </c:strRef>
          </c:tx>
          <c:spPr>
            <a:ln w="28575" cap="rnd">
              <a:solidFill>
                <a:schemeClr val="accent4">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muertos'!$C$29:$X$29</c:f>
              <c:numCache>
                <c:formatCode>General</c:formatCode>
                <c:ptCount val="22"/>
                <c:pt idx="0">
                  <c:v>105</c:v>
                </c:pt>
                <c:pt idx="1">
                  <c:v>386</c:v>
                </c:pt>
                <c:pt idx="2">
                  <c:v>167</c:v>
                </c:pt>
                <c:pt idx="3">
                  <c:v>115</c:v>
                </c:pt>
                <c:pt idx="4">
                  <c:v>57</c:v>
                </c:pt>
                <c:pt idx="5">
                  <c:v>63</c:v>
                </c:pt>
                <c:pt idx="6">
                  <c:v>49</c:v>
                </c:pt>
                <c:pt idx="7">
                  <c:v>82</c:v>
                </c:pt>
                <c:pt idx="8">
                  <c:v>36</c:v>
                </c:pt>
                <c:pt idx="9">
                  <c:v>116</c:v>
                </c:pt>
                <c:pt idx="10">
                  <c:v>216</c:v>
                </c:pt>
                <c:pt idx="11">
                  <c:v>73</c:v>
                </c:pt>
                <c:pt idx="12">
                  <c:v>124</c:v>
                </c:pt>
                <c:pt idx="13">
                  <c:v>86</c:v>
                </c:pt>
                <c:pt idx="14">
                  <c:v>146</c:v>
                </c:pt>
                <c:pt idx="15">
                  <c:v>100</c:v>
                </c:pt>
                <c:pt idx="16">
                  <c:v>76</c:v>
                </c:pt>
                <c:pt idx="17">
                  <c:v>66</c:v>
                </c:pt>
                <c:pt idx="18">
                  <c:v>678</c:v>
                </c:pt>
                <c:pt idx="19">
                  <c:v>146</c:v>
                </c:pt>
                <c:pt idx="20">
                  <c:v>200</c:v>
                </c:pt>
                <c:pt idx="21">
                  <c:v>146</c:v>
                </c:pt>
              </c:numCache>
            </c:numRef>
          </c:val>
          <c:smooth val="0"/>
          <c:extLst>
            <c:ext xmlns:c16="http://schemas.microsoft.com/office/drawing/2014/chart" uri="{C3380CC4-5D6E-409C-BE32-E72D297353CC}">
              <c16:uniqueId val="{0000001B-607C-45FC-9622-74853D90CBDD}"/>
            </c:ext>
          </c:extLst>
        </c:ser>
        <c:ser>
          <c:idx val="28"/>
          <c:order val="28"/>
          <c:tx>
            <c:strRef>
              <c:f>'cantidad pollos muertos'!$B$30</c:f>
              <c:strCache>
                <c:ptCount val="1"/>
                <c:pt idx="0">
                  <c:v>MANAEM LUCUMI</c:v>
                </c:pt>
              </c:strCache>
            </c:strRef>
          </c:tx>
          <c:spPr>
            <a:ln w="28575" cap="rnd">
              <a:solidFill>
                <a:schemeClr val="accent5">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muertos'!$C$30:$X$30</c:f>
              <c:numCache>
                <c:formatCode>General</c:formatCode>
                <c:ptCount val="22"/>
                <c:pt idx="0">
                  <c:v>517</c:v>
                </c:pt>
                <c:pt idx="1">
                  <c:v>304</c:v>
                </c:pt>
                <c:pt idx="2">
                  <c:v>404</c:v>
                </c:pt>
                <c:pt idx="3">
                  <c:v>188</c:v>
                </c:pt>
                <c:pt idx="4">
                  <c:v>189</c:v>
                </c:pt>
                <c:pt idx="5">
                  <c:v>146</c:v>
                </c:pt>
                <c:pt idx="6">
                  <c:v>109</c:v>
                </c:pt>
                <c:pt idx="7">
                  <c:v>92</c:v>
                </c:pt>
                <c:pt idx="8">
                  <c:v>184</c:v>
                </c:pt>
                <c:pt idx="9">
                  <c:v>15</c:v>
                </c:pt>
                <c:pt idx="10">
                  <c:v>266</c:v>
                </c:pt>
                <c:pt idx="11">
                  <c:v>249</c:v>
                </c:pt>
                <c:pt idx="12">
                  <c:v>409</c:v>
                </c:pt>
                <c:pt idx="13">
                  <c:v>122</c:v>
                </c:pt>
                <c:pt idx="14">
                  <c:v>282</c:v>
                </c:pt>
                <c:pt idx="15">
                  <c:v>208</c:v>
                </c:pt>
                <c:pt idx="16">
                  <c:v>272</c:v>
                </c:pt>
                <c:pt idx="17">
                  <c:v>114</c:v>
                </c:pt>
                <c:pt idx="18">
                  <c:v>153</c:v>
                </c:pt>
                <c:pt idx="19">
                  <c:v>176</c:v>
                </c:pt>
                <c:pt idx="20">
                  <c:v>153</c:v>
                </c:pt>
                <c:pt idx="21">
                  <c:v>184</c:v>
                </c:pt>
              </c:numCache>
            </c:numRef>
          </c:val>
          <c:smooth val="0"/>
          <c:extLst>
            <c:ext xmlns:c16="http://schemas.microsoft.com/office/drawing/2014/chart" uri="{C3380CC4-5D6E-409C-BE32-E72D297353CC}">
              <c16:uniqueId val="{0000001C-607C-45FC-9622-74853D90CBDD}"/>
            </c:ext>
          </c:extLst>
        </c:ser>
        <c:ser>
          <c:idx val="29"/>
          <c:order val="29"/>
          <c:tx>
            <c:strRef>
              <c:f>'cantidad pollos muertos'!$B$31</c:f>
              <c:strCache>
                <c:ptCount val="1"/>
                <c:pt idx="0">
                  <c:v>MANUEL CHATE</c:v>
                </c:pt>
              </c:strCache>
            </c:strRef>
          </c:tx>
          <c:spPr>
            <a:ln w="28575" cap="rnd">
              <a:solidFill>
                <a:schemeClr val="accent6">
                  <a:lumMod val="60000"/>
                  <a:lumOff val="4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muertos'!$C$31:$X$31</c:f>
              <c:numCache>
                <c:formatCode>General</c:formatCode>
                <c:ptCount val="22"/>
                <c:pt idx="0">
                  <c:v>73</c:v>
                </c:pt>
                <c:pt idx="1">
                  <c:v>29</c:v>
                </c:pt>
                <c:pt idx="2">
                  <c:v>211</c:v>
                </c:pt>
                <c:pt idx="3">
                  <c:v>269</c:v>
                </c:pt>
                <c:pt idx="4">
                  <c:v>145</c:v>
                </c:pt>
                <c:pt idx="5">
                  <c:v>70</c:v>
                </c:pt>
                <c:pt idx="6">
                  <c:v>96</c:v>
                </c:pt>
                <c:pt idx="7">
                  <c:v>78</c:v>
                </c:pt>
                <c:pt idx="8">
                  <c:v>77</c:v>
                </c:pt>
                <c:pt idx="9">
                  <c:v>103</c:v>
                </c:pt>
                <c:pt idx="10">
                  <c:v>84</c:v>
                </c:pt>
                <c:pt idx="11">
                  <c:v>104</c:v>
                </c:pt>
                <c:pt idx="12">
                  <c:v>86</c:v>
                </c:pt>
                <c:pt idx="13">
                  <c:v>53</c:v>
                </c:pt>
                <c:pt idx="14">
                  <c:v>144</c:v>
                </c:pt>
                <c:pt idx="15">
                  <c:v>146</c:v>
                </c:pt>
                <c:pt idx="16">
                  <c:v>76</c:v>
                </c:pt>
                <c:pt idx="17">
                  <c:v>104</c:v>
                </c:pt>
                <c:pt idx="18">
                  <c:v>126</c:v>
                </c:pt>
                <c:pt idx="19">
                  <c:v>321</c:v>
                </c:pt>
                <c:pt idx="20">
                  <c:v>165</c:v>
                </c:pt>
                <c:pt idx="21">
                  <c:v>125</c:v>
                </c:pt>
              </c:numCache>
            </c:numRef>
          </c:val>
          <c:smooth val="0"/>
          <c:extLst>
            <c:ext xmlns:c16="http://schemas.microsoft.com/office/drawing/2014/chart" uri="{C3380CC4-5D6E-409C-BE32-E72D297353CC}">
              <c16:uniqueId val="{0000001D-607C-45FC-9622-74853D90CBDD}"/>
            </c:ext>
          </c:extLst>
        </c:ser>
        <c:ser>
          <c:idx val="30"/>
          <c:order val="30"/>
          <c:tx>
            <c:strRef>
              <c:f>'cantidad pollos muertos'!$B$32</c:f>
              <c:strCache>
                <c:ptCount val="1"/>
                <c:pt idx="0">
                  <c:v>MARIA ANGELA TUQUERREZ</c:v>
                </c:pt>
              </c:strCache>
            </c:strRef>
          </c:tx>
          <c:spPr>
            <a:ln w="28575" cap="rnd">
              <a:solidFill>
                <a:schemeClr val="accent1">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muertos'!$C$32:$X$32</c:f>
              <c:numCache>
                <c:formatCode>General</c:formatCode>
                <c:ptCount val="22"/>
                <c:pt idx="0">
                  <c:v>160</c:v>
                </c:pt>
                <c:pt idx="1">
                  <c:v>282</c:v>
                </c:pt>
                <c:pt idx="2">
                  <c:v>218</c:v>
                </c:pt>
                <c:pt idx="3">
                  <c:v>503</c:v>
                </c:pt>
                <c:pt idx="4">
                  <c:v>117</c:v>
                </c:pt>
                <c:pt idx="5">
                  <c:v>63</c:v>
                </c:pt>
                <c:pt idx="6">
                  <c:v>73</c:v>
                </c:pt>
                <c:pt idx="7">
                  <c:v>53</c:v>
                </c:pt>
                <c:pt idx="8">
                  <c:v>43</c:v>
                </c:pt>
                <c:pt idx="9">
                  <c:v>62</c:v>
                </c:pt>
                <c:pt idx="10">
                  <c:v>63</c:v>
                </c:pt>
                <c:pt idx="11">
                  <c:v>84</c:v>
                </c:pt>
                <c:pt idx="12">
                  <c:v>74</c:v>
                </c:pt>
                <c:pt idx="13">
                  <c:v>80</c:v>
                </c:pt>
                <c:pt idx="14">
                  <c:v>64</c:v>
                </c:pt>
                <c:pt idx="15">
                  <c:v>72</c:v>
                </c:pt>
                <c:pt idx="16">
                  <c:v>137</c:v>
                </c:pt>
                <c:pt idx="17">
                  <c:v>77</c:v>
                </c:pt>
                <c:pt idx="18">
                  <c:v>52</c:v>
                </c:pt>
                <c:pt idx="19">
                  <c:v>106</c:v>
                </c:pt>
                <c:pt idx="20">
                  <c:v>96</c:v>
                </c:pt>
                <c:pt idx="21">
                  <c:v>91</c:v>
                </c:pt>
              </c:numCache>
            </c:numRef>
          </c:val>
          <c:smooth val="0"/>
          <c:extLst>
            <c:ext xmlns:c16="http://schemas.microsoft.com/office/drawing/2014/chart" uri="{C3380CC4-5D6E-409C-BE32-E72D297353CC}">
              <c16:uniqueId val="{0000001E-607C-45FC-9622-74853D90CBDD}"/>
            </c:ext>
          </c:extLst>
        </c:ser>
        <c:ser>
          <c:idx val="31"/>
          <c:order val="31"/>
          <c:tx>
            <c:strRef>
              <c:f>'cantidad pollos muertos'!$B$33</c:f>
              <c:strCache>
                <c:ptCount val="1"/>
                <c:pt idx="0">
                  <c:v>MARIA BRISEIDA VIDAL</c:v>
                </c:pt>
              </c:strCache>
            </c:strRef>
          </c:tx>
          <c:spPr>
            <a:ln w="28575" cap="rnd">
              <a:solidFill>
                <a:schemeClr val="accent2">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muertos'!$C$33:$X$33</c:f>
              <c:numCache>
                <c:formatCode>General</c:formatCode>
                <c:ptCount val="22"/>
                <c:pt idx="0">
                  <c:v>61</c:v>
                </c:pt>
                <c:pt idx="1">
                  <c:v>165</c:v>
                </c:pt>
                <c:pt idx="2">
                  <c:v>157</c:v>
                </c:pt>
                <c:pt idx="3">
                  <c:v>69</c:v>
                </c:pt>
                <c:pt idx="4">
                  <c:v>116</c:v>
                </c:pt>
                <c:pt idx="5">
                  <c:v>37</c:v>
                </c:pt>
                <c:pt idx="6">
                  <c:v>12</c:v>
                </c:pt>
                <c:pt idx="7">
                  <c:v>75</c:v>
                </c:pt>
                <c:pt idx="8">
                  <c:v>59</c:v>
                </c:pt>
                <c:pt idx="9">
                  <c:v>89</c:v>
                </c:pt>
                <c:pt idx="10">
                  <c:v>93</c:v>
                </c:pt>
                <c:pt idx="11">
                  <c:v>70</c:v>
                </c:pt>
                <c:pt idx="12">
                  <c:v>98</c:v>
                </c:pt>
                <c:pt idx="13">
                  <c:v>57</c:v>
                </c:pt>
                <c:pt idx="14">
                  <c:v>39</c:v>
                </c:pt>
                <c:pt idx="15">
                  <c:v>69</c:v>
                </c:pt>
                <c:pt idx="16">
                  <c:v>91</c:v>
                </c:pt>
                <c:pt idx="17">
                  <c:v>54</c:v>
                </c:pt>
                <c:pt idx="18">
                  <c:v>46</c:v>
                </c:pt>
                <c:pt idx="19">
                  <c:v>72</c:v>
                </c:pt>
                <c:pt idx="20">
                  <c:v>90</c:v>
                </c:pt>
                <c:pt idx="21">
                  <c:v>116</c:v>
                </c:pt>
              </c:numCache>
            </c:numRef>
          </c:val>
          <c:smooth val="0"/>
          <c:extLst>
            <c:ext xmlns:c16="http://schemas.microsoft.com/office/drawing/2014/chart" uri="{C3380CC4-5D6E-409C-BE32-E72D297353CC}">
              <c16:uniqueId val="{0000001F-607C-45FC-9622-74853D90CBDD}"/>
            </c:ext>
          </c:extLst>
        </c:ser>
        <c:ser>
          <c:idx val="32"/>
          <c:order val="32"/>
          <c:tx>
            <c:strRef>
              <c:f>'cantidad pollos muertos'!$B$34</c:f>
              <c:strCache>
                <c:ptCount val="1"/>
                <c:pt idx="0">
                  <c:v>MARIA HELENA ESCOBAR y RODRIGO MEJIA</c:v>
                </c:pt>
              </c:strCache>
            </c:strRef>
          </c:tx>
          <c:spPr>
            <a:ln w="28575" cap="rnd">
              <a:solidFill>
                <a:schemeClr val="accent3">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muertos'!$C$34:$X$34</c:f>
              <c:numCache>
                <c:formatCode>General</c:formatCode>
                <c:ptCount val="22"/>
                <c:pt idx="0">
                  <c:v>129</c:v>
                </c:pt>
                <c:pt idx="1">
                  <c:v>144</c:v>
                </c:pt>
                <c:pt idx="2">
                  <c:v>165</c:v>
                </c:pt>
                <c:pt idx="3">
                  <c:v>304</c:v>
                </c:pt>
                <c:pt idx="4">
                  <c:v>198</c:v>
                </c:pt>
                <c:pt idx="5">
                  <c:v>164</c:v>
                </c:pt>
                <c:pt idx="6">
                  <c:v>66</c:v>
                </c:pt>
                <c:pt idx="7">
                  <c:v>163</c:v>
                </c:pt>
                <c:pt idx="8">
                  <c:v>152</c:v>
                </c:pt>
                <c:pt idx="9">
                  <c:v>407</c:v>
                </c:pt>
                <c:pt idx="10">
                  <c:v>443</c:v>
                </c:pt>
                <c:pt idx="11">
                  <c:v>180</c:v>
                </c:pt>
                <c:pt idx="12">
                  <c:v>176</c:v>
                </c:pt>
                <c:pt idx="13">
                  <c:v>741</c:v>
                </c:pt>
                <c:pt idx="14">
                  <c:v>292</c:v>
                </c:pt>
                <c:pt idx="15">
                  <c:v>132</c:v>
                </c:pt>
                <c:pt idx="16">
                  <c:v>56</c:v>
                </c:pt>
                <c:pt idx="17">
                  <c:v>94</c:v>
                </c:pt>
                <c:pt idx="18">
                  <c:v>165</c:v>
                </c:pt>
                <c:pt idx="19">
                  <c:v>259</c:v>
                </c:pt>
                <c:pt idx="20">
                  <c:v>271</c:v>
                </c:pt>
                <c:pt idx="21">
                  <c:v>226</c:v>
                </c:pt>
              </c:numCache>
            </c:numRef>
          </c:val>
          <c:smooth val="0"/>
          <c:extLst>
            <c:ext xmlns:c16="http://schemas.microsoft.com/office/drawing/2014/chart" uri="{C3380CC4-5D6E-409C-BE32-E72D297353CC}">
              <c16:uniqueId val="{00000020-607C-45FC-9622-74853D90CBDD}"/>
            </c:ext>
          </c:extLst>
        </c:ser>
        <c:ser>
          <c:idx val="33"/>
          <c:order val="33"/>
          <c:tx>
            <c:strRef>
              <c:f>'cantidad pollos muertos'!$B$35</c:f>
              <c:strCache>
                <c:ptCount val="1"/>
                <c:pt idx="0">
                  <c:v>MARIA INES LUCUMI</c:v>
                </c:pt>
              </c:strCache>
            </c:strRef>
          </c:tx>
          <c:spPr>
            <a:ln w="28575" cap="rnd">
              <a:solidFill>
                <a:schemeClr val="accent4">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muertos'!$C$35:$X$35</c:f>
              <c:numCache>
                <c:formatCode>General</c:formatCode>
                <c:ptCount val="22"/>
                <c:pt idx="0">
                  <c:v>208</c:v>
                </c:pt>
                <c:pt idx="1">
                  <c:v>130</c:v>
                </c:pt>
                <c:pt idx="2">
                  <c:v>152</c:v>
                </c:pt>
                <c:pt idx="3">
                  <c:v>182</c:v>
                </c:pt>
                <c:pt idx="4">
                  <c:v>287</c:v>
                </c:pt>
                <c:pt idx="5">
                  <c:v>86</c:v>
                </c:pt>
                <c:pt idx="6">
                  <c:v>72</c:v>
                </c:pt>
                <c:pt idx="7">
                  <c:v>53</c:v>
                </c:pt>
                <c:pt idx="8">
                  <c:v>64</c:v>
                </c:pt>
                <c:pt idx="9">
                  <c:v>89</c:v>
                </c:pt>
                <c:pt idx="10">
                  <c:v>68</c:v>
                </c:pt>
                <c:pt idx="11">
                  <c:v>28</c:v>
                </c:pt>
                <c:pt idx="12">
                  <c:v>45</c:v>
                </c:pt>
                <c:pt idx="13">
                  <c:v>56</c:v>
                </c:pt>
                <c:pt idx="14">
                  <c:v>106</c:v>
                </c:pt>
                <c:pt idx="15">
                  <c:v>49</c:v>
                </c:pt>
                <c:pt idx="16">
                  <c:v>76</c:v>
                </c:pt>
                <c:pt idx="17">
                  <c:v>70</c:v>
                </c:pt>
                <c:pt idx="18">
                  <c:v>84</c:v>
                </c:pt>
                <c:pt idx="19">
                  <c:v>90</c:v>
                </c:pt>
                <c:pt idx="20">
                  <c:v>71</c:v>
                </c:pt>
                <c:pt idx="21">
                  <c:v>76</c:v>
                </c:pt>
              </c:numCache>
            </c:numRef>
          </c:val>
          <c:smooth val="0"/>
          <c:extLst>
            <c:ext xmlns:c16="http://schemas.microsoft.com/office/drawing/2014/chart" uri="{C3380CC4-5D6E-409C-BE32-E72D297353CC}">
              <c16:uniqueId val="{00000021-607C-45FC-9622-74853D90CBDD}"/>
            </c:ext>
          </c:extLst>
        </c:ser>
        <c:ser>
          <c:idx val="34"/>
          <c:order val="34"/>
          <c:tx>
            <c:strRef>
              <c:f>'cantidad pollos muertos'!$B$36</c:f>
              <c:strCache>
                <c:ptCount val="1"/>
                <c:pt idx="0">
                  <c:v>MARIA JANETH CHICUE</c:v>
                </c:pt>
              </c:strCache>
            </c:strRef>
          </c:tx>
          <c:spPr>
            <a:ln w="28575" cap="rnd">
              <a:solidFill>
                <a:schemeClr val="accent5">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muertos'!$C$36:$X$36</c:f>
              <c:numCache>
                <c:formatCode>General</c:formatCode>
                <c:ptCount val="22"/>
                <c:pt idx="0">
                  <c:v>64</c:v>
                </c:pt>
                <c:pt idx="1">
                  <c:v>142</c:v>
                </c:pt>
                <c:pt idx="2">
                  <c:v>134</c:v>
                </c:pt>
                <c:pt idx="3">
                  <c:v>295</c:v>
                </c:pt>
                <c:pt idx="4">
                  <c:v>113</c:v>
                </c:pt>
                <c:pt idx="5">
                  <c:v>111</c:v>
                </c:pt>
                <c:pt idx="6">
                  <c:v>84</c:v>
                </c:pt>
                <c:pt idx="7">
                  <c:v>191</c:v>
                </c:pt>
                <c:pt idx="8">
                  <c:v>16</c:v>
                </c:pt>
                <c:pt idx="9">
                  <c:v>125</c:v>
                </c:pt>
                <c:pt idx="10">
                  <c:v>93</c:v>
                </c:pt>
                <c:pt idx="11">
                  <c:v>60</c:v>
                </c:pt>
                <c:pt idx="12">
                  <c:v>96</c:v>
                </c:pt>
                <c:pt idx="13">
                  <c:v>118</c:v>
                </c:pt>
                <c:pt idx="14">
                  <c:v>112</c:v>
                </c:pt>
                <c:pt idx="15">
                  <c:v>68</c:v>
                </c:pt>
                <c:pt idx="16">
                  <c:v>71</c:v>
                </c:pt>
                <c:pt idx="17">
                  <c:v>118</c:v>
                </c:pt>
                <c:pt idx="18">
                  <c:v>88</c:v>
                </c:pt>
                <c:pt idx="19">
                  <c:v>148</c:v>
                </c:pt>
                <c:pt idx="20">
                  <c:v>137</c:v>
                </c:pt>
                <c:pt idx="21">
                  <c:v>153</c:v>
                </c:pt>
              </c:numCache>
            </c:numRef>
          </c:val>
          <c:smooth val="0"/>
          <c:extLst>
            <c:ext xmlns:c16="http://schemas.microsoft.com/office/drawing/2014/chart" uri="{C3380CC4-5D6E-409C-BE32-E72D297353CC}">
              <c16:uniqueId val="{00000022-607C-45FC-9622-74853D90CBDD}"/>
            </c:ext>
          </c:extLst>
        </c:ser>
        <c:ser>
          <c:idx val="35"/>
          <c:order val="35"/>
          <c:tx>
            <c:strRef>
              <c:f>'cantidad pollos muertos'!$B$37</c:f>
              <c:strCache>
                <c:ptCount val="1"/>
                <c:pt idx="0">
                  <c:v>MARISELA VALENCIA</c:v>
                </c:pt>
              </c:strCache>
            </c:strRef>
          </c:tx>
          <c:spPr>
            <a:ln w="28575" cap="rnd">
              <a:solidFill>
                <a:schemeClr val="accent6">
                  <a:lumMod val="5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muertos'!$C$37:$X$37</c:f>
              <c:numCache>
                <c:formatCode>General</c:formatCode>
                <c:ptCount val="22"/>
                <c:pt idx="0">
                  <c:v>71</c:v>
                </c:pt>
                <c:pt idx="1">
                  <c:v>47</c:v>
                </c:pt>
                <c:pt idx="2">
                  <c:v>42</c:v>
                </c:pt>
                <c:pt idx="3">
                  <c:v>122</c:v>
                </c:pt>
                <c:pt idx="4">
                  <c:v>84</c:v>
                </c:pt>
                <c:pt idx="5">
                  <c:v>81</c:v>
                </c:pt>
                <c:pt idx="6">
                  <c:v>45</c:v>
                </c:pt>
                <c:pt idx="7">
                  <c:v>68</c:v>
                </c:pt>
                <c:pt idx="8">
                  <c:v>60</c:v>
                </c:pt>
                <c:pt idx="9">
                  <c:v>66</c:v>
                </c:pt>
                <c:pt idx="10">
                  <c:v>172</c:v>
                </c:pt>
                <c:pt idx="11">
                  <c:v>64</c:v>
                </c:pt>
                <c:pt idx="12">
                  <c:v>70</c:v>
                </c:pt>
                <c:pt idx="13">
                  <c:v>75</c:v>
                </c:pt>
                <c:pt idx="14">
                  <c:v>126</c:v>
                </c:pt>
                <c:pt idx="15">
                  <c:v>47</c:v>
                </c:pt>
                <c:pt idx="16">
                  <c:v>81</c:v>
                </c:pt>
                <c:pt idx="17">
                  <c:v>70</c:v>
                </c:pt>
                <c:pt idx="18">
                  <c:v>120</c:v>
                </c:pt>
                <c:pt idx="19">
                  <c:v>89</c:v>
                </c:pt>
                <c:pt idx="20">
                  <c:v>98</c:v>
                </c:pt>
                <c:pt idx="21">
                  <c:v>102</c:v>
                </c:pt>
              </c:numCache>
            </c:numRef>
          </c:val>
          <c:smooth val="0"/>
          <c:extLst>
            <c:ext xmlns:c16="http://schemas.microsoft.com/office/drawing/2014/chart" uri="{C3380CC4-5D6E-409C-BE32-E72D297353CC}">
              <c16:uniqueId val="{00000023-607C-45FC-9622-74853D90CBDD}"/>
            </c:ext>
          </c:extLst>
        </c:ser>
        <c:ser>
          <c:idx val="36"/>
          <c:order val="36"/>
          <c:tx>
            <c:strRef>
              <c:f>'cantidad pollos muertos'!$B$38</c:f>
              <c:strCache>
                <c:ptCount val="1"/>
                <c:pt idx="0">
                  <c:v>NELCY LUCUMI</c:v>
                </c:pt>
              </c:strCache>
            </c:strRef>
          </c:tx>
          <c:spPr>
            <a:ln w="28575" cap="rnd">
              <a:solidFill>
                <a:schemeClr val="accent1">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muertos'!$C$38:$X$38</c:f>
              <c:numCache>
                <c:formatCode>General</c:formatCode>
                <c:ptCount val="22"/>
                <c:pt idx="3">
                  <c:v>175</c:v>
                </c:pt>
                <c:pt idx="4">
                  <c:v>820</c:v>
                </c:pt>
                <c:pt idx="5">
                  <c:v>252</c:v>
                </c:pt>
                <c:pt idx="6">
                  <c:v>252</c:v>
                </c:pt>
                <c:pt idx="7">
                  <c:v>247</c:v>
                </c:pt>
                <c:pt idx="8">
                  <c:v>108</c:v>
                </c:pt>
                <c:pt idx="9">
                  <c:v>106</c:v>
                </c:pt>
                <c:pt idx="10">
                  <c:v>346</c:v>
                </c:pt>
                <c:pt idx="11">
                  <c:v>131</c:v>
                </c:pt>
                <c:pt idx="12">
                  <c:v>104</c:v>
                </c:pt>
                <c:pt idx="13">
                  <c:v>126</c:v>
                </c:pt>
                <c:pt idx="14">
                  <c:v>96</c:v>
                </c:pt>
                <c:pt idx="15">
                  <c:v>94</c:v>
                </c:pt>
                <c:pt idx="16">
                  <c:v>106</c:v>
                </c:pt>
                <c:pt idx="17">
                  <c:v>92</c:v>
                </c:pt>
                <c:pt idx="18">
                  <c:v>170</c:v>
                </c:pt>
                <c:pt idx="19">
                  <c:v>163</c:v>
                </c:pt>
                <c:pt idx="20">
                  <c:v>255</c:v>
                </c:pt>
                <c:pt idx="21">
                  <c:v>213</c:v>
                </c:pt>
              </c:numCache>
            </c:numRef>
          </c:val>
          <c:smooth val="0"/>
          <c:extLst>
            <c:ext xmlns:c16="http://schemas.microsoft.com/office/drawing/2014/chart" uri="{C3380CC4-5D6E-409C-BE32-E72D297353CC}">
              <c16:uniqueId val="{00000024-607C-45FC-9622-74853D90CBDD}"/>
            </c:ext>
          </c:extLst>
        </c:ser>
        <c:ser>
          <c:idx val="37"/>
          <c:order val="37"/>
          <c:tx>
            <c:strRef>
              <c:f>'cantidad pollos muertos'!$B$39</c:f>
              <c:strCache>
                <c:ptCount val="1"/>
                <c:pt idx="0">
                  <c:v>NORA MELVY MEJIA</c:v>
                </c:pt>
              </c:strCache>
            </c:strRef>
          </c:tx>
          <c:spPr>
            <a:ln w="28575" cap="rnd">
              <a:solidFill>
                <a:schemeClr val="accent2">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muertos'!$C$39:$X$39</c:f>
              <c:numCache>
                <c:formatCode>General</c:formatCode>
                <c:ptCount val="22"/>
                <c:pt idx="0">
                  <c:v>228</c:v>
                </c:pt>
                <c:pt idx="1">
                  <c:v>166</c:v>
                </c:pt>
                <c:pt idx="2">
                  <c:v>206</c:v>
                </c:pt>
                <c:pt idx="3">
                  <c:v>230</c:v>
                </c:pt>
                <c:pt idx="4">
                  <c:v>181</c:v>
                </c:pt>
                <c:pt idx="5">
                  <c:v>116</c:v>
                </c:pt>
                <c:pt idx="6">
                  <c:v>83</c:v>
                </c:pt>
                <c:pt idx="7">
                  <c:v>220</c:v>
                </c:pt>
                <c:pt idx="8">
                  <c:v>140</c:v>
                </c:pt>
                <c:pt idx="9">
                  <c:v>279</c:v>
                </c:pt>
                <c:pt idx="10">
                  <c:v>196</c:v>
                </c:pt>
                <c:pt idx="11">
                  <c:v>190</c:v>
                </c:pt>
                <c:pt idx="12">
                  <c:v>200</c:v>
                </c:pt>
                <c:pt idx="13">
                  <c:v>396</c:v>
                </c:pt>
                <c:pt idx="14">
                  <c:v>246</c:v>
                </c:pt>
                <c:pt idx="15">
                  <c:v>114</c:v>
                </c:pt>
                <c:pt idx="16">
                  <c:v>122</c:v>
                </c:pt>
                <c:pt idx="17">
                  <c:v>140</c:v>
                </c:pt>
                <c:pt idx="18">
                  <c:v>155</c:v>
                </c:pt>
                <c:pt idx="19">
                  <c:v>320</c:v>
                </c:pt>
                <c:pt idx="20">
                  <c:v>164</c:v>
                </c:pt>
                <c:pt idx="21">
                  <c:v>232</c:v>
                </c:pt>
              </c:numCache>
            </c:numRef>
          </c:val>
          <c:smooth val="0"/>
          <c:extLst>
            <c:ext xmlns:c16="http://schemas.microsoft.com/office/drawing/2014/chart" uri="{C3380CC4-5D6E-409C-BE32-E72D297353CC}">
              <c16:uniqueId val="{00000025-607C-45FC-9622-74853D90CBDD}"/>
            </c:ext>
          </c:extLst>
        </c:ser>
        <c:ser>
          <c:idx val="38"/>
          <c:order val="38"/>
          <c:tx>
            <c:strRef>
              <c:f>'cantidad pollos muertos'!$B$40</c:f>
              <c:strCache>
                <c:ptCount val="1"/>
                <c:pt idx="0">
                  <c:v>NORFY VELASCO</c:v>
                </c:pt>
              </c:strCache>
            </c:strRef>
          </c:tx>
          <c:spPr>
            <a:ln w="28575" cap="rnd">
              <a:solidFill>
                <a:schemeClr val="accent3">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muertos'!$C$40:$X$40</c:f>
              <c:numCache>
                <c:formatCode>General</c:formatCode>
                <c:ptCount val="22"/>
                <c:pt idx="0">
                  <c:v>595</c:v>
                </c:pt>
                <c:pt idx="1">
                  <c:v>1113</c:v>
                </c:pt>
                <c:pt idx="2">
                  <c:v>985</c:v>
                </c:pt>
                <c:pt idx="3">
                  <c:v>357</c:v>
                </c:pt>
                <c:pt idx="4">
                  <c:v>1049</c:v>
                </c:pt>
                <c:pt idx="5">
                  <c:v>84</c:v>
                </c:pt>
                <c:pt idx="6">
                  <c:v>141</c:v>
                </c:pt>
                <c:pt idx="7">
                  <c:v>126</c:v>
                </c:pt>
                <c:pt idx="8">
                  <c:v>100</c:v>
                </c:pt>
                <c:pt idx="9">
                  <c:v>226</c:v>
                </c:pt>
                <c:pt idx="10">
                  <c:v>150</c:v>
                </c:pt>
                <c:pt idx="11">
                  <c:v>77</c:v>
                </c:pt>
                <c:pt idx="12">
                  <c:v>224</c:v>
                </c:pt>
                <c:pt idx="13">
                  <c:v>162</c:v>
                </c:pt>
                <c:pt idx="14">
                  <c:v>108</c:v>
                </c:pt>
                <c:pt idx="15">
                  <c:v>264</c:v>
                </c:pt>
                <c:pt idx="16">
                  <c:v>161</c:v>
                </c:pt>
                <c:pt idx="17">
                  <c:v>218</c:v>
                </c:pt>
                <c:pt idx="18">
                  <c:v>270</c:v>
                </c:pt>
                <c:pt idx="19">
                  <c:v>166</c:v>
                </c:pt>
                <c:pt idx="20">
                  <c:v>176</c:v>
                </c:pt>
                <c:pt idx="21">
                  <c:v>338</c:v>
                </c:pt>
              </c:numCache>
            </c:numRef>
          </c:val>
          <c:smooth val="0"/>
          <c:extLst>
            <c:ext xmlns:c16="http://schemas.microsoft.com/office/drawing/2014/chart" uri="{C3380CC4-5D6E-409C-BE32-E72D297353CC}">
              <c16:uniqueId val="{00000026-607C-45FC-9622-74853D90CBDD}"/>
            </c:ext>
          </c:extLst>
        </c:ser>
        <c:ser>
          <c:idx val="39"/>
          <c:order val="39"/>
          <c:tx>
            <c:strRef>
              <c:f>'cantidad pollos muertos'!$B$41</c:f>
              <c:strCache>
                <c:ptCount val="1"/>
                <c:pt idx="0">
                  <c:v>NUBIA USSA</c:v>
                </c:pt>
              </c:strCache>
            </c:strRef>
          </c:tx>
          <c:spPr>
            <a:ln w="28575" cap="rnd">
              <a:solidFill>
                <a:schemeClr val="accent4">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muertos'!$C$41:$X$41</c:f>
              <c:numCache>
                <c:formatCode>General</c:formatCode>
                <c:ptCount val="22"/>
                <c:pt idx="0">
                  <c:v>201</c:v>
                </c:pt>
                <c:pt idx="1">
                  <c:v>355</c:v>
                </c:pt>
                <c:pt idx="2">
                  <c:v>251</c:v>
                </c:pt>
                <c:pt idx="3">
                  <c:v>196</c:v>
                </c:pt>
                <c:pt idx="4">
                  <c:v>132</c:v>
                </c:pt>
                <c:pt idx="5">
                  <c:v>83</c:v>
                </c:pt>
                <c:pt idx="6">
                  <c:v>83</c:v>
                </c:pt>
                <c:pt idx="7">
                  <c:v>281</c:v>
                </c:pt>
                <c:pt idx="8">
                  <c:v>44</c:v>
                </c:pt>
                <c:pt idx="9">
                  <c:v>47</c:v>
                </c:pt>
                <c:pt idx="10">
                  <c:v>154</c:v>
                </c:pt>
                <c:pt idx="11">
                  <c:v>31</c:v>
                </c:pt>
                <c:pt idx="12">
                  <c:v>46</c:v>
                </c:pt>
                <c:pt idx="13">
                  <c:v>59</c:v>
                </c:pt>
                <c:pt idx="14">
                  <c:v>56</c:v>
                </c:pt>
                <c:pt idx="15">
                  <c:v>52</c:v>
                </c:pt>
                <c:pt idx="16">
                  <c:v>92</c:v>
                </c:pt>
                <c:pt idx="17">
                  <c:v>64</c:v>
                </c:pt>
                <c:pt idx="18">
                  <c:v>74</c:v>
                </c:pt>
                <c:pt idx="19">
                  <c:v>66</c:v>
                </c:pt>
                <c:pt idx="20">
                  <c:v>36</c:v>
                </c:pt>
                <c:pt idx="21">
                  <c:v>52</c:v>
                </c:pt>
              </c:numCache>
            </c:numRef>
          </c:val>
          <c:smooth val="0"/>
          <c:extLst>
            <c:ext xmlns:c16="http://schemas.microsoft.com/office/drawing/2014/chart" uri="{C3380CC4-5D6E-409C-BE32-E72D297353CC}">
              <c16:uniqueId val="{00000027-607C-45FC-9622-74853D90CBDD}"/>
            </c:ext>
          </c:extLst>
        </c:ser>
        <c:ser>
          <c:idx val="40"/>
          <c:order val="40"/>
          <c:tx>
            <c:strRef>
              <c:f>'cantidad pollos muertos'!$B$42</c:f>
              <c:strCache>
                <c:ptCount val="1"/>
                <c:pt idx="0">
                  <c:v>PEDRO JULIAN SALINAS</c:v>
                </c:pt>
              </c:strCache>
            </c:strRef>
          </c:tx>
          <c:spPr>
            <a:ln w="28575" cap="rnd">
              <a:solidFill>
                <a:schemeClr val="accent5">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muertos'!$C$42:$X$42</c:f>
              <c:numCache>
                <c:formatCode>General</c:formatCode>
                <c:ptCount val="22"/>
                <c:pt idx="0">
                  <c:v>1029</c:v>
                </c:pt>
                <c:pt idx="1">
                  <c:v>1778</c:v>
                </c:pt>
                <c:pt idx="2">
                  <c:v>4717</c:v>
                </c:pt>
                <c:pt idx="3">
                  <c:v>930</c:v>
                </c:pt>
                <c:pt idx="4">
                  <c:v>752</c:v>
                </c:pt>
                <c:pt idx="5">
                  <c:v>522</c:v>
                </c:pt>
                <c:pt idx="6">
                  <c:v>923</c:v>
                </c:pt>
                <c:pt idx="7">
                  <c:v>236</c:v>
                </c:pt>
                <c:pt idx="8">
                  <c:v>591</c:v>
                </c:pt>
                <c:pt idx="9">
                  <c:v>356</c:v>
                </c:pt>
                <c:pt idx="10">
                  <c:v>362</c:v>
                </c:pt>
                <c:pt idx="11">
                  <c:v>438</c:v>
                </c:pt>
                <c:pt idx="12" formatCode="#,##0">
                  <c:v>1118</c:v>
                </c:pt>
                <c:pt idx="13">
                  <c:v>648</c:v>
                </c:pt>
                <c:pt idx="14">
                  <c:v>529</c:v>
                </c:pt>
                <c:pt idx="15">
                  <c:v>666</c:v>
                </c:pt>
                <c:pt idx="16">
                  <c:v>680</c:v>
                </c:pt>
                <c:pt idx="17">
                  <c:v>575</c:v>
                </c:pt>
                <c:pt idx="18">
                  <c:v>700</c:v>
                </c:pt>
                <c:pt idx="19">
                  <c:v>1158</c:v>
                </c:pt>
                <c:pt idx="20">
                  <c:v>788</c:v>
                </c:pt>
                <c:pt idx="21">
                  <c:v>734</c:v>
                </c:pt>
              </c:numCache>
            </c:numRef>
          </c:val>
          <c:smooth val="0"/>
          <c:extLst>
            <c:ext xmlns:c16="http://schemas.microsoft.com/office/drawing/2014/chart" uri="{C3380CC4-5D6E-409C-BE32-E72D297353CC}">
              <c16:uniqueId val="{00000028-607C-45FC-9622-74853D90CBDD}"/>
            </c:ext>
          </c:extLst>
        </c:ser>
        <c:ser>
          <c:idx val="41"/>
          <c:order val="41"/>
          <c:tx>
            <c:strRef>
              <c:f>'cantidad pollos muertos'!$B$43</c:f>
              <c:strCache>
                <c:ptCount val="1"/>
                <c:pt idx="0">
                  <c:v>RAMIRO MORENO</c:v>
                </c:pt>
              </c:strCache>
            </c:strRef>
          </c:tx>
          <c:spPr>
            <a:ln w="28575" cap="rnd">
              <a:solidFill>
                <a:schemeClr val="accent6">
                  <a:lumMod val="70000"/>
                  <a:lumOff val="3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muertos'!$C$43:$X$43</c:f>
              <c:numCache>
                <c:formatCode>General</c:formatCode>
                <c:ptCount val="22"/>
                <c:pt idx="0">
                  <c:v>1047</c:v>
                </c:pt>
                <c:pt idx="1">
                  <c:v>1430</c:v>
                </c:pt>
                <c:pt idx="2">
                  <c:v>4084</c:v>
                </c:pt>
                <c:pt idx="3">
                  <c:v>1604</c:v>
                </c:pt>
                <c:pt idx="4">
                  <c:v>1180</c:v>
                </c:pt>
                <c:pt idx="5">
                  <c:v>657</c:v>
                </c:pt>
                <c:pt idx="6">
                  <c:v>730</c:v>
                </c:pt>
                <c:pt idx="7">
                  <c:v>829</c:v>
                </c:pt>
                <c:pt idx="8">
                  <c:v>1237</c:v>
                </c:pt>
                <c:pt idx="9">
                  <c:v>987</c:v>
                </c:pt>
                <c:pt idx="10">
                  <c:v>2239</c:v>
                </c:pt>
                <c:pt idx="11">
                  <c:v>607</c:v>
                </c:pt>
                <c:pt idx="12">
                  <c:v>560</c:v>
                </c:pt>
                <c:pt idx="13">
                  <c:v>688</c:v>
                </c:pt>
                <c:pt idx="14">
                  <c:v>511</c:v>
                </c:pt>
                <c:pt idx="15">
                  <c:v>341</c:v>
                </c:pt>
                <c:pt idx="16">
                  <c:v>605</c:v>
                </c:pt>
                <c:pt idx="17">
                  <c:v>460</c:v>
                </c:pt>
                <c:pt idx="18">
                  <c:v>826</c:v>
                </c:pt>
                <c:pt idx="19">
                  <c:v>1207</c:v>
                </c:pt>
                <c:pt idx="20">
                  <c:v>954</c:v>
                </c:pt>
                <c:pt idx="21">
                  <c:v>1650</c:v>
                </c:pt>
              </c:numCache>
            </c:numRef>
          </c:val>
          <c:smooth val="0"/>
          <c:extLst>
            <c:ext xmlns:c16="http://schemas.microsoft.com/office/drawing/2014/chart" uri="{C3380CC4-5D6E-409C-BE32-E72D297353CC}">
              <c16:uniqueId val="{00000029-607C-45FC-9622-74853D90CBDD}"/>
            </c:ext>
          </c:extLst>
        </c:ser>
        <c:ser>
          <c:idx val="42"/>
          <c:order val="42"/>
          <c:tx>
            <c:strRef>
              <c:f>'cantidad pollos muertos'!$B$44</c:f>
              <c:strCache>
                <c:ptCount val="1"/>
                <c:pt idx="0">
                  <c:v>RIGOBERTO LUCUMI</c:v>
                </c:pt>
              </c:strCache>
            </c:strRef>
          </c:tx>
          <c:spPr>
            <a:ln w="28575" cap="rnd">
              <a:solidFill>
                <a:schemeClr val="accent1">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muertos'!$C$44:$X$44</c:f>
              <c:numCache>
                <c:formatCode>General</c:formatCode>
                <c:ptCount val="22"/>
                <c:pt idx="0">
                  <c:v>102</c:v>
                </c:pt>
                <c:pt idx="1">
                  <c:v>101</c:v>
                </c:pt>
                <c:pt idx="2">
                  <c:v>137</c:v>
                </c:pt>
                <c:pt idx="3">
                  <c:v>128</c:v>
                </c:pt>
                <c:pt idx="4">
                  <c:v>106</c:v>
                </c:pt>
                <c:pt idx="5">
                  <c:v>66</c:v>
                </c:pt>
                <c:pt idx="6">
                  <c:v>71</c:v>
                </c:pt>
                <c:pt idx="7">
                  <c:v>54</c:v>
                </c:pt>
                <c:pt idx="8">
                  <c:v>68</c:v>
                </c:pt>
                <c:pt idx="9">
                  <c:v>156</c:v>
                </c:pt>
                <c:pt idx="10">
                  <c:v>83</c:v>
                </c:pt>
                <c:pt idx="11">
                  <c:v>84</c:v>
                </c:pt>
                <c:pt idx="12">
                  <c:v>45</c:v>
                </c:pt>
                <c:pt idx="13">
                  <c:v>63</c:v>
                </c:pt>
                <c:pt idx="14">
                  <c:v>76</c:v>
                </c:pt>
                <c:pt idx="15">
                  <c:v>71</c:v>
                </c:pt>
                <c:pt idx="16">
                  <c:v>61</c:v>
                </c:pt>
                <c:pt idx="17">
                  <c:v>36</c:v>
                </c:pt>
                <c:pt idx="18">
                  <c:v>62</c:v>
                </c:pt>
                <c:pt idx="19">
                  <c:v>76</c:v>
                </c:pt>
                <c:pt idx="20">
                  <c:v>78</c:v>
                </c:pt>
                <c:pt idx="21">
                  <c:v>92</c:v>
                </c:pt>
              </c:numCache>
            </c:numRef>
          </c:val>
          <c:smooth val="0"/>
          <c:extLst>
            <c:ext xmlns:c16="http://schemas.microsoft.com/office/drawing/2014/chart" uri="{C3380CC4-5D6E-409C-BE32-E72D297353CC}">
              <c16:uniqueId val="{0000002A-607C-45FC-9622-74853D90CBDD}"/>
            </c:ext>
          </c:extLst>
        </c:ser>
        <c:ser>
          <c:idx val="43"/>
          <c:order val="43"/>
          <c:tx>
            <c:strRef>
              <c:f>'cantidad pollos muertos'!$B$45</c:f>
              <c:strCache>
                <c:ptCount val="1"/>
                <c:pt idx="0">
                  <c:v>RONALD TRUJILLO</c:v>
                </c:pt>
              </c:strCache>
            </c:strRef>
          </c:tx>
          <c:spPr>
            <a:ln w="28575" cap="rnd">
              <a:solidFill>
                <a:schemeClr val="accent2">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muertos'!$C$45:$X$45</c:f>
              <c:numCache>
                <c:formatCode>General</c:formatCode>
                <c:ptCount val="22"/>
                <c:pt idx="0">
                  <c:v>155</c:v>
                </c:pt>
                <c:pt idx="1">
                  <c:v>581</c:v>
                </c:pt>
                <c:pt idx="2">
                  <c:v>691</c:v>
                </c:pt>
                <c:pt idx="3">
                  <c:v>400</c:v>
                </c:pt>
                <c:pt idx="4">
                  <c:v>93</c:v>
                </c:pt>
                <c:pt idx="5">
                  <c:v>90</c:v>
                </c:pt>
                <c:pt idx="6">
                  <c:v>98</c:v>
                </c:pt>
                <c:pt idx="7">
                  <c:v>64</c:v>
                </c:pt>
                <c:pt idx="8">
                  <c:v>90</c:v>
                </c:pt>
                <c:pt idx="9">
                  <c:v>266</c:v>
                </c:pt>
                <c:pt idx="10">
                  <c:v>106</c:v>
                </c:pt>
                <c:pt idx="11">
                  <c:v>66</c:v>
                </c:pt>
                <c:pt idx="12">
                  <c:v>83</c:v>
                </c:pt>
                <c:pt idx="13">
                  <c:v>69</c:v>
                </c:pt>
                <c:pt idx="14">
                  <c:v>56</c:v>
                </c:pt>
                <c:pt idx="15">
                  <c:v>116</c:v>
                </c:pt>
                <c:pt idx="16">
                  <c:v>39</c:v>
                </c:pt>
                <c:pt idx="17">
                  <c:v>91</c:v>
                </c:pt>
                <c:pt idx="18">
                  <c:v>106</c:v>
                </c:pt>
                <c:pt idx="19">
                  <c:v>90</c:v>
                </c:pt>
                <c:pt idx="20">
                  <c:v>120</c:v>
                </c:pt>
                <c:pt idx="21">
                  <c:v>186</c:v>
                </c:pt>
              </c:numCache>
            </c:numRef>
          </c:val>
          <c:smooth val="0"/>
          <c:extLst>
            <c:ext xmlns:c16="http://schemas.microsoft.com/office/drawing/2014/chart" uri="{C3380CC4-5D6E-409C-BE32-E72D297353CC}">
              <c16:uniqueId val="{0000002B-607C-45FC-9622-74853D90CBDD}"/>
            </c:ext>
          </c:extLst>
        </c:ser>
        <c:ser>
          <c:idx val="44"/>
          <c:order val="44"/>
          <c:tx>
            <c:strRef>
              <c:f>'cantidad pollos muertos'!$B$46</c:f>
              <c:strCache>
                <c:ptCount val="1"/>
                <c:pt idx="0">
                  <c:v>ROSA E MINOTTA</c:v>
                </c:pt>
              </c:strCache>
            </c:strRef>
          </c:tx>
          <c:spPr>
            <a:ln w="28575" cap="rnd">
              <a:solidFill>
                <a:schemeClr val="accent3">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muertos'!$C$46:$X$46</c:f>
              <c:numCache>
                <c:formatCode>General</c:formatCode>
                <c:ptCount val="22"/>
                <c:pt idx="0">
                  <c:v>40</c:v>
                </c:pt>
                <c:pt idx="1">
                  <c:v>38</c:v>
                </c:pt>
                <c:pt idx="2">
                  <c:v>53</c:v>
                </c:pt>
                <c:pt idx="3">
                  <c:v>44</c:v>
                </c:pt>
                <c:pt idx="4">
                  <c:v>69</c:v>
                </c:pt>
                <c:pt idx="5">
                  <c:v>36</c:v>
                </c:pt>
                <c:pt idx="6">
                  <c:v>24</c:v>
                </c:pt>
                <c:pt idx="7">
                  <c:v>42</c:v>
                </c:pt>
                <c:pt idx="8">
                  <c:v>7</c:v>
                </c:pt>
                <c:pt idx="9">
                  <c:v>50</c:v>
                </c:pt>
                <c:pt idx="10">
                  <c:v>59</c:v>
                </c:pt>
                <c:pt idx="11">
                  <c:v>45</c:v>
                </c:pt>
                <c:pt idx="12">
                  <c:v>85</c:v>
                </c:pt>
                <c:pt idx="14">
                  <c:v>45</c:v>
                </c:pt>
                <c:pt idx="15">
                  <c:v>24</c:v>
                </c:pt>
                <c:pt idx="16">
                  <c:v>62</c:v>
                </c:pt>
                <c:pt idx="17">
                  <c:v>111</c:v>
                </c:pt>
                <c:pt idx="18">
                  <c:v>116</c:v>
                </c:pt>
              </c:numCache>
            </c:numRef>
          </c:val>
          <c:smooth val="0"/>
          <c:extLst>
            <c:ext xmlns:c16="http://schemas.microsoft.com/office/drawing/2014/chart" uri="{C3380CC4-5D6E-409C-BE32-E72D297353CC}">
              <c16:uniqueId val="{0000002C-607C-45FC-9622-74853D90CBDD}"/>
            </c:ext>
          </c:extLst>
        </c:ser>
        <c:ser>
          <c:idx val="45"/>
          <c:order val="45"/>
          <c:tx>
            <c:strRef>
              <c:f>'cantidad pollos muertos'!$B$47</c:f>
              <c:strCache>
                <c:ptCount val="1"/>
                <c:pt idx="0">
                  <c:v>RUBIELA BALANTA</c:v>
                </c:pt>
              </c:strCache>
            </c:strRef>
          </c:tx>
          <c:spPr>
            <a:ln w="28575" cap="rnd">
              <a:solidFill>
                <a:schemeClr val="accent4">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muertos'!$C$47:$X$47</c:f>
              <c:numCache>
                <c:formatCode>General</c:formatCode>
                <c:ptCount val="22"/>
                <c:pt idx="1">
                  <c:v>312</c:v>
                </c:pt>
                <c:pt idx="2">
                  <c:v>320</c:v>
                </c:pt>
                <c:pt idx="3">
                  <c:v>95</c:v>
                </c:pt>
                <c:pt idx="4">
                  <c:v>215</c:v>
                </c:pt>
                <c:pt idx="5">
                  <c:v>66</c:v>
                </c:pt>
                <c:pt idx="6">
                  <c:v>122</c:v>
                </c:pt>
                <c:pt idx="7">
                  <c:v>102</c:v>
                </c:pt>
                <c:pt idx="8">
                  <c:v>271</c:v>
                </c:pt>
                <c:pt idx="9">
                  <c:v>393</c:v>
                </c:pt>
                <c:pt idx="10">
                  <c:v>208</c:v>
                </c:pt>
                <c:pt idx="11">
                  <c:v>103</c:v>
                </c:pt>
                <c:pt idx="12">
                  <c:v>440</c:v>
                </c:pt>
                <c:pt idx="13">
                  <c:v>237</c:v>
                </c:pt>
                <c:pt idx="14">
                  <c:v>110</c:v>
                </c:pt>
                <c:pt idx="15">
                  <c:v>94</c:v>
                </c:pt>
                <c:pt idx="16">
                  <c:v>95</c:v>
                </c:pt>
                <c:pt idx="17">
                  <c:v>138</c:v>
                </c:pt>
                <c:pt idx="18">
                  <c:v>144</c:v>
                </c:pt>
                <c:pt idx="19">
                  <c:v>120</c:v>
                </c:pt>
                <c:pt idx="20">
                  <c:v>483</c:v>
                </c:pt>
                <c:pt idx="21">
                  <c:v>333</c:v>
                </c:pt>
              </c:numCache>
            </c:numRef>
          </c:val>
          <c:smooth val="0"/>
          <c:extLst>
            <c:ext xmlns:c16="http://schemas.microsoft.com/office/drawing/2014/chart" uri="{C3380CC4-5D6E-409C-BE32-E72D297353CC}">
              <c16:uniqueId val="{0000002D-607C-45FC-9622-74853D90CBDD}"/>
            </c:ext>
          </c:extLst>
        </c:ser>
        <c:ser>
          <c:idx val="46"/>
          <c:order val="46"/>
          <c:tx>
            <c:strRef>
              <c:f>'cantidad pollos muertos'!$B$48</c:f>
              <c:strCache>
                <c:ptCount val="1"/>
                <c:pt idx="0">
                  <c:v>RUFINA MANCILLA</c:v>
                </c:pt>
              </c:strCache>
            </c:strRef>
          </c:tx>
          <c:spPr>
            <a:ln w="28575" cap="rnd">
              <a:solidFill>
                <a:schemeClr val="accent5">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muertos'!$C$48:$X$48</c:f>
              <c:numCache>
                <c:formatCode>General</c:formatCode>
                <c:ptCount val="22"/>
                <c:pt idx="0">
                  <c:v>98</c:v>
                </c:pt>
                <c:pt idx="1">
                  <c:v>50</c:v>
                </c:pt>
                <c:pt idx="2">
                  <c:v>107</c:v>
                </c:pt>
                <c:pt idx="3">
                  <c:v>63</c:v>
                </c:pt>
                <c:pt idx="4">
                  <c:v>66</c:v>
                </c:pt>
                <c:pt idx="5">
                  <c:v>54</c:v>
                </c:pt>
                <c:pt idx="6">
                  <c:v>83</c:v>
                </c:pt>
                <c:pt idx="7">
                  <c:v>46</c:v>
                </c:pt>
                <c:pt idx="8">
                  <c:v>94</c:v>
                </c:pt>
                <c:pt idx="9">
                  <c:v>181</c:v>
                </c:pt>
                <c:pt idx="10">
                  <c:v>93</c:v>
                </c:pt>
                <c:pt idx="11">
                  <c:v>139</c:v>
                </c:pt>
                <c:pt idx="12">
                  <c:v>83</c:v>
                </c:pt>
                <c:pt idx="13">
                  <c:v>76</c:v>
                </c:pt>
                <c:pt idx="14">
                  <c:v>131</c:v>
                </c:pt>
                <c:pt idx="15">
                  <c:v>76</c:v>
                </c:pt>
                <c:pt idx="16">
                  <c:v>75</c:v>
                </c:pt>
                <c:pt idx="17">
                  <c:v>49</c:v>
                </c:pt>
                <c:pt idx="18">
                  <c:v>40</c:v>
                </c:pt>
                <c:pt idx="19">
                  <c:v>76</c:v>
                </c:pt>
                <c:pt idx="20">
                  <c:v>61</c:v>
                </c:pt>
                <c:pt idx="21">
                  <c:v>92</c:v>
                </c:pt>
              </c:numCache>
            </c:numRef>
          </c:val>
          <c:smooth val="0"/>
          <c:extLst>
            <c:ext xmlns:c16="http://schemas.microsoft.com/office/drawing/2014/chart" uri="{C3380CC4-5D6E-409C-BE32-E72D297353CC}">
              <c16:uniqueId val="{0000002E-607C-45FC-9622-74853D90CBDD}"/>
            </c:ext>
          </c:extLst>
        </c:ser>
        <c:ser>
          <c:idx val="47"/>
          <c:order val="47"/>
          <c:tx>
            <c:strRef>
              <c:f>'cantidad pollos muertos'!$B$49</c:f>
              <c:strCache>
                <c:ptCount val="1"/>
                <c:pt idx="0">
                  <c:v>SORAIDA ESCOBAR</c:v>
                </c:pt>
              </c:strCache>
            </c:strRef>
          </c:tx>
          <c:spPr>
            <a:ln w="28575" cap="rnd">
              <a:solidFill>
                <a:schemeClr val="accent6">
                  <a:lumMod val="70000"/>
                </a:schemeClr>
              </a:solidFill>
              <a:round/>
            </a:ln>
            <a:effectLst/>
          </c:spPr>
          <c:marker>
            <c:symbol val="none"/>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muertos'!$C$49:$X$49</c:f>
              <c:numCache>
                <c:formatCode>General</c:formatCode>
                <c:ptCount val="22"/>
                <c:pt idx="0">
                  <c:v>58</c:v>
                </c:pt>
                <c:pt idx="1">
                  <c:v>38</c:v>
                </c:pt>
                <c:pt idx="2">
                  <c:v>122</c:v>
                </c:pt>
                <c:pt idx="3">
                  <c:v>48</c:v>
                </c:pt>
                <c:pt idx="4">
                  <c:v>139</c:v>
                </c:pt>
                <c:pt idx="5">
                  <c:v>99</c:v>
                </c:pt>
                <c:pt idx="6">
                  <c:v>35</c:v>
                </c:pt>
                <c:pt idx="7">
                  <c:v>42</c:v>
                </c:pt>
                <c:pt idx="8">
                  <c:v>39</c:v>
                </c:pt>
                <c:pt idx="9">
                  <c:v>48</c:v>
                </c:pt>
                <c:pt idx="10">
                  <c:v>122</c:v>
                </c:pt>
                <c:pt idx="11">
                  <c:v>61</c:v>
                </c:pt>
                <c:pt idx="12">
                  <c:v>128</c:v>
                </c:pt>
                <c:pt idx="13">
                  <c:v>54</c:v>
                </c:pt>
                <c:pt idx="14">
                  <c:v>69</c:v>
                </c:pt>
                <c:pt idx="15">
                  <c:v>48</c:v>
                </c:pt>
                <c:pt idx="16">
                  <c:v>79</c:v>
                </c:pt>
                <c:pt idx="17">
                  <c:v>44</c:v>
                </c:pt>
                <c:pt idx="18">
                  <c:v>438</c:v>
                </c:pt>
                <c:pt idx="19">
                  <c:v>156</c:v>
                </c:pt>
                <c:pt idx="20">
                  <c:v>132</c:v>
                </c:pt>
                <c:pt idx="21">
                  <c:v>269</c:v>
                </c:pt>
              </c:numCache>
            </c:numRef>
          </c:val>
          <c:smooth val="0"/>
          <c:extLst>
            <c:ext xmlns:c16="http://schemas.microsoft.com/office/drawing/2014/chart" uri="{C3380CC4-5D6E-409C-BE32-E72D297353CC}">
              <c16:uniqueId val="{0000002F-607C-45FC-9622-74853D90CBDD}"/>
            </c:ext>
          </c:extLst>
        </c:ser>
        <c:dLbls>
          <c:showLegendKey val="0"/>
          <c:showVal val="0"/>
          <c:showCatName val="0"/>
          <c:showSerName val="0"/>
          <c:showPercent val="0"/>
          <c:showBubbleSize val="0"/>
        </c:dLbls>
        <c:smooth val="0"/>
        <c:axId val="1647680432"/>
        <c:axId val="1647683760"/>
      </c:lineChart>
      <c:catAx>
        <c:axId val="164768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3760"/>
        <c:crosses val="autoZero"/>
        <c:auto val="1"/>
        <c:lblAlgn val="ctr"/>
        <c:lblOffset val="100"/>
        <c:noMultiLvlLbl val="0"/>
      </c:catAx>
      <c:valAx>
        <c:axId val="164768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0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PROPORCIÓN</a:t>
            </a:r>
            <a:r>
              <a:rPr lang="es-CO" baseline="0"/>
              <a:t> DE POLLOS MUERTOS POR CICLO</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3.9907672901896993E-2"/>
          <c:y val="0.10466310444646494"/>
          <c:w val="0.94913342193779138"/>
          <c:h val="0.29336300961390616"/>
        </c:manualLayout>
      </c:layout>
      <c:lineChart>
        <c:grouping val="standard"/>
        <c:varyColors val="0"/>
        <c:ser>
          <c:idx val="0"/>
          <c:order val="0"/>
          <c:tx>
            <c:strRef>
              <c:f>'porcentaje de mortalidad'!$B$2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1117-4241-8D52-93A1AC5BACC1}"/>
            </c:ext>
          </c:extLst>
        </c:ser>
        <c:ser>
          <c:idx val="1"/>
          <c:order val="1"/>
          <c:tx>
            <c:strRef>
              <c:f>'porcentaje de mortalidad'!$B$3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mortalidad'!$C$3:$X$3</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pt idx="21">
                  <c:v>0</c:v>
                </c:pt>
              </c:numCache>
            </c:numRef>
          </c:val>
          <c:smooth val="0"/>
          <c:extLst>
            <c:ext xmlns:c16="http://schemas.microsoft.com/office/drawing/2014/chart" uri="{C3380CC4-5D6E-409C-BE32-E72D297353CC}">
              <c16:uniqueId val="{00000001-1117-4241-8D52-93A1AC5BACC1}"/>
            </c:ext>
          </c:extLst>
        </c:ser>
        <c:ser>
          <c:idx val="2"/>
          <c:order val="2"/>
          <c:tx>
            <c:strRef>
              <c:f>'porcentaje de mortalidad'!$B$4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mortalidad'!$C$4:$X$4</c:f>
              <c:numCache>
                <c:formatCode>General</c:formatCode>
                <c:ptCount val="22"/>
                <c:pt idx="0">
                  <c:v>0</c:v>
                </c:pt>
                <c:pt idx="1">
                  <c:v>0</c:v>
                </c:pt>
                <c:pt idx="2">
                  <c:v>0</c:v>
                </c:pt>
                <c:pt idx="3">
                  <c:v>0</c:v>
                </c:pt>
                <c:pt idx="4">
                  <c:v>0</c:v>
                </c:pt>
                <c:pt idx="5">
                  <c:v>0</c:v>
                </c:pt>
                <c:pt idx="6">
                  <c:v>0</c:v>
                </c:pt>
                <c:pt idx="7">
                  <c:v>0</c:v>
                </c:pt>
                <c:pt idx="8">
                  <c:v>0</c:v>
                </c:pt>
                <c:pt idx="9">
                  <c:v>0</c:v>
                </c:pt>
                <c:pt idx="10">
                  <c:v>0.17335115864527628</c:v>
                </c:pt>
                <c:pt idx="11">
                  <c:v>3.7433155080213901E-2</c:v>
                </c:pt>
                <c:pt idx="12">
                  <c:v>1.9257703081232494E-2</c:v>
                </c:pt>
                <c:pt idx="13">
                  <c:v>3.3264033264033266E-2</c:v>
                </c:pt>
                <c:pt idx="14">
                  <c:v>2.3109243697478993E-2</c:v>
                </c:pt>
                <c:pt idx="15">
                  <c:v>1.5837104072398189E-2</c:v>
                </c:pt>
                <c:pt idx="16">
                  <c:v>2.2624434389140271E-2</c:v>
                </c:pt>
                <c:pt idx="17">
                  <c:v>3.0501089324618737E-2</c:v>
                </c:pt>
                <c:pt idx="18">
                  <c:v>2.9061624649859945E-2</c:v>
                </c:pt>
                <c:pt idx="19">
                  <c:v>5.1120448179271707E-2</c:v>
                </c:pt>
                <c:pt idx="20">
                  <c:v>3.9215686274509803E-2</c:v>
                </c:pt>
                <c:pt idx="21">
                  <c:v>5.812324929971989E-2</c:v>
                </c:pt>
              </c:numCache>
            </c:numRef>
          </c:val>
          <c:smooth val="0"/>
          <c:extLst>
            <c:ext xmlns:c16="http://schemas.microsoft.com/office/drawing/2014/chart" uri="{C3380CC4-5D6E-409C-BE32-E72D297353CC}">
              <c16:uniqueId val="{00000002-1117-4241-8D52-93A1AC5BACC1}"/>
            </c:ext>
          </c:extLst>
        </c:ser>
        <c:ser>
          <c:idx val="3"/>
          <c:order val="3"/>
          <c:tx>
            <c:strRef>
              <c:f>'porcentaje de mortalidad'!$B$5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mortalidad'!$C$5:$X$5</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3-1117-4241-8D52-93A1AC5BACC1}"/>
            </c:ext>
          </c:extLst>
        </c:ser>
        <c:ser>
          <c:idx val="4"/>
          <c:order val="4"/>
          <c:tx>
            <c:strRef>
              <c:f>'porcentaje de mortalidad'!$B$6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mortalidad'!$C$6:$X$6</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4-1117-4241-8D52-93A1AC5BACC1}"/>
            </c:ext>
          </c:extLst>
        </c:ser>
        <c:ser>
          <c:idx val="5"/>
          <c:order val="5"/>
          <c:tx>
            <c:strRef>
              <c:f>'porcentaje de mortalidad'!$B$7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mortalidad'!$C$7:$X$7</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5-1117-4241-8D52-93A1AC5BACC1}"/>
            </c:ext>
          </c:extLst>
        </c:ser>
        <c:ser>
          <c:idx val="6"/>
          <c:order val="6"/>
          <c:tx>
            <c:strRef>
              <c:f>'porcentaje de mortalidad'!$B$8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mortalidad'!$C$8:$X$8</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6-1117-4241-8D52-93A1AC5BACC1}"/>
            </c:ext>
          </c:extLst>
        </c:ser>
        <c:ser>
          <c:idx val="7"/>
          <c:order val="7"/>
          <c:tx>
            <c:strRef>
              <c:f>'porcentaje de mortalidad'!$B$9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mortalidad'!$C$9:$X$9</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7-1117-4241-8D52-93A1AC5BACC1}"/>
            </c:ext>
          </c:extLst>
        </c:ser>
        <c:ser>
          <c:idx val="8"/>
          <c:order val="8"/>
          <c:tx>
            <c:strRef>
              <c:f>'porcentaje de mortalidad'!$B$10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mortalidad'!$C$10:$X$10</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8-1117-4241-8D52-93A1AC5BACC1}"/>
            </c:ext>
          </c:extLst>
        </c:ser>
        <c:ser>
          <c:idx val="9"/>
          <c:order val="9"/>
          <c:tx>
            <c:strRef>
              <c:f>'porcentaje de mortalidad'!$B$11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mortalidad'!$C$11:$X$11</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0">
                  <c:v>0</c:v>
                </c:pt>
                <c:pt idx="11">
                  <c:v>0</c:v>
                </c:pt>
                <c:pt idx="12">
                  <c:v>0</c:v>
                </c:pt>
                <c:pt idx="13">
                  <c:v>0</c:v>
                </c:pt>
                <c:pt idx="14">
                  <c:v>0</c:v>
                </c:pt>
                <c:pt idx="15">
                  <c:v>0</c:v>
                </c:pt>
                <c:pt idx="16">
                  <c:v>0</c:v>
                </c:pt>
                <c:pt idx="17">
                  <c:v>0</c:v>
                </c:pt>
                <c:pt idx="18">
                  <c:v>6.0457516339869281E-2</c:v>
                </c:pt>
                <c:pt idx="19">
                  <c:v>4.2483660130718956E-2</c:v>
                </c:pt>
                <c:pt idx="20">
                  <c:v>6.699346405228758E-2</c:v>
                </c:pt>
                <c:pt idx="21">
                  <c:v>0</c:v>
                </c:pt>
              </c:numCache>
            </c:numRef>
          </c:val>
          <c:smooth val="0"/>
          <c:extLst>
            <c:ext xmlns:c16="http://schemas.microsoft.com/office/drawing/2014/chart" uri="{C3380CC4-5D6E-409C-BE32-E72D297353CC}">
              <c16:uniqueId val="{00000009-1117-4241-8D52-93A1AC5BACC1}"/>
            </c:ext>
          </c:extLst>
        </c:ser>
        <c:ser>
          <c:idx val="10"/>
          <c:order val="10"/>
          <c:tx>
            <c:strRef>
              <c:f>'porcentaje de mortalidad'!$B$12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mortalidad'!$C$12:$X$12</c:f>
              <c:numCache>
                <c:formatCode>General</c:formatCode>
                <c:ptCount val="22"/>
                <c:pt idx="0">
                  <c:v>0</c:v>
                </c:pt>
                <c:pt idx="1">
                  <c:v>0</c:v>
                </c:pt>
                <c:pt idx="2">
                  <c:v>0</c:v>
                </c:pt>
                <c:pt idx="3">
                  <c:v>0</c:v>
                </c:pt>
                <c:pt idx="4">
                  <c:v>0</c:v>
                </c:pt>
                <c:pt idx="5">
                  <c:v>0</c:v>
                </c:pt>
                <c:pt idx="6">
                  <c:v>0</c:v>
                </c:pt>
                <c:pt idx="7">
                  <c:v>0</c:v>
                </c:pt>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pt idx="21">
                  <c:v>0</c:v>
                </c:pt>
              </c:numCache>
            </c:numRef>
          </c:val>
          <c:smooth val="0"/>
          <c:extLst>
            <c:ext xmlns:c16="http://schemas.microsoft.com/office/drawing/2014/chart" uri="{C3380CC4-5D6E-409C-BE32-E72D297353CC}">
              <c16:uniqueId val="{0000000A-1117-4241-8D52-93A1AC5BACC1}"/>
            </c:ext>
          </c:extLst>
        </c:ser>
        <c:ser>
          <c:idx val="11"/>
          <c:order val="11"/>
          <c:tx>
            <c:strRef>
              <c:f>'porcentaje de mortalidad'!$B$13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mortalidad'!$C$13:$X$13</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5">
                  <c:v>0</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B-1117-4241-8D52-93A1AC5BACC1}"/>
            </c:ext>
          </c:extLst>
        </c:ser>
        <c:ser>
          <c:idx val="12"/>
          <c:order val="12"/>
          <c:tx>
            <c:strRef>
              <c:f>'porcentaje de mortalidad'!$B$14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mortalidad'!$C$14:$X$14</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4.9782135076252725E-2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C-1117-4241-8D52-93A1AC5BACC1}"/>
            </c:ext>
          </c:extLst>
        </c:ser>
        <c:ser>
          <c:idx val="13"/>
          <c:order val="13"/>
          <c:tx>
            <c:strRef>
              <c:f>'porcentaje de mortalidad'!$B$15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mortalidad'!$C$15:$X$15</c:f>
              <c:numCache>
                <c:formatCode>General</c:formatCode>
                <c:ptCount val="22"/>
                <c:pt idx="0">
                  <c:v>0</c:v>
                </c:pt>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2.3238925199709513E-2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D-1117-4241-8D52-93A1AC5BACC1}"/>
            </c:ext>
          </c:extLst>
        </c:ser>
        <c:ser>
          <c:idx val="14"/>
          <c:order val="14"/>
          <c:tx>
            <c:strRef>
              <c:f>'porcentaje de mortalidad'!$B$16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mortalidad'!$C$16:$X$16</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3.2174688057040997E-2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E-1117-4241-8D52-93A1AC5BACC1}"/>
            </c:ext>
          </c:extLst>
        </c:ser>
        <c:ser>
          <c:idx val="15"/>
          <c:order val="15"/>
          <c:tx>
            <c:strRef>
              <c:f>'porcentaje de mortalidad'!$B$17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mortalidad'!$C$17:$X$17</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1.7917511832319134E-2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8">
                  <c:v>0</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F-1117-4241-8D52-93A1AC5BACC1}"/>
            </c:ext>
          </c:extLst>
        </c:ser>
        <c:ser>
          <c:idx val="16"/>
          <c:order val="16"/>
          <c:tx>
            <c:strRef>
              <c:f>'porcentaje de mortalidad'!$B$18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mortalidad'!$C$18:$X$18</c:f>
              <c:numCache>
                <c:formatCode>General</c:formatCode>
                <c:ptCount val="22"/>
                <c:pt idx="0">
                  <c:v>0</c:v>
                </c:pt>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3.1862745098039214E-2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10-1117-4241-8D52-93A1AC5BACC1}"/>
            </c:ext>
          </c:extLst>
        </c:ser>
        <c:ser>
          <c:idx val="17"/>
          <c:order val="17"/>
          <c:tx>
            <c:strRef>
              <c:f>'porcentaje de mortalidad'!$B$19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mortalidad'!$C$19:$X$19</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3.3260632497273721E-2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11-1117-4241-8D52-93A1AC5BACC1}"/>
            </c:ext>
          </c:extLst>
        </c:ser>
        <c:ser>
          <c:idx val="18"/>
          <c:order val="18"/>
          <c:tx>
            <c:strRef>
              <c:f>'porcentaje de mortalidad'!$B$20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mortalidad'!$C$20:$X$20</c:f>
              <c:numCache>
                <c:formatCode>General</c:formatCode>
                <c:ptCount val="22"/>
                <c:pt idx="0">
                  <c:v>0</c:v>
                </c:pt>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3.9922955699527231E-2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12-1117-4241-8D52-93A1AC5BACC1}"/>
            </c:ext>
          </c:extLst>
        </c:ser>
        <c:ser>
          <c:idx val="19"/>
          <c:order val="19"/>
          <c:tx>
            <c:strRef>
              <c:f>'porcentaje de mortalidad'!$B$21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mortalidad'!$C$21:$X$21</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3.2212885154061621E-2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19">
                  <c:v>0</c:v>
                </c:pt>
                <c:pt idx="20">
                  <c:v>9.2879256965944269E-3</c:v>
                </c:pt>
                <c:pt idx="21">
                  <c:v>5.8823529411764705E-2</c:v>
                </c:pt>
              </c:numCache>
            </c:numRef>
          </c:val>
          <c:smooth val="0"/>
          <c:extLst>
            <c:ext xmlns:c16="http://schemas.microsoft.com/office/drawing/2014/chart" uri="{C3380CC4-5D6E-409C-BE32-E72D297353CC}">
              <c16:uniqueId val="{00000013-1117-4241-8D52-93A1AC5BACC1}"/>
            </c:ext>
          </c:extLst>
        </c:ser>
        <c:ser>
          <c:idx val="20"/>
          <c:order val="20"/>
          <c:tx>
            <c:strRef>
              <c:f>'porcentaje de mortalidad'!$B$22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mortalidad'!$C$22:$X$22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1.6456582633053222E-2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14-1117-4241-8D52-93A1AC5BACC1}"/>
            </c:ext>
          </c:extLst>
        </c:ser>
        <c:ser>
          <c:idx val="21"/>
          <c:order val="21"/>
          <c:tx>
            <c:strRef>
              <c:f>'porcentaje de mortalidad'!$B$23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mortalidad'!$C$23:$X$23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4.3284248103525214E-2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15-1117-4241-8D52-93A1AC5BACC1}"/>
            </c:ext>
          </c:extLst>
        </c:ser>
        <c:ser>
          <c:idx val="22"/>
          <c:order val="22"/>
          <c:tx>
            <c:strRef>
              <c:f>'porcentaje de mortalidad'!$B$24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mortalidad'!$C$24:$X$24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2.5054466230936819E-2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16-1117-4241-8D52-93A1AC5BACC1}"/>
            </c:ext>
          </c:extLst>
        </c:ser>
        <c:ser>
          <c:idx val="23"/>
          <c:order val="23"/>
          <c:tx>
            <c:strRef>
              <c:f>'porcentaje de mortalidad'!$B$25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mortalidad'!$C$25:$X$25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4.0671811166591014E-2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17-1117-4241-8D52-93A1AC5BACC1}"/>
            </c:ext>
          </c:extLst>
        </c:ser>
        <c:ser>
          <c:idx val="24"/>
          <c:order val="24"/>
          <c:tx>
            <c:strRef>
              <c:f>'porcentaje de mortalidad'!$B$26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mortalidad'!$C$26:$X$26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2.042483660130719E-2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18-1117-4241-8D52-93A1AC5BACC1}"/>
            </c:ext>
          </c:extLst>
        </c:ser>
        <c:ser>
          <c:idx val="25"/>
          <c:order val="25"/>
          <c:tx>
            <c:strRef>
              <c:f>'porcentaje de mortalidad'!$B$27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mortalidad'!$C$27:$X$27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5.4209919261822379E-2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19-1117-4241-8D52-93A1AC5BACC1}"/>
            </c:ext>
          </c:extLst>
        </c:ser>
        <c:ser>
          <c:idx val="26"/>
          <c:order val="26"/>
          <c:tx>
            <c:strRef>
              <c:f>'porcentaje de mortalidad'!$B$28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mortalidad'!$C$28:$X$28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4.0616246498599441E-2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A-1117-4241-8D52-93A1AC5BACC1}"/>
            </c:ext>
          </c:extLst>
        </c:ser>
        <c:ser>
          <c:idx val="27"/>
          <c:order val="27"/>
          <c:tx>
            <c:strRef>
              <c:f>'porcentaje de mortalidad'!$B$29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mortalidad'!$C$29:$X$29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4.3740573152337855E-2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B-1117-4241-8D52-93A1AC5BACC1}"/>
            </c:ext>
          </c:extLst>
        </c:ser>
        <c:ser>
          <c:idx val="28"/>
          <c:order val="28"/>
          <c:tx>
            <c:strRef>
              <c:f>'porcentaje de mortalidad'!$B$30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mortalidad'!$C$30:$X$30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C-1117-4241-8D52-93A1AC5BACC1}"/>
            </c:ext>
          </c:extLst>
        </c:ser>
        <c:ser>
          <c:idx val="29"/>
          <c:order val="29"/>
          <c:tx>
            <c:strRef>
              <c:f>'porcentaje de mortalidad'!$B$31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mortalidad'!$C$31:$X$31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D-1117-4241-8D52-93A1AC5BACC1}"/>
            </c:ext>
          </c:extLst>
        </c:ser>
        <c:ser>
          <c:idx val="30"/>
          <c:order val="30"/>
          <c:tx>
            <c:strRef>
              <c:f>'porcentaje de mortalidad'!$B$32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mortalidad'!$C$32:$X$32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E-1117-4241-8D52-93A1AC5BACC1}"/>
            </c:ext>
          </c:extLst>
        </c:ser>
        <c:ser>
          <c:idx val="31"/>
          <c:order val="31"/>
          <c:tx>
            <c:strRef>
              <c:f>'porcentaje de mortalidad'!$B$33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mortalidad'!$C$33:$X$33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F-1117-4241-8D52-93A1AC5BACC1}"/>
            </c:ext>
          </c:extLst>
        </c:ser>
        <c:ser>
          <c:idx val="32"/>
          <c:order val="32"/>
          <c:tx>
            <c:strRef>
              <c:f>'porcentaje de mortalidad'!$B$34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mortalidad'!$C$34:$X$34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20-1117-4241-8D52-93A1AC5BACC1}"/>
            </c:ext>
          </c:extLst>
        </c:ser>
        <c:ser>
          <c:idx val="33"/>
          <c:order val="33"/>
          <c:tx>
            <c:strRef>
              <c:f>'porcentaje de mortalidad'!$B$35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mortalidad'!$C$35:$X$35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21-1117-4241-8D52-93A1AC5BACC1}"/>
            </c:ext>
          </c:extLst>
        </c:ser>
        <c:ser>
          <c:idx val="34"/>
          <c:order val="34"/>
          <c:tx>
            <c:strRef>
              <c:f>'porcentaje de mortalidad'!$B$36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mortalidad'!$C$36:$X$36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22-1117-4241-8D52-93A1AC5BACC1}"/>
            </c:ext>
          </c:extLst>
        </c:ser>
        <c:ser>
          <c:idx val="35"/>
          <c:order val="35"/>
          <c:tx>
            <c:strRef>
              <c:f>'porcentaje de mortalidad'!$B$37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mortalidad'!$C$37:$X$37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23-1117-4241-8D52-93A1AC5BACC1}"/>
            </c:ext>
          </c:extLst>
        </c:ser>
        <c:ser>
          <c:idx val="36"/>
          <c:order val="36"/>
          <c:tx>
            <c:strRef>
              <c:f>'porcentaje de mortalidad'!$B$38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mortalidad'!$C$38:$X$38</c:f>
              <c:numCache>
                <c:formatCode>General</c:formatCode>
                <c:ptCount val="22"/>
                <c:pt idx="0">
                  <c:v>0</c:v>
                </c:pt>
                <c:pt idx="1">
                  <c:v>0</c:v>
                </c:pt>
                <c:pt idx="2">
                  <c:v>0</c:v>
                </c:pt>
                <c:pt idx="3">
                  <c:v>2.8599444353652557E-2</c:v>
                </c:pt>
                <c:pt idx="4">
                  <c:v>0.13398692810457516</c:v>
                </c:pt>
                <c:pt idx="5">
                  <c:v>4.4125372088951148E-2</c:v>
                </c:pt>
                <c:pt idx="6">
                  <c:v>4.4133099824868655E-2</c:v>
                </c:pt>
                <c:pt idx="7">
                  <c:v>4.3249868674487831E-2</c:v>
                </c:pt>
                <c:pt idx="8">
                  <c:v>1.8907563025210083E-2</c:v>
                </c:pt>
                <c:pt idx="9">
                  <c:v>1.9244734931009439E-2</c:v>
                </c:pt>
                <c:pt idx="10">
                  <c:v>6.2909090909090915E-2</c:v>
                </c:pt>
                <c:pt idx="11">
                  <c:v>2.4702998302847445E-2</c:v>
                </c:pt>
                <c:pt idx="12">
                  <c:v>1.699346405228758E-2</c:v>
                </c:pt>
                <c:pt idx="13">
                  <c:v>2.0588235294117647E-2</c:v>
                </c:pt>
                <c:pt idx="14">
                  <c:v>1.5686274509803921E-2</c:v>
                </c:pt>
                <c:pt idx="15">
                  <c:v>1.4177978883861237E-2</c:v>
                </c:pt>
                <c:pt idx="16">
                  <c:v>1.5987933634992457E-2</c:v>
                </c:pt>
                <c:pt idx="17">
                  <c:v>1.3876319758672699E-2</c:v>
                </c:pt>
                <c:pt idx="18">
                  <c:v>2.7777777777777776E-2</c:v>
                </c:pt>
                <c:pt idx="19">
                  <c:v>2.2829131652661063E-2</c:v>
                </c:pt>
                <c:pt idx="20">
                  <c:v>3.6231884057971016E-2</c:v>
                </c:pt>
                <c:pt idx="21">
                  <c:v>3.0264279624893437E-2</c:v>
                </c:pt>
              </c:numCache>
            </c:numRef>
          </c:val>
          <c:smooth val="0"/>
          <c:extLst>
            <c:ext xmlns:c16="http://schemas.microsoft.com/office/drawing/2014/chart" uri="{C3380CC4-5D6E-409C-BE32-E72D297353CC}">
              <c16:uniqueId val="{00000024-1117-4241-8D52-93A1AC5BACC1}"/>
            </c:ext>
          </c:extLst>
        </c:ser>
        <c:ser>
          <c:idx val="37"/>
          <c:order val="37"/>
          <c:tx>
            <c:strRef>
              <c:f>'porcentaje de mortalidad'!$B$39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mortalidad'!$C$39:$X$39</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25-1117-4241-8D52-93A1AC5BACC1}"/>
            </c:ext>
          </c:extLst>
        </c:ser>
        <c:ser>
          <c:idx val="38"/>
          <c:order val="38"/>
          <c:tx>
            <c:strRef>
              <c:f>'porcentaje de mortalidad'!$B$40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mortalidad'!$C$40:$X$40</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26-1117-4241-8D52-93A1AC5BACC1}"/>
            </c:ext>
          </c:extLst>
        </c:ser>
        <c:ser>
          <c:idx val="39"/>
          <c:order val="39"/>
          <c:tx>
            <c:strRef>
              <c:f>'porcentaje de mortalidad'!$B$41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mortalidad'!$C$41:$X$41</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27-1117-4241-8D52-93A1AC5BACC1}"/>
            </c:ext>
          </c:extLst>
        </c:ser>
        <c:ser>
          <c:idx val="40"/>
          <c:order val="40"/>
          <c:tx>
            <c:strRef>
              <c:f>'porcentaje de mortalidad'!$B$42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mortalidad'!$C$42:$X$42</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28-1117-4241-8D52-93A1AC5BACC1}"/>
            </c:ext>
          </c:extLst>
        </c:ser>
        <c:ser>
          <c:idx val="41"/>
          <c:order val="41"/>
          <c:tx>
            <c:strRef>
              <c:f>'porcentaje de mortalidad'!$B$43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mortalidad'!$C$43:$X$43</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29-1117-4241-8D52-93A1AC5BACC1}"/>
            </c:ext>
          </c:extLst>
        </c:ser>
        <c:ser>
          <c:idx val="42"/>
          <c:order val="42"/>
          <c:tx>
            <c:strRef>
              <c:f>'porcentaje de mortalidad'!$B$44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mortalidad'!$C$44:$X$44</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2A-1117-4241-8D52-93A1AC5BACC1}"/>
            </c:ext>
          </c:extLst>
        </c:ser>
        <c:ser>
          <c:idx val="43"/>
          <c:order val="43"/>
          <c:tx>
            <c:strRef>
              <c:f>'porcentaje de mortalidad'!$B$45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mortalidad'!$C$45:$X$45</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B-1117-4241-8D52-93A1AC5BACC1}"/>
            </c:ext>
          </c:extLst>
        </c:ser>
        <c:ser>
          <c:idx val="44"/>
          <c:order val="44"/>
          <c:tx>
            <c:strRef>
              <c:f>'porcentaje de mortalidad'!$B$46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3">
                  <c:v>0</c:v>
                </c:pt>
                <c:pt idx="14">
                  <c:v>2.4509803921568627E-2</c:v>
                </c:pt>
                <c:pt idx="15">
                  <c:v>1.3071895424836602E-2</c:v>
                </c:pt>
                <c:pt idx="16">
                  <c:v>3.3769063180827889E-2</c:v>
                </c:pt>
                <c:pt idx="17">
                  <c:v>6.0457516339869281E-2</c:v>
                </c:pt>
                <c:pt idx="18">
                  <c:v>6.3180827886710242E-2</c:v>
                </c:pt>
                <c:pt idx="19">
                  <c:v>0</c:v>
                </c:pt>
                <c:pt idx="20">
                  <c:v>0</c:v>
                </c:pt>
                <c:pt idx="21">
                  <c:v>0</c:v>
                </c:pt>
              </c:numCache>
            </c:numRef>
          </c:val>
          <c:smooth val="0"/>
          <c:extLst>
            <c:ext xmlns:c16="http://schemas.microsoft.com/office/drawing/2014/chart" uri="{C3380CC4-5D6E-409C-BE32-E72D297353CC}">
              <c16:uniqueId val="{0000002C-1117-4241-8D52-93A1AC5BACC1}"/>
            </c:ext>
          </c:extLst>
        </c:ser>
        <c:ser>
          <c:idx val="45"/>
          <c:order val="45"/>
          <c:tx>
            <c:strRef>
              <c:f>'porcentaje de mortalidad'!$B$47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mortalidad'!$C$47:$X$47</c:f>
              <c:numCache>
                <c:formatCode>General</c:formatCode>
                <c:ptCount val="22"/>
                <c:pt idx="0">
                  <c:v>0</c:v>
                </c:pt>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2D-1117-4241-8D52-93A1AC5BACC1}"/>
            </c:ext>
          </c:extLst>
        </c:ser>
        <c:ser>
          <c:idx val="46"/>
          <c:order val="46"/>
          <c:tx>
            <c:strRef>
              <c:f>'porcentaje de mortalidad'!$B$48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mortalidad'!$C$48:$X$48</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E-1117-4241-8D52-93A1AC5BACC1}"/>
            </c:ext>
          </c:extLst>
        </c:ser>
        <c:ser>
          <c:idx val="47"/>
          <c:order val="47"/>
          <c:tx>
            <c:strRef>
              <c:f>'porcentaje de mortalidad'!$B$49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mortalidad'!$C$49:$X$49</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F-1117-4241-8D52-93A1AC5BACC1}"/>
            </c:ext>
          </c:extLst>
        </c:ser>
        <c:dLbls>
          <c:showLegendKey val="0"/>
          <c:showVal val="0"/>
          <c:showCatName val="0"/>
          <c:showSerName val="0"/>
          <c:showPercent val="0"/>
          <c:showBubbleSize val="0"/>
        </c:dLbls>
        <c:marker val="1"/>
        <c:smooth val="0"/>
        <c:axId val="1160976591"/>
        <c:axId val="1160979087"/>
      </c:lineChart>
      <c:catAx>
        <c:axId val="11609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9087"/>
        <c:crosses val="autoZero"/>
        <c:auto val="1"/>
        <c:lblAlgn val="ctr"/>
        <c:lblOffset val="100"/>
        <c:noMultiLvlLbl val="0"/>
      </c:catAx>
      <c:valAx>
        <c:axId val="11609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6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horizontalDpi="-2"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a:t>
            </a:r>
            <a:r>
              <a:rPr lang="en-US" baseline="0"/>
              <a:t> DE LAS PROPORCIONES POR PRODUCTOR</a:t>
            </a:r>
            <a:endParaRPr lang="en-US"/>
          </a:p>
        </c:rich>
      </c:tx>
      <c:layout>
        <c:manualLayout>
          <c:xMode val="edge"/>
          <c:yMode val="edge"/>
          <c:x val="0.14390122582991732"/>
          <c:y val="2.40550218713995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'porcentaje de mortalidad'!$AC$1</c:f>
              <c:strCache>
                <c:ptCount val="1"/>
                <c:pt idx="0">
                  <c:v>PROPORCIÓN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mortalidad'!$AC$2:$AC$49</c:f>
              <c:numCache>
                <c:formatCode>General</c:formatCode>
                <c:ptCount val="48"/>
                <c:pt idx="0">
                  <c:v>0.22727272727272727</c:v>
                </c:pt>
                <c:pt idx="1">
                  <c:v>0.33333333333333331</c:v>
                </c:pt>
                <c:pt idx="2">
                  <c:v>0.25</c:v>
                </c:pt>
                <c:pt idx="3">
                  <c:v>0.40909090909090912</c:v>
                </c:pt>
                <c:pt idx="4">
                  <c:v>0.13636363636363635</c:v>
                </c:pt>
                <c:pt idx="5">
                  <c:v>0.40909090909090912</c:v>
                </c:pt>
                <c:pt idx="6">
                  <c:v>9.0909090909090912E-2</c:v>
                </c:pt>
                <c:pt idx="7">
                  <c:v>0.13636363636363635</c:v>
                </c:pt>
                <c:pt idx="8">
                  <c:v>0.22727272727272727</c:v>
                </c:pt>
                <c:pt idx="9">
                  <c:v>0.46153846153846156</c:v>
                </c:pt>
                <c:pt idx="10">
                  <c:v>7.6923076923076927E-2</c:v>
                </c:pt>
                <c:pt idx="11">
                  <c:v>0.23809523809523808</c:v>
                </c:pt>
                <c:pt idx="12">
                  <c:v>0.31818181818181818</c:v>
                </c:pt>
                <c:pt idx="13">
                  <c:v>9.5238095238095233E-2</c:v>
                </c:pt>
                <c:pt idx="14">
                  <c:v>9.0909090909090912E-2</c:v>
                </c:pt>
                <c:pt idx="15">
                  <c:v>0.2857142857142857</c:v>
                </c:pt>
                <c:pt idx="16">
                  <c:v>0.23809523809523808</c:v>
                </c:pt>
                <c:pt idx="17">
                  <c:v>0.36363636363636365</c:v>
                </c:pt>
                <c:pt idx="18">
                  <c:v>4.7619047619047616E-2</c:v>
                </c:pt>
                <c:pt idx="19">
                  <c:v>0.14285714285714285</c:v>
                </c:pt>
                <c:pt idx="20">
                  <c:v>0.18181818181818182</c:v>
                </c:pt>
                <c:pt idx="21">
                  <c:v>0.68181818181818177</c:v>
                </c:pt>
                <c:pt idx="22">
                  <c:v>0.18181818181818182</c:v>
                </c:pt>
                <c:pt idx="23">
                  <c:v>0.18181818181818182</c:v>
                </c:pt>
                <c:pt idx="24">
                  <c:v>0.18181818181818182</c:v>
                </c:pt>
                <c:pt idx="25">
                  <c:v>0.54545454545454541</c:v>
                </c:pt>
                <c:pt idx="26">
                  <c:v>0.22727272727272727</c:v>
                </c:pt>
                <c:pt idx="27">
                  <c:v>0.36363636363636365</c:v>
                </c:pt>
                <c:pt idx="28">
                  <c:v>0.13636363636363635</c:v>
                </c:pt>
                <c:pt idx="29">
                  <c:v>0.31818181818181818</c:v>
                </c:pt>
                <c:pt idx="30">
                  <c:v>0.22727272727272727</c:v>
                </c:pt>
                <c:pt idx="31">
                  <c:v>0.13636363636363635</c:v>
                </c:pt>
                <c:pt idx="32">
                  <c:v>0.5</c:v>
                </c:pt>
                <c:pt idx="33">
                  <c:v>0.13636363636363635</c:v>
                </c:pt>
                <c:pt idx="34">
                  <c:v>0.22727272727272727</c:v>
                </c:pt>
                <c:pt idx="35">
                  <c:v>9.0909090909090912E-2</c:v>
                </c:pt>
                <c:pt idx="36">
                  <c:v>0.10526315789473684</c:v>
                </c:pt>
                <c:pt idx="37">
                  <c:v>9.0909090909090912E-2</c:v>
                </c:pt>
                <c:pt idx="38">
                  <c:v>0.27272727272727271</c:v>
                </c:pt>
                <c:pt idx="39">
                  <c:v>0.27272727272727271</c:v>
                </c:pt>
                <c:pt idx="40">
                  <c:v>0.40909090909090912</c:v>
                </c:pt>
                <c:pt idx="41">
                  <c:v>0.5</c:v>
                </c:pt>
                <c:pt idx="42">
                  <c:v>9.0909090909090912E-2</c:v>
                </c:pt>
                <c:pt idx="43">
                  <c:v>0.27272727272727271</c:v>
                </c:pt>
                <c:pt idx="44">
                  <c:v>0.1111111111111111</c:v>
                </c:pt>
                <c:pt idx="45">
                  <c:v>0.23809523809523808</c:v>
                </c:pt>
                <c:pt idx="46">
                  <c:v>9.0909090909090912E-2</c:v>
                </c:pt>
                <c:pt idx="47">
                  <c:v>0.45454545454545453</c:v>
                </c:pt>
              </c:numCache>
            </c:numRef>
          </c:val>
          <c:smooth val="0"/>
          <c:extLst>
            <c:ext xmlns:c16="http://schemas.microsoft.com/office/drawing/2014/chart" uri="{C3380CC4-5D6E-409C-BE32-E72D297353CC}">
              <c16:uniqueId val="{00000000-2635-4C62-BB89-AAD5C6F67371}"/>
            </c:ext>
          </c:extLst>
        </c:ser>
        <c:dLbls>
          <c:showLegendKey val="0"/>
          <c:showVal val="0"/>
          <c:showCatName val="0"/>
          <c:showSerName val="0"/>
          <c:showPercent val="0"/>
          <c:showBubbleSize val="0"/>
        </c:dLbls>
        <c:marker val="1"/>
        <c:smooth val="0"/>
        <c:axId val="543266664"/>
        <c:axId val="543261088"/>
      </c:lineChart>
      <c:catAx>
        <c:axId val="543266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1088"/>
        <c:crosses val="autoZero"/>
        <c:auto val="1"/>
        <c:lblAlgn val="ctr"/>
        <c:lblOffset val="100"/>
        <c:noMultiLvlLbl val="0"/>
      </c:catAx>
      <c:valAx>
        <c:axId val="54326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6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DE LAS PROPORCIONES POR CICLO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val>
            <c:numRef>
              <c:f>'porcentaje de mortalidad'!$C$54:$X$54</c:f>
              <c:numCache>
                <c:formatCode>General</c:formatCode>
                <c:ptCount val="22"/>
                <c:pt idx="0">
                  <c:v>0.53658536585365857</c:v>
                </c:pt>
                <c:pt idx="1">
                  <c:v>0.51111111111111107</c:v>
                </c:pt>
                <c:pt idx="2">
                  <c:v>0.66666666666666663</c:v>
                </c:pt>
                <c:pt idx="3">
                  <c:v>0.56521739130434778</c:v>
                </c:pt>
                <c:pt idx="4">
                  <c:v>0.45652173913043476</c:v>
                </c:pt>
                <c:pt idx="5">
                  <c:v>8.6956521739130432E-2</c:v>
                </c:pt>
                <c:pt idx="6">
                  <c:v>8.6956521739130432E-2</c:v>
                </c:pt>
                <c:pt idx="7">
                  <c:v>0.13043478260869565</c:v>
                </c:pt>
                <c:pt idx="8">
                  <c:v>0.1276595744680851</c:v>
                </c:pt>
                <c:pt idx="9">
                  <c:v>0.1702127659574468</c:v>
                </c:pt>
                <c:pt idx="10">
                  <c:v>0.21276595744680851</c:v>
                </c:pt>
                <c:pt idx="11">
                  <c:v>8.5106382978723402E-2</c:v>
                </c:pt>
                <c:pt idx="12">
                  <c:v>0.1702127659574468</c:v>
                </c:pt>
                <c:pt idx="13">
                  <c:v>8.6956521739130432E-2</c:v>
                </c:pt>
                <c:pt idx="14">
                  <c:v>0.21276595744680851</c:v>
                </c:pt>
                <c:pt idx="15">
                  <c:v>0.10869565217391304</c:v>
                </c:pt>
                <c:pt idx="16">
                  <c:v>2.1276595744680851E-2</c:v>
                </c:pt>
                <c:pt idx="17">
                  <c:v>2.1276595744680851E-2</c:v>
                </c:pt>
                <c:pt idx="18">
                  <c:v>0.25531914893617019</c:v>
                </c:pt>
                <c:pt idx="19">
                  <c:v>0.2608695652173913</c:v>
                </c:pt>
                <c:pt idx="20">
                  <c:v>0.34042553191489361</c:v>
                </c:pt>
                <c:pt idx="21">
                  <c:v>0.38636363636363635</c:v>
                </c:pt>
              </c:numCache>
            </c:numRef>
          </c:val>
          <c:smooth val="0"/>
          <c:extLst>
            <c:ext xmlns:c16="http://schemas.microsoft.com/office/drawing/2014/chart" uri="{C3380CC4-5D6E-409C-BE32-E72D297353CC}">
              <c16:uniqueId val="{00000000-8387-44C3-8179-EA86F8CE18D3}"/>
            </c:ext>
          </c:extLst>
        </c:ser>
        <c:dLbls>
          <c:showLegendKey val="0"/>
          <c:showVal val="1"/>
          <c:showCatName val="0"/>
          <c:showSerName val="0"/>
          <c:showPercent val="0"/>
          <c:showBubbleSize val="0"/>
        </c:dLbls>
        <c:marker val="1"/>
        <c:smooth val="0"/>
        <c:axId val="1644468768"/>
        <c:axId val="1644477920"/>
      </c:lineChart>
      <c:catAx>
        <c:axId val="1644468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77920"/>
        <c:crosses val="autoZero"/>
        <c:auto val="1"/>
        <c:lblAlgn val="ctr"/>
        <c:lblOffset val="100"/>
        <c:noMultiLvlLbl val="0"/>
      </c:catAx>
      <c:valAx>
        <c:axId val="164447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68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a:t>
            </a:r>
            <a:r>
              <a:rPr lang="es-CO" baseline="0"/>
              <a:t> DE LAS PROBABILIDADES POR PRODUCTOR</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mortalidad'!$AA$2:$AA$49</c:f>
              <c:numCache>
                <c:formatCode>General</c:formatCode>
                <c:ptCount val="48"/>
                <c:pt idx="0">
                  <c:v>2.8709869463909854E-3</c:v>
                </c:pt>
                <c:pt idx="1">
                  <c:v>7.4093854293142192E-2</c:v>
                </c:pt>
                <c:pt idx="2">
                  <c:v>2.9758545575894191E-2</c:v>
                </c:pt>
                <c:pt idx="3">
                  <c:v>0.15648750319561799</c:v>
                </c:pt>
                <c:pt idx="4">
                  <c:v>5.6418602425445386E-5</c:v>
                </c:pt>
                <c:pt idx="5">
                  <c:v>0.15648750319561799</c:v>
                </c:pt>
                <c:pt idx="6">
                  <c:v>2.7745720303506971E-6</c:v>
                </c:pt>
                <c:pt idx="7">
                  <c:v>5.6418602425445386E-5</c:v>
                </c:pt>
                <c:pt idx="8">
                  <c:v>2.8709869463909854E-3</c:v>
                </c:pt>
                <c:pt idx="9">
                  <c:v>0.40310924899344946</c:v>
                </c:pt>
                <c:pt idx="10">
                  <c:v>6.1332820135762134E-4</c:v>
                </c:pt>
                <c:pt idx="11">
                  <c:v>9.0403163632502004E-3</c:v>
                </c:pt>
                <c:pt idx="12">
                  <c:v>3.270391624079072E-2</c:v>
                </c:pt>
                <c:pt idx="13">
                  <c:v>1.8465673012113548E-5</c:v>
                </c:pt>
                <c:pt idx="14">
                  <c:v>2.7745720303506971E-6</c:v>
                </c:pt>
                <c:pt idx="15">
                  <c:v>2.9322235528334017E-2</c:v>
                </c:pt>
                <c:pt idx="16">
                  <c:v>9.0403163632502004E-3</c:v>
                </c:pt>
                <c:pt idx="17">
                  <c:v>7.8013382843864942E-2</c:v>
                </c:pt>
                <c:pt idx="18">
                  <c:v>3.3117042852470746E-7</c:v>
                </c:pt>
                <c:pt idx="19">
                  <c:v>2.76765340429308E-4</c:v>
                </c:pt>
                <c:pt idx="20">
                  <c:v>5.1921632442675225E-4</c:v>
                </c:pt>
                <c:pt idx="21">
                  <c:v>0.92125797178973123</c:v>
                </c:pt>
                <c:pt idx="22">
                  <c:v>5.1921632442675225E-4</c:v>
                </c:pt>
                <c:pt idx="23">
                  <c:v>5.1921632442675225E-4</c:v>
                </c:pt>
                <c:pt idx="24">
                  <c:v>5.1921632442675225E-4</c:v>
                </c:pt>
                <c:pt idx="25">
                  <c:v>0.57278098867055194</c:v>
                </c:pt>
                <c:pt idx="26">
                  <c:v>2.8709869463909854E-3</c:v>
                </c:pt>
                <c:pt idx="27">
                  <c:v>7.8013382843864942E-2</c:v>
                </c:pt>
                <c:pt idx="28">
                  <c:v>5.6418602425445386E-5</c:v>
                </c:pt>
                <c:pt idx="29">
                  <c:v>3.270391624079072E-2</c:v>
                </c:pt>
                <c:pt idx="30">
                  <c:v>2.8709869463909854E-3</c:v>
                </c:pt>
                <c:pt idx="31">
                  <c:v>5.6418602425445386E-5</c:v>
                </c:pt>
                <c:pt idx="32">
                  <c:v>0.41590595245361339</c:v>
                </c:pt>
                <c:pt idx="33">
                  <c:v>5.6418602425445386E-5</c:v>
                </c:pt>
                <c:pt idx="34">
                  <c:v>2.8709869463909854E-3</c:v>
                </c:pt>
                <c:pt idx="35">
                  <c:v>2.7745720303506971E-6</c:v>
                </c:pt>
                <c:pt idx="36">
                  <c:v>9.4164659302786724E-5</c:v>
                </c:pt>
                <c:pt idx="37">
                  <c:v>2.7745720303506971E-6</c:v>
                </c:pt>
                <c:pt idx="38">
                  <c:v>1.1087825663388839E-2</c:v>
                </c:pt>
                <c:pt idx="39">
                  <c:v>1.1087825663388839E-2</c:v>
                </c:pt>
                <c:pt idx="40">
                  <c:v>0.15648750319561799</c:v>
                </c:pt>
                <c:pt idx="41">
                  <c:v>0.41590595245361339</c:v>
                </c:pt>
                <c:pt idx="42">
                  <c:v>2.7745720303506971E-6</c:v>
                </c:pt>
                <c:pt idx="43">
                  <c:v>1.1087825663388839E-2</c:v>
                </c:pt>
                <c:pt idx="44">
                  <c:v>7.8569523276450504E-5</c:v>
                </c:pt>
                <c:pt idx="45">
                  <c:v>9.0403163632502004E-3</c:v>
                </c:pt>
                <c:pt idx="46">
                  <c:v>2.7745720303506971E-6</c:v>
                </c:pt>
                <c:pt idx="47">
                  <c:v>0.27144168312328132</c:v>
                </c:pt>
              </c:numCache>
            </c:numRef>
          </c:val>
          <c:smooth val="0"/>
          <c:extLst>
            <c:ext xmlns:c16="http://schemas.microsoft.com/office/drawing/2014/chart" uri="{C3380CC4-5D6E-409C-BE32-E72D297353CC}">
              <c16:uniqueId val="{00000000-6850-4A6C-AC54-9E14C8728F8C}"/>
            </c:ext>
          </c:extLst>
        </c:ser>
        <c:dLbls>
          <c:showLegendKey val="0"/>
          <c:showVal val="0"/>
          <c:showCatName val="0"/>
          <c:showSerName val="0"/>
          <c:showPercent val="0"/>
          <c:showBubbleSize val="0"/>
        </c:dLbls>
        <c:marker val="1"/>
        <c:smooth val="0"/>
        <c:axId val="820978543"/>
        <c:axId val="820984783"/>
      </c:lineChart>
      <c:catAx>
        <c:axId val="8209785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84783"/>
        <c:crosses val="autoZero"/>
        <c:auto val="1"/>
        <c:lblAlgn val="ctr"/>
        <c:lblOffset val="100"/>
        <c:noMultiLvlLbl val="0"/>
      </c:catAx>
      <c:valAx>
        <c:axId val="82098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785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DE LAS PROBABILIDADES POR CICLO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mortalidad'!$C$52:$X$52</c:f>
              <c:numCache>
                <c:formatCode>General</c:formatCode>
                <c:ptCount val="22"/>
                <c:pt idx="0">
                  <c:v>0.67364878007275264</c:v>
                </c:pt>
                <c:pt idx="1">
                  <c:v>0.55706778040425065</c:v>
                </c:pt>
                <c:pt idx="2">
                  <c:v>0.9864827730473148</c:v>
                </c:pt>
                <c:pt idx="3">
                  <c:v>0.76064461146873785</c:v>
                </c:pt>
                <c:pt idx="4">
                  <c:v>0.2368409347343412</c:v>
                </c:pt>
                <c:pt idx="5">
                  <c:v>2.0797807920303057E-12</c:v>
                </c:pt>
                <c:pt idx="6">
                  <c:v>2.0797807920303057E-12</c:v>
                </c:pt>
                <c:pt idx="7">
                  <c:v>2.4730759662361379E-9</c:v>
                </c:pt>
                <c:pt idx="8">
                  <c:v>2.8611011337886794E-9</c:v>
                </c:pt>
                <c:pt idx="9">
                  <c:v>4.1300766429053226E-7</c:v>
                </c:pt>
                <c:pt idx="10">
                  <c:v>1.6866356346789679E-5</c:v>
                </c:pt>
                <c:pt idx="11">
                  <c:v>2.4571455981003965E-12</c:v>
                </c:pt>
                <c:pt idx="12">
                  <c:v>4.1300766429053226E-7</c:v>
                </c:pt>
                <c:pt idx="13">
                  <c:v>2.0797807920303057E-12</c:v>
                </c:pt>
                <c:pt idx="14">
                  <c:v>1.6866356346789679E-5</c:v>
                </c:pt>
                <c:pt idx="15">
                  <c:v>1.0109968417992832E-10</c:v>
                </c:pt>
                <c:pt idx="16">
                  <c:v>0</c:v>
                </c:pt>
                <c:pt idx="17">
                  <c:v>0</c:v>
                </c:pt>
                <c:pt idx="18">
                  <c:v>2.9221375461285781E-4</c:v>
                </c:pt>
                <c:pt idx="19">
                  <c:v>2.6834223118743505E-4</c:v>
                </c:pt>
                <c:pt idx="20">
                  <c:v>1.5306636571632781E-2</c:v>
                </c:pt>
                <c:pt idx="21">
                  <c:v>5.2739194356755892E-2</c:v>
                </c:pt>
              </c:numCache>
            </c:numRef>
          </c:val>
          <c:smooth val="0"/>
          <c:extLst>
            <c:ext xmlns:c16="http://schemas.microsoft.com/office/drawing/2014/chart" uri="{C3380CC4-5D6E-409C-BE32-E72D297353CC}">
              <c16:uniqueId val="{00000000-1C7B-4111-B5A8-B74AC8BBADCE}"/>
            </c:ext>
          </c:extLst>
        </c:ser>
        <c:dLbls>
          <c:showLegendKey val="0"/>
          <c:showVal val="0"/>
          <c:showCatName val="0"/>
          <c:showSerName val="0"/>
          <c:showPercent val="0"/>
          <c:showBubbleSize val="0"/>
        </c:dLbls>
        <c:marker val="1"/>
        <c:smooth val="0"/>
        <c:axId val="820971887"/>
        <c:axId val="820969807"/>
      </c:lineChart>
      <c:catAx>
        <c:axId val="8209718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69807"/>
        <c:crosses val="autoZero"/>
        <c:auto val="1"/>
        <c:lblAlgn val="ctr"/>
        <c:lblOffset val="100"/>
        <c:noMultiLvlLbl val="0"/>
      </c:catAx>
      <c:valAx>
        <c:axId val="82096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71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CO"/>
              <a:t>INTERVALOS</a:t>
            </a:r>
            <a:r>
              <a:rPr lang="es-CO" baseline="0"/>
              <a:t> FLEXIBLES</a:t>
            </a:r>
            <a:endParaRPr lang="es-CO"/>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productores'!$C$2</c:f>
              <c:strCache>
                <c:ptCount val="1"/>
                <c:pt idx="0">
                  <c:v>Inferior</c:v>
                </c:pt>
              </c:strCache>
            </c:strRef>
          </c:tx>
          <c:spPr>
            <a:ln w="25400" cap="rnd">
              <a:noFill/>
              <a:round/>
            </a:ln>
            <a:effectLst/>
          </c:spPr>
          <c:marker>
            <c:symbol val="none"/>
          </c:marker>
          <c:val>
            <c:numRef>
              <c:f>'Intervalos finales productores'!$C$3:$C$50</c:f>
              <c:numCache>
                <c:formatCode>General</c:formatCode>
                <c:ptCount val="48"/>
                <c:pt idx="0">
                  <c:v>9.7788152551082606E-3</c:v>
                </c:pt>
                <c:pt idx="1">
                  <c:v>1.0581631174453454E-2</c:v>
                </c:pt>
                <c:pt idx="2">
                  <c:v>1.1754046717507276E-2</c:v>
                </c:pt>
                <c:pt idx="3">
                  <c:v>1.2428363815292233E-2</c:v>
                </c:pt>
                <c:pt idx="4">
                  <c:v>1.0020640545174228E-2</c:v>
                </c:pt>
                <c:pt idx="5">
                  <c:v>1.0000451058836728E-2</c:v>
                </c:pt>
                <c:pt idx="6">
                  <c:v>1.0466577968975184E-2</c:v>
                </c:pt>
                <c:pt idx="7">
                  <c:v>4.2810853173733503E-3</c:v>
                </c:pt>
                <c:pt idx="8">
                  <c:v>8.8405081358488655E-3</c:v>
                </c:pt>
                <c:pt idx="9">
                  <c:v>2.180265033409368E-2</c:v>
                </c:pt>
                <c:pt idx="10">
                  <c:v>1.3798118951068071E-2</c:v>
                </c:pt>
                <c:pt idx="11">
                  <c:v>5.503385333038859E-3</c:v>
                </c:pt>
                <c:pt idx="12">
                  <c:v>1.6969719322400365E-2</c:v>
                </c:pt>
                <c:pt idx="13">
                  <c:v>1.0521720534539213E-2</c:v>
                </c:pt>
                <c:pt idx="14">
                  <c:v>1.2065222154757494E-2</c:v>
                </c:pt>
                <c:pt idx="15">
                  <c:v>1.2830696306044517E-2</c:v>
                </c:pt>
                <c:pt idx="16">
                  <c:v>9.1343993354656428E-3</c:v>
                </c:pt>
                <c:pt idx="17">
                  <c:v>9.3460181046352338E-3</c:v>
                </c:pt>
                <c:pt idx="18">
                  <c:v>1.3265827355353501E-3</c:v>
                </c:pt>
                <c:pt idx="19">
                  <c:v>1.3782054174299683E-5</c:v>
                </c:pt>
                <c:pt idx="20">
                  <c:v>9.4870021380749694E-3</c:v>
                </c:pt>
                <c:pt idx="21">
                  <c:v>9.9824077603693131E-3</c:v>
                </c:pt>
                <c:pt idx="22">
                  <c:v>7.9580120086738468E-3</c:v>
                </c:pt>
                <c:pt idx="23">
                  <c:v>1.6867875816285214E-2</c:v>
                </c:pt>
                <c:pt idx="24">
                  <c:v>2.8293768220318581E-3</c:v>
                </c:pt>
                <c:pt idx="25">
                  <c:v>1.4220173564151612E-2</c:v>
                </c:pt>
                <c:pt idx="26">
                  <c:v>7.0955613625522732E-3</c:v>
                </c:pt>
                <c:pt idx="27">
                  <c:v>1.4035753845365116E-2</c:v>
                </c:pt>
                <c:pt idx="28">
                  <c:v>1.4979976844291159E-3</c:v>
                </c:pt>
                <c:pt idx="29">
                  <c:v>7.1155165317512842E-3</c:v>
                </c:pt>
                <c:pt idx="30">
                  <c:v>1.0466787871979192E-2</c:v>
                </c:pt>
                <c:pt idx="31">
                  <c:v>3.0867700627293417E-3</c:v>
                </c:pt>
                <c:pt idx="32">
                  <c:v>1.0595299369769424E-2</c:v>
                </c:pt>
                <c:pt idx="33">
                  <c:v>6.573168907624995E-3</c:v>
                </c:pt>
                <c:pt idx="34">
                  <c:v>3.4699745082761991E-3</c:v>
                </c:pt>
                <c:pt idx="35">
                  <c:v>1.3236475204520384E-2</c:v>
                </c:pt>
                <c:pt idx="36">
                  <c:v>1.1334534236819788E-2</c:v>
                </c:pt>
                <c:pt idx="37">
                  <c:v>1.134472959163948E-2</c:v>
                </c:pt>
                <c:pt idx="38">
                  <c:v>1.0085502919607348E-2</c:v>
                </c:pt>
                <c:pt idx="39">
                  <c:v>7.9580120086738468E-3</c:v>
                </c:pt>
                <c:pt idx="40">
                  <c:v>1.5331462364387463E-2</c:v>
                </c:pt>
                <c:pt idx="41">
                  <c:v>1.7600948455265265E-2</c:v>
                </c:pt>
                <c:pt idx="42">
                  <c:v>9.1343993354656428E-3</c:v>
                </c:pt>
                <c:pt idx="43">
                  <c:v>1.0020640545174228E-2</c:v>
                </c:pt>
                <c:pt idx="44">
                  <c:v>1.8840192997293E-3</c:v>
                </c:pt>
                <c:pt idx="45">
                  <c:v>9.1304019438005219E-3</c:v>
                </c:pt>
                <c:pt idx="46">
                  <c:v>1.1112430356061909E-2</c:v>
                </c:pt>
                <c:pt idx="47">
                  <c:v>1.2389613390461286E-2</c:v>
                </c:pt>
              </c:numCache>
            </c:numRef>
          </c:val>
          <c:smooth val="0"/>
          <c:extLst>
            <c:ext xmlns:c16="http://schemas.microsoft.com/office/drawing/2014/chart" uri="{C3380CC4-5D6E-409C-BE32-E72D297353CC}">
              <c16:uniqueId val="{00000000-05FC-47CF-B4AD-11C79FCD2E4D}"/>
            </c:ext>
          </c:extLst>
        </c:ser>
        <c:ser>
          <c:idx val="1"/>
          <c:order val="1"/>
          <c:tx>
            <c:strRef>
              <c:f>'Intervalos finales productores'!$D$2</c:f>
              <c:strCache>
                <c:ptCount val="1"/>
                <c:pt idx="0">
                  <c:v>Superior</c:v>
                </c:pt>
              </c:strCache>
            </c:strRef>
          </c:tx>
          <c:spPr>
            <a:ln w="25400" cap="rnd">
              <a:noFill/>
              <a:round/>
            </a:ln>
            <a:effectLst/>
          </c:spPr>
          <c:marker>
            <c:symbol val="none"/>
          </c:marker>
          <c:val>
            <c:numRef>
              <c:f>'Intervalos finales productores'!$D$3:$D$50</c:f>
              <c:numCache>
                <c:formatCode>General</c:formatCode>
                <c:ptCount val="48"/>
                <c:pt idx="0">
                  <c:v>8.5913877215295975E-2</c:v>
                </c:pt>
                <c:pt idx="1">
                  <c:v>7.9117242344121874E-2</c:v>
                </c:pt>
                <c:pt idx="2">
                  <c:v>6.7318606749461773E-2</c:v>
                </c:pt>
                <c:pt idx="3">
                  <c:v>0.10037325114945084</c:v>
                </c:pt>
                <c:pt idx="4">
                  <c:v>6.7545953319678831E-2</c:v>
                </c:pt>
                <c:pt idx="5">
                  <c:v>0.11155978396773025</c:v>
                </c:pt>
                <c:pt idx="6">
                  <c:v>7.1052604365895777E-2</c:v>
                </c:pt>
                <c:pt idx="7">
                  <c:v>6.3201112315604324E-2</c:v>
                </c:pt>
                <c:pt idx="8">
                  <c:v>0.14119004715724803</c:v>
                </c:pt>
                <c:pt idx="9">
                  <c:v>8.3753696224667773E-2</c:v>
                </c:pt>
                <c:pt idx="10">
                  <c:v>5.5245988168233229E-2</c:v>
                </c:pt>
                <c:pt idx="11">
                  <c:v>0.15441677682749588</c:v>
                </c:pt>
                <c:pt idx="12">
                  <c:v>0.11789028780157729</c:v>
                </c:pt>
                <c:pt idx="13">
                  <c:v>7.7327671070721693E-2</c:v>
                </c:pt>
                <c:pt idx="14">
                  <c:v>6.996780784975043E-2</c:v>
                </c:pt>
                <c:pt idx="15">
                  <c:v>8.0369036165242602E-2</c:v>
                </c:pt>
                <c:pt idx="16">
                  <c:v>7.4432235631596733E-2</c:v>
                </c:pt>
                <c:pt idx="17">
                  <c:v>0.10313654794550842</c:v>
                </c:pt>
                <c:pt idx="18">
                  <c:v>5.7705555294467747E-2</c:v>
                </c:pt>
                <c:pt idx="19">
                  <c:v>7.054415466789421E-2</c:v>
                </c:pt>
                <c:pt idx="20">
                  <c:v>6.357589266390129E-2</c:v>
                </c:pt>
                <c:pt idx="21">
                  <c:v>0.12247071822539768</c:v>
                </c:pt>
                <c:pt idx="22">
                  <c:v>7.6702967402606625E-2</c:v>
                </c:pt>
                <c:pt idx="23">
                  <c:v>6.4783418224861333E-2</c:v>
                </c:pt>
                <c:pt idx="24">
                  <c:v>7.6321410568283343E-2</c:v>
                </c:pt>
                <c:pt idx="25">
                  <c:v>0.10067736645664904</c:v>
                </c:pt>
                <c:pt idx="26">
                  <c:v>9.1460393991038336E-2</c:v>
                </c:pt>
                <c:pt idx="27">
                  <c:v>8.9076258183104939E-2</c:v>
                </c:pt>
                <c:pt idx="28">
                  <c:v>7.3365474637230421E-2</c:v>
                </c:pt>
                <c:pt idx="29">
                  <c:v>8.4062077258677426E-2</c:v>
                </c:pt>
                <c:pt idx="30">
                  <c:v>7.2837734257360953E-2</c:v>
                </c:pt>
                <c:pt idx="31">
                  <c:v>6.4569622773026247E-2</c:v>
                </c:pt>
                <c:pt idx="32">
                  <c:v>0.11864461620810685</c:v>
                </c:pt>
                <c:pt idx="33">
                  <c:v>5.8032760806448258E-2</c:v>
                </c:pt>
                <c:pt idx="34">
                  <c:v>8.2622259618890914E-2</c:v>
                </c:pt>
                <c:pt idx="35">
                  <c:v>7.3021956893641549E-2</c:v>
                </c:pt>
                <c:pt idx="36">
                  <c:v>6.9639356455248547E-2</c:v>
                </c:pt>
                <c:pt idx="37">
                  <c:v>6.2293243542040022E-2</c:v>
                </c:pt>
                <c:pt idx="38">
                  <c:v>0.12840007592700819</c:v>
                </c:pt>
                <c:pt idx="39">
                  <c:v>0.11411080486394343</c:v>
                </c:pt>
                <c:pt idx="40">
                  <c:v>8.5872048118610156E-2</c:v>
                </c:pt>
                <c:pt idx="41">
                  <c:v>9.9836260610489114E-2</c:v>
                </c:pt>
                <c:pt idx="42">
                  <c:v>0.10917044329418557</c:v>
                </c:pt>
                <c:pt idx="43">
                  <c:v>7.4778570673349143E-2</c:v>
                </c:pt>
                <c:pt idx="44">
                  <c:v>5.6899429082496567E-2</c:v>
                </c:pt>
                <c:pt idx="45">
                  <c:v>7.8642413598954963E-2</c:v>
                </c:pt>
                <c:pt idx="46">
                  <c:v>6.6668813796111004E-2</c:v>
                </c:pt>
                <c:pt idx="47">
                  <c:v>0.10214242378704463</c:v>
                </c:pt>
              </c:numCache>
            </c:numRef>
          </c:val>
          <c:smooth val="0"/>
          <c:extLst>
            <c:ext xmlns:c16="http://schemas.microsoft.com/office/drawing/2014/chart" uri="{C3380CC4-5D6E-409C-BE32-E72D297353CC}">
              <c16:uniqueId val="{00000001-05FC-47CF-B4AD-11C79FCD2E4D}"/>
            </c:ext>
          </c:extLst>
        </c:ser>
        <c:ser>
          <c:idx val="2"/>
          <c:order val="2"/>
          <c:tx>
            <c:strRef>
              <c:f>'Intervalos finales productores'!$G$2</c:f>
              <c:strCache>
                <c:ptCount val="1"/>
                <c:pt idx="0">
                  <c:v>flexible</c:v>
                </c:pt>
              </c:strCache>
            </c:strRef>
          </c:tx>
          <c:spPr>
            <a:ln w="25400" cap="rnd">
              <a:no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val>
            <c:numRef>
              <c:f>'Intervalos finales productores'!$G$3:$G$50</c:f>
              <c:numCache>
                <c:formatCode>General</c:formatCode>
                <c:ptCount val="48"/>
                <c:pt idx="0">
                  <c:v>4.784634623520212E-2</c:v>
                </c:pt>
                <c:pt idx="1">
                  <c:v>4.4849436759287667E-2</c:v>
                </c:pt>
                <c:pt idx="2">
                  <c:v>3.9536326733484527E-2</c:v>
                </c:pt>
                <c:pt idx="3">
                  <c:v>5.6400807482371536E-2</c:v>
                </c:pt>
                <c:pt idx="4">
                  <c:v>3.8783296932426527E-2</c:v>
                </c:pt>
                <c:pt idx="5">
                  <c:v>6.0780117513283494E-2</c:v>
                </c:pt>
                <c:pt idx="6">
                  <c:v>4.075959116743548E-2</c:v>
                </c:pt>
                <c:pt idx="7">
                  <c:v>3.3741098816488839E-2</c:v>
                </c:pt>
                <c:pt idx="8">
                  <c:v>7.5015277646548445E-2</c:v>
                </c:pt>
                <c:pt idx="9">
                  <c:v>5.2778173279380725E-2</c:v>
                </c:pt>
                <c:pt idx="10">
                  <c:v>3.4522053559650649E-2</c:v>
                </c:pt>
                <c:pt idx="11">
                  <c:v>7.9960081080267364E-2</c:v>
                </c:pt>
                <c:pt idx="12">
                  <c:v>6.7430003561988833E-2</c:v>
                </c:pt>
                <c:pt idx="13">
                  <c:v>4.3924695802630455E-2</c:v>
                </c:pt>
                <c:pt idx="14">
                  <c:v>4.1016515002253964E-2</c:v>
                </c:pt>
                <c:pt idx="15">
                  <c:v>4.6599866235643557E-2</c:v>
                </c:pt>
                <c:pt idx="16">
                  <c:v>4.1783317483531188E-2</c:v>
                </c:pt>
                <c:pt idx="17">
                  <c:v>5.6241283025071823E-2</c:v>
                </c:pt>
                <c:pt idx="18">
                  <c:v>2.9516069015001548E-2</c:v>
                </c:pt>
                <c:pt idx="19">
                  <c:v>3.5278968361034252E-2</c:v>
                </c:pt>
                <c:pt idx="20">
                  <c:v>3.6531447400988126E-2</c:v>
                </c:pt>
                <c:pt idx="21">
                  <c:v>6.62265629928835E-2</c:v>
                </c:pt>
                <c:pt idx="22">
                  <c:v>4.233048970564024E-2</c:v>
                </c:pt>
                <c:pt idx="23">
                  <c:v>4.0825647020573272E-2</c:v>
                </c:pt>
                <c:pt idx="24">
                  <c:v>3.9575393695157599E-2</c:v>
                </c:pt>
                <c:pt idx="25">
                  <c:v>5.744877001040033E-2</c:v>
                </c:pt>
                <c:pt idx="26">
                  <c:v>4.9277977676795301E-2</c:v>
                </c:pt>
                <c:pt idx="27">
                  <c:v>5.1556006014235031E-2</c:v>
                </c:pt>
                <c:pt idx="28">
                  <c:v>3.7431736160829766E-2</c:v>
                </c:pt>
                <c:pt idx="29">
                  <c:v>4.5588796895214355E-2</c:v>
                </c:pt>
                <c:pt idx="30">
                  <c:v>4.1652261064670071E-2</c:v>
                </c:pt>
                <c:pt idx="31">
                  <c:v>3.3828196417877793E-2</c:v>
                </c:pt>
                <c:pt idx="32">
                  <c:v>6.4619957788938129E-2</c:v>
                </c:pt>
                <c:pt idx="33">
                  <c:v>3.2302964857036626E-2</c:v>
                </c:pt>
                <c:pt idx="34">
                  <c:v>4.3046117063583557E-2</c:v>
                </c:pt>
                <c:pt idx="35">
                  <c:v>4.3129216049080966E-2</c:v>
                </c:pt>
                <c:pt idx="36">
                  <c:v>4.048694534603417E-2</c:v>
                </c:pt>
                <c:pt idx="37">
                  <c:v>3.6818986566839754E-2</c:v>
                </c:pt>
                <c:pt idx="38">
                  <c:v>6.9242789423307777E-2</c:v>
                </c:pt>
                <c:pt idx="39">
                  <c:v>6.103440843630864E-2</c:v>
                </c:pt>
                <c:pt idx="40">
                  <c:v>5.0601755241498812E-2</c:v>
                </c:pt>
                <c:pt idx="41">
                  <c:v>5.8718604532877187E-2</c:v>
                </c:pt>
                <c:pt idx="42">
                  <c:v>5.9152421314825607E-2</c:v>
                </c:pt>
                <c:pt idx="43">
                  <c:v>4.2399605609261683E-2</c:v>
                </c:pt>
                <c:pt idx="44">
                  <c:v>2.9391724191112932E-2</c:v>
                </c:pt>
                <c:pt idx="45">
                  <c:v>4.3886407771377742E-2</c:v>
                </c:pt>
                <c:pt idx="46">
                  <c:v>3.8890622076086456E-2</c:v>
                </c:pt>
                <c:pt idx="47">
                  <c:v>5.7266018588752958E-2</c:v>
                </c:pt>
              </c:numCache>
            </c:numRef>
          </c:val>
          <c:smooth val="0"/>
          <c:extLst>
            <c:ext xmlns:c16="http://schemas.microsoft.com/office/drawing/2014/chart" uri="{C3380CC4-5D6E-409C-BE32-E72D297353CC}">
              <c16:uniqueId val="{00000002-05FC-47CF-B4AD-11C79FCD2E4D}"/>
            </c:ext>
          </c:extLst>
        </c:ser>
        <c:dLbls>
          <c:showLegendKey val="0"/>
          <c:showVal val="0"/>
          <c:showCatName val="0"/>
          <c:showSerName val="0"/>
          <c:showPercent val="0"/>
          <c:showBubbleSize val="0"/>
        </c:dLbls>
        <c:hiLowLines>
          <c:spPr>
            <a:ln w="9525">
              <a:solidFill>
                <a:schemeClr val="tx1">
                  <a:lumMod val="75000"/>
                  <a:lumOff val="25000"/>
                </a:schemeClr>
              </a:solidFill>
            </a:ln>
            <a:effectLst/>
          </c:spPr>
        </c:hiLowLines>
        <c:axId val="514336888"/>
        <c:axId val="514337872"/>
      </c:stockChart>
      <c:catAx>
        <c:axId val="5143368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14337872"/>
        <c:crosses val="autoZero"/>
        <c:auto val="1"/>
        <c:lblAlgn val="ctr"/>
        <c:lblOffset val="100"/>
        <c:noMultiLvlLbl val="0"/>
      </c:catAx>
      <c:valAx>
        <c:axId val="51433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14336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CO"/>
              <a:t>INTERVALOS</a:t>
            </a:r>
            <a:r>
              <a:rPr lang="es-CO" baseline="0"/>
              <a:t> EXIGENTES</a:t>
            </a:r>
            <a:endParaRPr lang="es-CO"/>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productores'!$E$2</c:f>
              <c:strCache>
                <c:ptCount val="1"/>
                <c:pt idx="0">
                  <c:v>Inferior</c:v>
                </c:pt>
              </c:strCache>
            </c:strRef>
          </c:tx>
          <c:spPr>
            <a:ln w="25400" cap="rnd">
              <a:noFill/>
              <a:round/>
            </a:ln>
            <a:effectLst/>
          </c:spPr>
          <c:marker>
            <c:symbol val="none"/>
          </c:marker>
          <c:val>
            <c:numRef>
              <c:f>'Intervalos finales productores'!$E$3:$E$50</c:f>
              <c:numCache>
                <c:formatCode>General</c:formatCode>
                <c:ptCount val="48"/>
                <c:pt idx="0">
                  <c:v>1.8464555865077115E-2</c:v>
                </c:pt>
                <c:pt idx="1">
                  <c:v>1.5488285801558477E-2</c:v>
                </c:pt>
                <c:pt idx="2">
                  <c:v>2.1339404543395446E-2</c:v>
                </c:pt>
                <c:pt idx="3">
                  <c:v>2.5405554786504858E-2</c:v>
                </c:pt>
                <c:pt idx="4">
                  <c:v>1.861410975446065E-2</c:v>
                </c:pt>
                <c:pt idx="5">
                  <c:v>2.411553244548692E-2</c:v>
                </c:pt>
                <c:pt idx="6">
                  <c:v>1.9928097326246008E-2</c:v>
                </c:pt>
                <c:pt idx="7">
                  <c:v>1.4499390410438795E-2</c:v>
                </c:pt>
                <c:pt idx="8">
                  <c:v>1.6996802499655517E-2</c:v>
                </c:pt>
                <c:pt idx="9">
                  <c:v>4.2465822272314102E-2</c:v>
                </c:pt>
                <c:pt idx="10">
                  <c:v>2.7855731346684065E-2</c:v>
                </c:pt>
                <c:pt idx="11">
                  <c:v>1.2528171559232359E-2</c:v>
                </c:pt>
                <c:pt idx="12">
                  <c:v>2.2653342394252984E-2</c:v>
                </c:pt>
                <c:pt idx="13">
                  <c:v>1.5992626733667414E-2</c:v>
                </c:pt>
                <c:pt idx="14">
                  <c:v>1.958287330209485E-2</c:v>
                </c:pt>
                <c:pt idx="15">
                  <c:v>1.9443783600047393E-2</c:v>
                </c:pt>
                <c:pt idx="16">
                  <c:v>1.740227397717109E-2</c:v>
                </c:pt>
                <c:pt idx="17">
                  <c:v>2.0512659653128429E-2</c:v>
                </c:pt>
                <c:pt idx="18">
                  <c:v>8.3392021204187206E-3</c:v>
                </c:pt>
                <c:pt idx="19">
                  <c:v>2.006084982533296E-3</c:v>
                </c:pt>
                <c:pt idx="20">
                  <c:v>1.8071113181189591E-2</c:v>
                </c:pt>
                <c:pt idx="21">
                  <c:v>1.9362577136936565E-2</c:v>
                </c:pt>
                <c:pt idx="22">
                  <c:v>1.5933966830937729E-2</c:v>
                </c:pt>
                <c:pt idx="23">
                  <c:v>2.1819024573725199E-2</c:v>
                </c:pt>
                <c:pt idx="24">
                  <c:v>9.7609709574213444E-3</c:v>
                </c:pt>
                <c:pt idx="25">
                  <c:v>2.7028324269193993E-2</c:v>
                </c:pt>
                <c:pt idx="26">
                  <c:v>1.4545521517898785E-2</c:v>
                </c:pt>
                <c:pt idx="27">
                  <c:v>2.4372543362244148E-2</c:v>
                </c:pt>
                <c:pt idx="28">
                  <c:v>4.047231807107976E-3</c:v>
                </c:pt>
                <c:pt idx="29">
                  <c:v>1.4586274342798577E-2</c:v>
                </c:pt>
                <c:pt idx="30">
                  <c:v>1.8882110810163E-2</c:v>
                </c:pt>
                <c:pt idx="31">
                  <c:v>9.3183749251233294E-3</c:v>
                </c:pt>
                <c:pt idx="32">
                  <c:v>1.7782747633616647E-2</c:v>
                </c:pt>
                <c:pt idx="33">
                  <c:v>1.3647336399046694E-2</c:v>
                </c:pt>
                <c:pt idx="34">
                  <c:v>9.0786124867182627E-3</c:v>
                </c:pt>
                <c:pt idx="35">
                  <c:v>2.3542555230794737E-2</c:v>
                </c:pt>
                <c:pt idx="36">
                  <c:v>1.6988720462365881E-2</c:v>
                </c:pt>
                <c:pt idx="37">
                  <c:v>1.7368542718371405E-2</c:v>
                </c:pt>
                <c:pt idx="38">
                  <c:v>1.5697641157323194E-2</c:v>
                </c:pt>
                <c:pt idx="39">
                  <c:v>1.5933966830937729E-2</c:v>
                </c:pt>
                <c:pt idx="40">
                  <c:v>1.9738379125890493E-2</c:v>
                </c:pt>
                <c:pt idx="41">
                  <c:v>2.1714556779486527E-2</c:v>
                </c:pt>
                <c:pt idx="42">
                  <c:v>1.740227397717109E-2</c:v>
                </c:pt>
                <c:pt idx="43">
                  <c:v>1.861410975446065E-2</c:v>
                </c:pt>
                <c:pt idx="44">
                  <c:v>7.8438796155143597E-3</c:v>
                </c:pt>
                <c:pt idx="45">
                  <c:v>1.4858957604453216E-2</c:v>
                </c:pt>
                <c:pt idx="46">
                  <c:v>2.0474878538684349E-2</c:v>
                </c:pt>
                <c:pt idx="47">
                  <c:v>2.3780909163713004E-2</c:v>
                </c:pt>
              </c:numCache>
            </c:numRef>
          </c:val>
          <c:smooth val="0"/>
          <c:extLst>
            <c:ext xmlns:c16="http://schemas.microsoft.com/office/drawing/2014/chart" uri="{C3380CC4-5D6E-409C-BE32-E72D297353CC}">
              <c16:uniqueId val="{00000000-7033-4344-BFB6-1A506F614F4E}"/>
            </c:ext>
          </c:extLst>
        </c:ser>
        <c:ser>
          <c:idx val="1"/>
          <c:order val="1"/>
          <c:tx>
            <c:strRef>
              <c:f>'Intervalos finales productores'!$F$2</c:f>
              <c:strCache>
                <c:ptCount val="1"/>
                <c:pt idx="0">
                  <c:v>Superior</c:v>
                </c:pt>
              </c:strCache>
            </c:strRef>
          </c:tx>
          <c:spPr>
            <a:ln w="25400" cap="rnd">
              <a:noFill/>
              <a:round/>
            </a:ln>
            <a:effectLst/>
          </c:spPr>
          <c:marker>
            <c:symbol val="none"/>
          </c:marker>
          <c:val>
            <c:numRef>
              <c:f>'Intervalos finales productores'!$F$3:$F$50</c:f>
              <c:numCache>
                <c:formatCode>General</c:formatCode>
                <c:ptCount val="48"/>
                <c:pt idx="0">
                  <c:v>6.6502590428620278E-2</c:v>
                </c:pt>
                <c:pt idx="1">
                  <c:v>6.7478812792070991E-2</c:v>
                </c:pt>
                <c:pt idx="2">
                  <c:v>5.0131485534768455E-2</c:v>
                </c:pt>
                <c:pt idx="3">
                  <c:v>7.3168264260430854E-2</c:v>
                </c:pt>
                <c:pt idx="4">
                  <c:v>4.9055701752429751E-2</c:v>
                </c:pt>
                <c:pt idx="5">
                  <c:v>7.9865880475373505E-2</c:v>
                </c:pt>
                <c:pt idx="6">
                  <c:v>5.3390765979019546E-2</c:v>
                </c:pt>
                <c:pt idx="7">
                  <c:v>4.6556371699174315E-2</c:v>
                </c:pt>
                <c:pt idx="8">
                  <c:v>0.11743907636986073</c:v>
                </c:pt>
                <c:pt idx="9">
                  <c:v>5.4324485196669464E-2</c:v>
                </c:pt>
                <c:pt idx="10">
                  <c:v>3.4652583497444871E-2</c:v>
                </c:pt>
                <c:pt idx="11">
                  <c:v>0.128872845880738</c:v>
                </c:pt>
                <c:pt idx="12">
                  <c:v>0.10502449496865905</c:v>
                </c:pt>
                <c:pt idx="13">
                  <c:v>6.3574655205062849E-2</c:v>
                </c:pt>
                <c:pt idx="14">
                  <c:v>6.0054134380961979E-2</c:v>
                </c:pt>
                <c:pt idx="15">
                  <c:v>6.7034192539259449E-2</c:v>
                </c:pt>
                <c:pt idx="16">
                  <c:v>5.6350813646779553E-2</c:v>
                </c:pt>
                <c:pt idx="17">
                  <c:v>7.6330936165841884E-2</c:v>
                </c:pt>
                <c:pt idx="18">
                  <c:v>4.6214920629670961E-2</c:v>
                </c:pt>
                <c:pt idx="19">
                  <c:v>4.8970952423400181E-2</c:v>
                </c:pt>
                <c:pt idx="20">
                  <c:v>4.6880919492669391E-2</c:v>
                </c:pt>
                <c:pt idx="21">
                  <c:v>9.7724423014538334E-2</c:v>
                </c:pt>
                <c:pt idx="22">
                  <c:v>5.0308632478614584E-2</c:v>
                </c:pt>
                <c:pt idx="23">
                  <c:v>5.5897816608143996E-2</c:v>
                </c:pt>
                <c:pt idx="24">
                  <c:v>5.6648430365609452E-2</c:v>
                </c:pt>
                <c:pt idx="25">
                  <c:v>7.4186838650892623E-2</c:v>
                </c:pt>
                <c:pt idx="26">
                  <c:v>7.1445980706064643E-2</c:v>
                </c:pt>
                <c:pt idx="27">
                  <c:v>6.8977307187676487E-2</c:v>
                </c:pt>
                <c:pt idx="28">
                  <c:v>6.0845626424668862E-2</c:v>
                </c:pt>
                <c:pt idx="29">
                  <c:v>6.4857754252320987E-2</c:v>
                </c:pt>
                <c:pt idx="30">
                  <c:v>5.3986217274952807E-2</c:v>
                </c:pt>
                <c:pt idx="31">
                  <c:v>4.5358889203911186E-2</c:v>
                </c:pt>
                <c:pt idx="32">
                  <c:v>9.9525991761323707E-2</c:v>
                </c:pt>
                <c:pt idx="33">
                  <c:v>4.2589900693957065E-2</c:v>
                </c:pt>
                <c:pt idx="34">
                  <c:v>6.2894482434461677E-2</c:v>
                </c:pt>
                <c:pt idx="35">
                  <c:v>4.6574956178320581E-2</c:v>
                </c:pt>
                <c:pt idx="36">
                  <c:v>5.6797412621892994E-2</c:v>
                </c:pt>
                <c:pt idx="37">
                  <c:v>5.0356594105307885E-2</c:v>
                </c:pt>
                <c:pt idx="38">
                  <c:v>0.11043169002348147</c:v>
                </c:pt>
                <c:pt idx="39">
                  <c:v>9.1452882234430183E-2</c:v>
                </c:pt>
                <c:pt idx="40">
                  <c:v>7.6746772909233318E-2</c:v>
                </c:pt>
                <c:pt idx="41">
                  <c:v>9.0962990926360121E-2</c:v>
                </c:pt>
                <c:pt idx="42">
                  <c:v>7.5479388634965616E-2</c:v>
                </c:pt>
                <c:pt idx="43">
                  <c:v>5.6658075997594211E-2</c:v>
                </c:pt>
                <c:pt idx="44">
                  <c:v>3.7614089485154246E-2</c:v>
                </c:pt>
                <c:pt idx="45">
                  <c:v>6.5692966787837093E-2</c:v>
                </c:pt>
                <c:pt idx="46">
                  <c:v>4.8301445094402512E-2</c:v>
                </c:pt>
                <c:pt idx="47">
                  <c:v>7.2814717628659723E-2</c:v>
                </c:pt>
              </c:numCache>
            </c:numRef>
          </c:val>
          <c:smooth val="0"/>
          <c:extLst>
            <c:ext xmlns:c16="http://schemas.microsoft.com/office/drawing/2014/chart" uri="{C3380CC4-5D6E-409C-BE32-E72D297353CC}">
              <c16:uniqueId val="{00000001-7033-4344-BFB6-1A506F614F4E}"/>
            </c:ext>
          </c:extLst>
        </c:ser>
        <c:ser>
          <c:idx val="2"/>
          <c:order val="2"/>
          <c:tx>
            <c:strRef>
              <c:f>'Intervalos finales productores'!$H$2</c:f>
              <c:strCache>
                <c:ptCount val="1"/>
                <c:pt idx="0">
                  <c:v>exigente </c:v>
                </c:pt>
              </c:strCache>
            </c:strRef>
          </c:tx>
          <c:spPr>
            <a:ln w="25400" cap="rnd">
              <a:no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val>
            <c:numRef>
              <c:f>'Intervalos finales productores'!$H$3:$H$50</c:f>
              <c:numCache>
                <c:formatCode>General</c:formatCode>
                <c:ptCount val="48"/>
                <c:pt idx="0">
                  <c:v>4.2483573146848697E-2</c:v>
                </c:pt>
                <c:pt idx="1">
                  <c:v>4.1483549296814734E-2</c:v>
                </c:pt>
                <c:pt idx="2">
                  <c:v>3.5735445039081951E-2</c:v>
                </c:pt>
                <c:pt idx="3">
                  <c:v>4.9286909523467856E-2</c:v>
                </c:pt>
                <c:pt idx="4">
                  <c:v>3.3834905753445201E-2</c:v>
                </c:pt>
                <c:pt idx="5">
                  <c:v>5.1990706460430212E-2</c:v>
                </c:pt>
                <c:pt idx="6">
                  <c:v>3.6659431652632773E-2</c:v>
                </c:pt>
                <c:pt idx="7">
                  <c:v>3.0527881054806555E-2</c:v>
                </c:pt>
                <c:pt idx="8">
                  <c:v>6.7217939434758123E-2</c:v>
                </c:pt>
                <c:pt idx="9">
                  <c:v>4.8395153734491783E-2</c:v>
                </c:pt>
                <c:pt idx="10">
                  <c:v>3.1254157422064471E-2</c:v>
                </c:pt>
                <c:pt idx="11">
                  <c:v>7.0700508719985178E-2</c:v>
                </c:pt>
                <c:pt idx="12">
                  <c:v>6.3838918681456025E-2</c:v>
                </c:pt>
                <c:pt idx="13">
                  <c:v>3.9783640969365132E-2</c:v>
                </c:pt>
                <c:pt idx="14">
                  <c:v>3.9818503841528415E-2</c:v>
                </c:pt>
                <c:pt idx="15">
                  <c:v>4.3238988069653421E-2</c:v>
                </c:pt>
                <c:pt idx="16">
                  <c:v>3.6876543811975318E-2</c:v>
                </c:pt>
                <c:pt idx="17">
                  <c:v>4.8421797909485156E-2</c:v>
                </c:pt>
                <c:pt idx="18">
                  <c:v>2.7277061375044841E-2</c:v>
                </c:pt>
                <c:pt idx="19">
                  <c:v>2.5488518702966739E-2</c:v>
                </c:pt>
                <c:pt idx="20">
                  <c:v>3.2476016336929495E-2</c:v>
                </c:pt>
                <c:pt idx="21">
                  <c:v>5.8543500075737449E-2</c:v>
                </c:pt>
                <c:pt idx="22">
                  <c:v>3.3121299654776157E-2</c:v>
                </c:pt>
                <c:pt idx="23">
                  <c:v>3.8858420590934598E-2</c:v>
                </c:pt>
                <c:pt idx="24">
                  <c:v>3.3204700661515402E-2</c:v>
                </c:pt>
                <c:pt idx="25">
                  <c:v>5.0607581460043308E-2</c:v>
                </c:pt>
                <c:pt idx="26">
                  <c:v>4.2995751111981714E-2</c:v>
                </c:pt>
                <c:pt idx="27">
                  <c:v>4.6674925274960317E-2</c:v>
                </c:pt>
                <c:pt idx="28">
                  <c:v>3.2446429115888423E-2</c:v>
                </c:pt>
                <c:pt idx="29">
                  <c:v>3.9722014297559782E-2</c:v>
                </c:pt>
                <c:pt idx="30">
                  <c:v>3.6434164042557907E-2</c:v>
                </c:pt>
                <c:pt idx="31">
                  <c:v>2.7338632064517258E-2</c:v>
                </c:pt>
                <c:pt idx="32">
                  <c:v>5.8654369697470177E-2</c:v>
                </c:pt>
                <c:pt idx="33">
                  <c:v>2.811861854650188E-2</c:v>
                </c:pt>
                <c:pt idx="34">
                  <c:v>3.598654746058997E-2</c:v>
                </c:pt>
                <c:pt idx="35">
                  <c:v>3.5058755704557659E-2</c:v>
                </c:pt>
                <c:pt idx="36">
                  <c:v>3.6893066542129441E-2</c:v>
                </c:pt>
                <c:pt idx="37">
                  <c:v>3.3862568411839641E-2</c:v>
                </c:pt>
                <c:pt idx="38">
                  <c:v>6.306466559040233E-2</c:v>
                </c:pt>
                <c:pt idx="39">
                  <c:v>5.3693424532683956E-2</c:v>
                </c:pt>
                <c:pt idx="40">
                  <c:v>4.8242576017561906E-2</c:v>
                </c:pt>
                <c:pt idx="41">
                  <c:v>5.6338773852923324E-2</c:v>
                </c:pt>
                <c:pt idx="42">
                  <c:v>4.6440831306068353E-2</c:v>
                </c:pt>
                <c:pt idx="43">
                  <c:v>3.7636092876027427E-2</c:v>
                </c:pt>
                <c:pt idx="44">
                  <c:v>2.2728984550334303E-2</c:v>
                </c:pt>
                <c:pt idx="45">
                  <c:v>4.0275962196145154E-2</c:v>
                </c:pt>
                <c:pt idx="46">
                  <c:v>3.4388161816543431E-2</c:v>
                </c:pt>
                <c:pt idx="47">
                  <c:v>4.8297813396186363E-2</c:v>
                </c:pt>
              </c:numCache>
            </c:numRef>
          </c:val>
          <c:smooth val="0"/>
          <c:extLst>
            <c:ext xmlns:c16="http://schemas.microsoft.com/office/drawing/2014/chart" uri="{C3380CC4-5D6E-409C-BE32-E72D297353CC}">
              <c16:uniqueId val="{00000002-7033-4344-BFB6-1A506F614F4E}"/>
            </c:ext>
          </c:extLst>
        </c:ser>
        <c:dLbls>
          <c:showLegendKey val="0"/>
          <c:showVal val="0"/>
          <c:showCatName val="0"/>
          <c:showSerName val="0"/>
          <c:showPercent val="0"/>
          <c:showBubbleSize val="0"/>
        </c:dLbls>
        <c:hiLowLines>
          <c:spPr>
            <a:ln w="9525">
              <a:solidFill>
                <a:schemeClr val="tx1">
                  <a:lumMod val="75000"/>
                  <a:lumOff val="25000"/>
                </a:schemeClr>
              </a:solidFill>
            </a:ln>
            <a:effectLst/>
          </c:spPr>
        </c:hiLowLines>
        <c:axId val="509364560"/>
        <c:axId val="509363248"/>
      </c:stockChart>
      <c:catAx>
        <c:axId val="5093645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09363248"/>
        <c:crosses val="autoZero"/>
        <c:auto val="1"/>
        <c:lblAlgn val="ctr"/>
        <c:lblOffset val="100"/>
        <c:noMultiLvlLbl val="0"/>
      </c:catAx>
      <c:valAx>
        <c:axId val="50936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09364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7</xdr:col>
      <xdr:colOff>0</xdr:colOff>
      <xdr:row>51</xdr:row>
      <xdr:rowOff>185736</xdr:rowOff>
    </xdr:from>
    <xdr:to>
      <xdr:col>19</xdr:col>
      <xdr:colOff>581024</xdr:colOff>
      <xdr:row>80</xdr:row>
      <xdr:rowOff>179917</xdr:rowOff>
    </xdr:to>
    <xdr:graphicFrame macro="">
      <xdr:nvGraphicFramePr>
        <xdr:cNvPr id="3" name="Gráfico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761999</xdr:colOff>
      <xdr:row>52</xdr:row>
      <xdr:rowOff>4762</xdr:rowOff>
    </xdr:from>
    <xdr:to>
      <xdr:col>24</xdr:col>
      <xdr:colOff>1628775</xdr:colOff>
      <xdr:row>81</xdr:row>
      <xdr:rowOff>180975</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514351</xdr:colOff>
      <xdr:row>56</xdr:row>
      <xdr:rowOff>157161</xdr:rowOff>
    </xdr:from>
    <xdr:to>
      <xdr:col>12</xdr:col>
      <xdr:colOff>666750</xdr:colOff>
      <xdr:row>80</xdr:row>
      <xdr:rowOff>85725</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742950</xdr:colOff>
      <xdr:row>57</xdr:row>
      <xdr:rowOff>9531</xdr:rowOff>
    </xdr:from>
    <xdr:to>
      <xdr:col>19</xdr:col>
      <xdr:colOff>495300</xdr:colOff>
      <xdr:row>76</xdr:row>
      <xdr:rowOff>85725</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504824</xdr:colOff>
      <xdr:row>57</xdr:row>
      <xdr:rowOff>4761</xdr:rowOff>
    </xdr:from>
    <xdr:to>
      <xdr:col>26</xdr:col>
      <xdr:colOff>304800</xdr:colOff>
      <xdr:row>76</xdr:row>
      <xdr:rowOff>85724</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38099</xdr:colOff>
      <xdr:row>77</xdr:row>
      <xdr:rowOff>4762</xdr:rowOff>
    </xdr:from>
    <xdr:to>
      <xdr:col>20</xdr:col>
      <xdr:colOff>85724</xdr:colOff>
      <xdr:row>94</xdr:row>
      <xdr:rowOff>0</xdr:rowOff>
    </xdr:to>
    <xdr:graphicFrame macro="">
      <xdr:nvGraphicFramePr>
        <xdr:cNvPr id="5" name="Gráfico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95251</xdr:colOff>
      <xdr:row>76</xdr:row>
      <xdr:rowOff>185736</xdr:rowOff>
    </xdr:from>
    <xdr:to>
      <xdr:col>26</xdr:col>
      <xdr:colOff>742950</xdr:colOff>
      <xdr:row>93</xdr:row>
      <xdr:rowOff>180975</xdr:rowOff>
    </xdr:to>
    <xdr:graphicFrame macro="">
      <xdr:nvGraphicFramePr>
        <xdr:cNvPr id="6" name="Gráfico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xdr:colOff>
      <xdr:row>2</xdr:row>
      <xdr:rowOff>4762</xdr:rowOff>
    </xdr:from>
    <xdr:to>
      <xdr:col>16</xdr:col>
      <xdr:colOff>428625</xdr:colOff>
      <xdr:row>17</xdr:row>
      <xdr:rowOff>180975</xdr:rowOff>
    </xdr:to>
    <xdr:graphicFrame macro="">
      <xdr:nvGraphicFramePr>
        <xdr:cNvPr id="3" name="Gráfico 2">
          <a:extLst>
            <a:ext uri="{FF2B5EF4-FFF2-40B4-BE49-F238E27FC236}">
              <a16:creationId xmlns:a16="http://schemas.microsoft.com/office/drawing/2014/main" id="{8D049F51-321C-4CA4-B96E-C03AF35B0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18</xdr:row>
      <xdr:rowOff>14285</xdr:rowOff>
    </xdr:from>
    <xdr:to>
      <xdr:col>16</xdr:col>
      <xdr:colOff>447675</xdr:colOff>
      <xdr:row>34</xdr:row>
      <xdr:rowOff>0</xdr:rowOff>
    </xdr:to>
    <xdr:graphicFrame macro="">
      <xdr:nvGraphicFramePr>
        <xdr:cNvPr id="4" name="Gráfico 3">
          <a:extLst>
            <a:ext uri="{FF2B5EF4-FFF2-40B4-BE49-F238E27FC236}">
              <a16:creationId xmlns:a16="http://schemas.microsoft.com/office/drawing/2014/main" id="{A2E31BA7-1E43-41C0-9979-6C7EC5D70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0.0595</cdr:x>
      <cdr:y>0.68917</cdr:y>
    </cdr:from>
    <cdr:to>
      <cdr:x>0.97101</cdr:x>
      <cdr:y>0.68917</cdr:y>
    </cdr:to>
    <cdr:cxnSp macro="">
      <cdr:nvCxnSpPr>
        <cdr:cNvPr id="3" name="Conector recto 2"/>
        <cdr:cNvCxnSpPr/>
      </cdr:nvCxnSpPr>
      <cdr:spPr>
        <a:xfrm xmlns:a="http://schemas.openxmlformats.org/drawingml/2006/main">
          <a:off x="342899" y="2090738"/>
          <a:ext cx="5252667" cy="0"/>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0.06425</cdr:x>
      <cdr:y>0.63368</cdr:y>
    </cdr:from>
    <cdr:to>
      <cdr:x>0.9731</cdr:x>
      <cdr:y>0.63368</cdr:y>
    </cdr:to>
    <cdr:cxnSp macro="">
      <cdr:nvCxnSpPr>
        <cdr:cNvPr id="3" name="Conector recto 2"/>
        <cdr:cNvCxnSpPr/>
      </cdr:nvCxnSpPr>
      <cdr:spPr>
        <a:xfrm xmlns:a="http://schemas.openxmlformats.org/drawingml/2006/main" flipV="1">
          <a:off x="371475" y="1922405"/>
          <a:ext cx="5254673" cy="0"/>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50</xdr:row>
      <xdr:rowOff>46567</xdr:rowOff>
    </xdr:from>
    <xdr:to>
      <xdr:col>10</xdr:col>
      <xdr:colOff>0</xdr:colOff>
      <xdr:row>73</xdr:row>
      <xdr:rowOff>137583</xdr:rowOff>
    </xdr:to>
    <xdr:graphicFrame macro="">
      <xdr:nvGraphicFramePr>
        <xdr:cNvPr id="4" name="Gráfico 3">
          <a:extLst>
            <a:ext uri="{FF2B5EF4-FFF2-40B4-BE49-F238E27FC236}">
              <a16:creationId xmlns:a16="http://schemas.microsoft.com/office/drawing/2014/main" id="{85ED97DC-094A-4F5F-9001-A52C20F70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10583</xdr:colOff>
      <xdr:row>50</xdr:row>
      <xdr:rowOff>35983</xdr:rowOff>
    </xdr:from>
    <xdr:to>
      <xdr:col>18</xdr:col>
      <xdr:colOff>10583</xdr:colOff>
      <xdr:row>74</xdr:row>
      <xdr:rowOff>42333</xdr:rowOff>
    </xdr:to>
    <xdr:graphicFrame macro="">
      <xdr:nvGraphicFramePr>
        <xdr:cNvPr id="6" name="Gráfico 5">
          <a:extLst>
            <a:ext uri="{FF2B5EF4-FFF2-40B4-BE49-F238E27FC236}">
              <a16:creationId xmlns:a16="http://schemas.microsoft.com/office/drawing/2014/main" id="{5A3C7591-C1D6-474D-9F4E-7289D60A2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10582</xdr:colOff>
      <xdr:row>50</xdr:row>
      <xdr:rowOff>4233</xdr:rowOff>
    </xdr:from>
    <xdr:to>
      <xdr:col>24</xdr:col>
      <xdr:colOff>10582</xdr:colOff>
      <xdr:row>64</xdr:row>
      <xdr:rowOff>80433</xdr:rowOff>
    </xdr:to>
    <xdr:graphicFrame macro="">
      <xdr:nvGraphicFramePr>
        <xdr:cNvPr id="7" name="Gráfico 6">
          <a:extLst>
            <a:ext uri="{FF2B5EF4-FFF2-40B4-BE49-F238E27FC236}">
              <a16:creationId xmlns:a16="http://schemas.microsoft.com/office/drawing/2014/main" id="{D2F0DA82-1E3D-4D29-86F9-33DCEC2BE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10583</xdr:colOff>
      <xdr:row>64</xdr:row>
      <xdr:rowOff>88900</xdr:rowOff>
    </xdr:from>
    <xdr:to>
      <xdr:col>24</xdr:col>
      <xdr:colOff>10583</xdr:colOff>
      <xdr:row>78</xdr:row>
      <xdr:rowOff>165100</xdr:rowOff>
    </xdr:to>
    <xdr:graphicFrame macro="">
      <xdr:nvGraphicFramePr>
        <xdr:cNvPr id="8" name="Gráfico 7">
          <a:extLst>
            <a:ext uri="{FF2B5EF4-FFF2-40B4-BE49-F238E27FC236}">
              <a16:creationId xmlns:a16="http://schemas.microsoft.com/office/drawing/2014/main" id="{F9459207-5715-4662-9E57-5D5A32F7A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21166</xdr:colOff>
      <xdr:row>50</xdr:row>
      <xdr:rowOff>25401</xdr:rowOff>
    </xdr:from>
    <xdr:to>
      <xdr:col>30</xdr:col>
      <xdr:colOff>21166</xdr:colOff>
      <xdr:row>64</xdr:row>
      <xdr:rowOff>101601</xdr:rowOff>
    </xdr:to>
    <xdr:graphicFrame macro="">
      <xdr:nvGraphicFramePr>
        <xdr:cNvPr id="9" name="Gráfico 8">
          <a:extLst>
            <a:ext uri="{FF2B5EF4-FFF2-40B4-BE49-F238E27FC236}">
              <a16:creationId xmlns:a16="http://schemas.microsoft.com/office/drawing/2014/main" id="{64FAE734-A834-433C-A442-85DFFCB4F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751417</xdr:colOff>
      <xdr:row>65</xdr:row>
      <xdr:rowOff>35983</xdr:rowOff>
    </xdr:from>
    <xdr:to>
      <xdr:col>29</xdr:col>
      <xdr:colOff>751417</xdr:colOff>
      <xdr:row>79</xdr:row>
      <xdr:rowOff>112183</xdr:rowOff>
    </xdr:to>
    <xdr:graphicFrame macro="">
      <xdr:nvGraphicFramePr>
        <xdr:cNvPr id="10" name="Gráfico 9">
          <a:extLst>
            <a:ext uri="{FF2B5EF4-FFF2-40B4-BE49-F238E27FC236}">
              <a16:creationId xmlns:a16="http://schemas.microsoft.com/office/drawing/2014/main" id="{26D82F29-56C4-4913-8DCC-1F9FC5BD4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Z100"/>
  <sheetViews>
    <sheetView showRowColHeaders="0" zoomScale="80" zoomScaleNormal="80" workbookViewId="0">
      <selection activeCell="X69" sqref="X69"/>
    </sheetView>
  </sheetViews>
  <sheetFormatPr baseColWidth="10" defaultRowHeight="15" x14ac:dyDescent="0.25"/>
  <cols>
    <col min="1" max="1" width="4.42578125" bestFit="1" customWidth="1"/>
    <col min="2" max="2" width="39.28515625" customWidth="1"/>
    <col min="4" max="5" width="11.42578125" customWidth="1"/>
    <col min="25" max="25" width="20.42578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76</v>
      </c>
      <c r="Z1" s="30" t="s">
        <v>83</v>
      </c>
    </row>
    <row r="2" spans="1:26" x14ac:dyDescent="0.25">
      <c r="A2" s="6">
        <v>1</v>
      </c>
      <c r="B2" s="6" t="s">
        <v>30</v>
      </c>
      <c r="C2" s="8">
        <v>2548</v>
      </c>
      <c r="D2" s="6">
        <v>2843</v>
      </c>
      <c r="E2" s="6">
        <v>2856</v>
      </c>
      <c r="F2" s="6">
        <v>2856</v>
      </c>
      <c r="G2" s="6">
        <v>2856</v>
      </c>
      <c r="H2" s="6">
        <v>2550</v>
      </c>
      <c r="I2" s="6">
        <v>3056</v>
      </c>
      <c r="J2" s="6">
        <v>2754</v>
      </c>
      <c r="K2" s="9">
        <v>3060</v>
      </c>
      <c r="L2" s="34">
        <v>3059</v>
      </c>
      <c r="M2" s="10">
        <v>2754</v>
      </c>
      <c r="N2" s="9">
        <v>2754</v>
      </c>
      <c r="O2" s="11">
        <v>2856</v>
      </c>
      <c r="P2" s="9">
        <v>2856</v>
      </c>
      <c r="Q2" s="9">
        <v>2856</v>
      </c>
      <c r="R2" s="11">
        <v>2754</v>
      </c>
      <c r="S2" s="9">
        <v>2754</v>
      </c>
      <c r="T2" s="12">
        <v>2754</v>
      </c>
      <c r="U2" s="6">
        <v>2856</v>
      </c>
      <c r="V2" s="6">
        <v>2856</v>
      </c>
      <c r="W2" s="6">
        <v>2856</v>
      </c>
      <c r="X2" s="6">
        <v>2856</v>
      </c>
      <c r="Y2" s="4">
        <f>SUM(C2:X2)</f>
        <v>62200</v>
      </c>
      <c r="Z2" s="4">
        <f t="shared" ref="Z2:Z49" si="0">AVERAGE(C2:X2)</f>
        <v>2827.2727272727275</v>
      </c>
    </row>
    <row r="3" spans="1:26" x14ac:dyDescent="0.25">
      <c r="A3" s="6">
        <v>2</v>
      </c>
      <c r="B3" s="6" t="s">
        <v>5</v>
      </c>
      <c r="C3" s="8">
        <v>7690</v>
      </c>
      <c r="D3" s="6">
        <v>9180</v>
      </c>
      <c r="E3" s="6">
        <v>9180</v>
      </c>
      <c r="F3" s="6">
        <v>9180</v>
      </c>
      <c r="G3" s="6">
        <v>9030</v>
      </c>
      <c r="H3" s="6">
        <v>7140</v>
      </c>
      <c r="I3" s="6">
        <v>8155</v>
      </c>
      <c r="J3" s="6">
        <v>8124</v>
      </c>
      <c r="K3" s="9">
        <v>9179</v>
      </c>
      <c r="L3" s="34">
        <v>8150</v>
      </c>
      <c r="M3" s="10">
        <v>8160</v>
      </c>
      <c r="N3" s="9">
        <v>8160</v>
      </c>
      <c r="O3" s="11">
        <v>8670</v>
      </c>
      <c r="P3" s="9">
        <v>9180</v>
      </c>
      <c r="Q3" s="9">
        <v>9180</v>
      </c>
      <c r="R3" s="11">
        <v>9180</v>
      </c>
      <c r="S3" s="9">
        <v>9180</v>
      </c>
      <c r="T3" s="12">
        <v>9180</v>
      </c>
      <c r="U3" s="6">
        <v>9180</v>
      </c>
      <c r="V3" s="6">
        <v>9180</v>
      </c>
      <c r="W3" s="6">
        <v>9180</v>
      </c>
      <c r="X3" s="6"/>
      <c r="Y3" s="4">
        <f t="shared" ref="Y3:Y49" si="1">SUM(C3:X3)</f>
        <v>183438</v>
      </c>
      <c r="Z3" s="4">
        <f t="shared" si="0"/>
        <v>8735.1428571428569</v>
      </c>
    </row>
    <row r="4" spans="1:26" x14ac:dyDescent="0.25">
      <c r="A4" s="6">
        <v>3</v>
      </c>
      <c r="B4" s="6" t="s">
        <v>70</v>
      </c>
      <c r="C4" s="8"/>
      <c r="D4" s="6"/>
      <c r="E4" s="6"/>
      <c r="F4" s="6"/>
      <c r="G4" s="6"/>
      <c r="H4" s="6"/>
      <c r="I4" s="6"/>
      <c r="J4" s="6"/>
      <c r="K4" s="13"/>
      <c r="L4" s="20"/>
      <c r="M4" s="10">
        <v>2244</v>
      </c>
      <c r="N4" s="9">
        <v>2244</v>
      </c>
      <c r="O4" s="11">
        <v>2856</v>
      </c>
      <c r="P4" s="9">
        <v>2886</v>
      </c>
      <c r="Q4" s="9">
        <v>2856</v>
      </c>
      <c r="R4" s="11">
        <v>2652</v>
      </c>
      <c r="S4" s="9">
        <v>2652</v>
      </c>
      <c r="T4" s="12">
        <v>2754</v>
      </c>
      <c r="U4" s="6">
        <v>2856</v>
      </c>
      <c r="V4" s="6">
        <v>2856</v>
      </c>
      <c r="W4" s="6">
        <v>2856</v>
      </c>
      <c r="X4" s="6">
        <v>2856</v>
      </c>
      <c r="Y4" s="4">
        <f t="shared" si="1"/>
        <v>32568</v>
      </c>
      <c r="Z4" s="4">
        <f t="shared" si="0"/>
        <v>2714</v>
      </c>
    </row>
    <row r="5" spans="1:26" x14ac:dyDescent="0.25">
      <c r="A5" s="6">
        <v>4</v>
      </c>
      <c r="B5" s="6" t="s">
        <v>16</v>
      </c>
      <c r="C5" s="8">
        <v>1525</v>
      </c>
      <c r="D5" s="6">
        <v>1530</v>
      </c>
      <c r="E5" s="6">
        <v>1627</v>
      </c>
      <c r="F5" s="6">
        <v>1631</v>
      </c>
      <c r="G5" s="6">
        <v>1632</v>
      </c>
      <c r="H5" s="6">
        <v>1632</v>
      </c>
      <c r="I5" s="6">
        <v>1631</v>
      </c>
      <c r="J5" s="6">
        <v>1627</v>
      </c>
      <c r="K5" s="9">
        <v>1632</v>
      </c>
      <c r="L5" s="20">
        <v>1628</v>
      </c>
      <c r="M5" s="10">
        <v>1618</v>
      </c>
      <c r="N5" s="9">
        <v>1633</v>
      </c>
      <c r="O5" s="11">
        <v>1632</v>
      </c>
      <c r="P5" s="9">
        <v>1632</v>
      </c>
      <c r="Q5" s="9">
        <v>1632</v>
      </c>
      <c r="R5" s="11">
        <v>1632</v>
      </c>
      <c r="S5" s="9">
        <v>1632</v>
      </c>
      <c r="T5" s="12">
        <v>1632</v>
      </c>
      <c r="U5" s="6">
        <v>1632</v>
      </c>
      <c r="V5" s="6">
        <v>1632</v>
      </c>
      <c r="W5" s="6">
        <v>1632</v>
      </c>
      <c r="X5" s="6">
        <v>1632</v>
      </c>
      <c r="Y5" s="4">
        <f t="shared" si="1"/>
        <v>35666</v>
      </c>
      <c r="Z5" s="4">
        <f t="shared" si="0"/>
        <v>1621.1818181818182</v>
      </c>
    </row>
    <row r="6" spans="1:26" x14ac:dyDescent="0.25">
      <c r="A6" s="6">
        <v>5</v>
      </c>
      <c r="B6" s="6" t="s">
        <v>25</v>
      </c>
      <c r="C6" s="8">
        <v>2652</v>
      </c>
      <c r="D6" s="6">
        <v>2853</v>
      </c>
      <c r="E6" s="6">
        <v>2856</v>
      </c>
      <c r="F6" s="6">
        <v>2856</v>
      </c>
      <c r="G6" s="6">
        <v>2448</v>
      </c>
      <c r="H6" s="6">
        <v>2855</v>
      </c>
      <c r="I6" s="6">
        <v>2856</v>
      </c>
      <c r="J6" s="6">
        <v>2856</v>
      </c>
      <c r="K6" s="9">
        <v>2856</v>
      </c>
      <c r="L6" s="20">
        <v>2448</v>
      </c>
      <c r="M6" s="10">
        <v>2856</v>
      </c>
      <c r="N6" s="9">
        <v>2856</v>
      </c>
      <c r="O6" s="11">
        <v>2856</v>
      </c>
      <c r="P6" s="9">
        <v>2856</v>
      </c>
      <c r="Q6" s="9">
        <v>2856</v>
      </c>
      <c r="R6" s="11">
        <v>2856</v>
      </c>
      <c r="S6" s="9">
        <v>2856</v>
      </c>
      <c r="T6" s="12">
        <v>2856</v>
      </c>
      <c r="U6" s="6">
        <v>2856</v>
      </c>
      <c r="V6" s="6">
        <v>2856</v>
      </c>
      <c r="W6" s="6">
        <v>2856</v>
      </c>
      <c r="X6" s="6">
        <v>3672</v>
      </c>
      <c r="Y6" s="4">
        <f t="shared" si="1"/>
        <v>62624</v>
      </c>
      <c r="Z6" s="4">
        <f t="shared" si="0"/>
        <v>2846.5454545454545</v>
      </c>
    </row>
    <row r="7" spans="1:26" x14ac:dyDescent="0.25">
      <c r="A7" s="6">
        <v>6</v>
      </c>
      <c r="B7" s="6" t="s">
        <v>12</v>
      </c>
      <c r="C7" s="8">
        <v>1224</v>
      </c>
      <c r="D7" s="6">
        <v>1223</v>
      </c>
      <c r="E7" s="6">
        <v>1326</v>
      </c>
      <c r="F7" s="6">
        <v>1312</v>
      </c>
      <c r="G7" s="6">
        <v>1223</v>
      </c>
      <c r="H7" s="6">
        <v>1122</v>
      </c>
      <c r="I7" s="6">
        <v>1122</v>
      </c>
      <c r="J7" s="6">
        <v>1220</v>
      </c>
      <c r="K7" s="9">
        <v>1224</v>
      </c>
      <c r="L7" s="20">
        <v>1224</v>
      </c>
      <c r="M7" s="10">
        <v>1222</v>
      </c>
      <c r="N7" s="9">
        <v>1224</v>
      </c>
      <c r="O7" s="11">
        <v>1224</v>
      </c>
      <c r="P7" s="9">
        <v>1224</v>
      </c>
      <c r="Q7" s="9">
        <v>1224</v>
      </c>
      <c r="R7" s="11">
        <v>1224</v>
      </c>
      <c r="S7" s="9">
        <v>1224</v>
      </c>
      <c r="T7" s="12">
        <v>1224</v>
      </c>
      <c r="U7" s="6">
        <v>1224</v>
      </c>
      <c r="V7" s="6">
        <v>1224</v>
      </c>
      <c r="W7" s="6">
        <v>1224</v>
      </c>
      <c r="X7" s="6">
        <v>1224</v>
      </c>
      <c r="Y7" s="4">
        <f t="shared" si="1"/>
        <v>26906</v>
      </c>
      <c r="Z7" s="4">
        <f t="shared" si="0"/>
        <v>1223</v>
      </c>
    </row>
    <row r="8" spans="1:26" x14ac:dyDescent="0.25">
      <c r="A8" s="6">
        <v>7</v>
      </c>
      <c r="B8" s="6" t="s">
        <v>15</v>
      </c>
      <c r="C8" s="8">
        <v>2753</v>
      </c>
      <c r="D8" s="6">
        <v>2752</v>
      </c>
      <c r="E8" s="6">
        <v>2855</v>
      </c>
      <c r="F8" s="6">
        <v>2852</v>
      </c>
      <c r="G8" s="6">
        <v>2244</v>
      </c>
      <c r="H8" s="6">
        <v>2856</v>
      </c>
      <c r="I8" s="6">
        <v>2856</v>
      </c>
      <c r="J8" s="6">
        <v>2750</v>
      </c>
      <c r="K8" s="9">
        <v>2493</v>
      </c>
      <c r="L8" s="20">
        <v>2754</v>
      </c>
      <c r="M8" s="10">
        <v>2753</v>
      </c>
      <c r="N8" s="9">
        <v>2754</v>
      </c>
      <c r="O8" s="11">
        <v>2754</v>
      </c>
      <c r="P8" s="9">
        <v>2856</v>
      </c>
      <c r="Q8" s="9">
        <v>2856</v>
      </c>
      <c r="R8" s="11">
        <v>2856</v>
      </c>
      <c r="S8" s="9">
        <v>2856</v>
      </c>
      <c r="T8" s="12">
        <v>2856</v>
      </c>
      <c r="U8" s="6">
        <v>2856</v>
      </c>
      <c r="V8" s="6">
        <v>2856</v>
      </c>
      <c r="W8" s="6">
        <v>2856</v>
      </c>
      <c r="X8" s="6">
        <v>2856</v>
      </c>
      <c r="Y8" s="4">
        <f t="shared" si="1"/>
        <v>61130</v>
      </c>
      <c r="Z8" s="4">
        <f t="shared" si="0"/>
        <v>2778.6363636363635</v>
      </c>
    </row>
    <row r="9" spans="1:26" x14ac:dyDescent="0.25">
      <c r="A9" s="6">
        <v>8</v>
      </c>
      <c r="B9" s="6" t="s">
        <v>9</v>
      </c>
      <c r="C9" s="8">
        <v>2856</v>
      </c>
      <c r="D9" s="6">
        <v>3042</v>
      </c>
      <c r="E9" s="6">
        <v>3054</v>
      </c>
      <c r="F9" s="6">
        <v>3058</v>
      </c>
      <c r="G9" s="6">
        <v>2546</v>
      </c>
      <c r="H9" s="6">
        <v>2040</v>
      </c>
      <c r="I9" s="6">
        <v>2735</v>
      </c>
      <c r="J9" s="6">
        <v>2854</v>
      </c>
      <c r="K9" s="9">
        <v>2854</v>
      </c>
      <c r="L9" s="20">
        <v>2856</v>
      </c>
      <c r="M9" s="10">
        <v>2856</v>
      </c>
      <c r="N9" s="9">
        <v>2856</v>
      </c>
      <c r="O9" s="11">
        <v>2856</v>
      </c>
      <c r="P9" s="9">
        <v>2856</v>
      </c>
      <c r="Q9" s="9">
        <v>2856</v>
      </c>
      <c r="R9" s="11">
        <v>2856</v>
      </c>
      <c r="S9" s="9">
        <v>2856</v>
      </c>
      <c r="T9" s="12">
        <v>2856</v>
      </c>
      <c r="U9" s="6">
        <v>2856</v>
      </c>
      <c r="V9" s="6">
        <v>2856</v>
      </c>
      <c r="W9" s="6">
        <v>2856</v>
      </c>
      <c r="X9" s="6">
        <v>2856</v>
      </c>
      <c r="Y9" s="4">
        <f t="shared" si="1"/>
        <v>62167</v>
      </c>
      <c r="Z9" s="4">
        <f t="shared" si="0"/>
        <v>2825.7727272727275</v>
      </c>
    </row>
    <row r="10" spans="1:26" x14ac:dyDescent="0.25">
      <c r="A10" s="6">
        <v>9</v>
      </c>
      <c r="B10" s="6" t="s">
        <v>7</v>
      </c>
      <c r="C10" s="8">
        <v>2842</v>
      </c>
      <c r="D10" s="6">
        <v>3060</v>
      </c>
      <c r="E10" s="6">
        <v>3060</v>
      </c>
      <c r="F10" s="6">
        <v>3058</v>
      </c>
      <c r="G10" s="6">
        <v>2550</v>
      </c>
      <c r="H10" s="6">
        <v>2040</v>
      </c>
      <c r="I10" s="6">
        <v>2754</v>
      </c>
      <c r="J10" s="6">
        <v>2856</v>
      </c>
      <c r="K10" s="9">
        <v>2856</v>
      </c>
      <c r="L10" s="20">
        <v>2856</v>
      </c>
      <c r="M10" s="10">
        <v>2856</v>
      </c>
      <c r="N10" s="9">
        <v>2856</v>
      </c>
      <c r="O10" s="11">
        <v>2856</v>
      </c>
      <c r="P10" s="9">
        <v>2856</v>
      </c>
      <c r="Q10" s="9">
        <v>2856</v>
      </c>
      <c r="R10" s="11">
        <v>16320</v>
      </c>
      <c r="S10" s="9">
        <v>16320</v>
      </c>
      <c r="T10" s="12">
        <v>16320</v>
      </c>
      <c r="U10" s="6">
        <v>16320</v>
      </c>
      <c r="V10" s="6">
        <v>16320</v>
      </c>
      <c r="W10" s="6">
        <v>16320</v>
      </c>
      <c r="X10" s="6">
        <v>16320</v>
      </c>
      <c r="Y10" s="4">
        <f t="shared" si="1"/>
        <v>156452</v>
      </c>
      <c r="Z10" s="4">
        <f t="shared" si="0"/>
        <v>7111.454545454545</v>
      </c>
    </row>
    <row r="11" spans="1:26" x14ac:dyDescent="0.25">
      <c r="A11" s="6">
        <v>10</v>
      </c>
      <c r="B11" s="6" t="s">
        <v>71</v>
      </c>
      <c r="C11" s="8">
        <v>1019</v>
      </c>
      <c r="D11" s="6">
        <v>1220</v>
      </c>
      <c r="E11" s="6">
        <v>1222</v>
      </c>
      <c r="F11" s="6">
        <v>1223</v>
      </c>
      <c r="G11" s="6">
        <v>1020</v>
      </c>
      <c r="H11" s="6">
        <v>1111</v>
      </c>
      <c r="I11" s="6">
        <v>1117</v>
      </c>
      <c r="J11" s="6">
        <v>1022</v>
      </c>
      <c r="K11" s="9">
        <v>1119</v>
      </c>
      <c r="L11" s="20">
        <v>1122</v>
      </c>
      <c r="M11" s="10"/>
      <c r="N11" s="9"/>
      <c r="O11" s="6"/>
      <c r="P11" s="6"/>
      <c r="Q11" s="6"/>
      <c r="R11" s="6"/>
      <c r="S11" s="6"/>
      <c r="T11" s="6"/>
      <c r="U11" s="6">
        <v>1224</v>
      </c>
      <c r="V11" s="6">
        <v>1224</v>
      </c>
      <c r="W11" s="6">
        <v>1224</v>
      </c>
      <c r="X11" s="6"/>
      <c r="Y11" s="4">
        <f t="shared" si="1"/>
        <v>14867</v>
      </c>
      <c r="Z11" s="4">
        <f t="shared" si="0"/>
        <v>1143.6153846153845</v>
      </c>
    </row>
    <row r="12" spans="1:26" x14ac:dyDescent="0.25">
      <c r="A12" s="6">
        <v>11</v>
      </c>
      <c r="B12" s="6" t="s">
        <v>68</v>
      </c>
      <c r="C12" s="6"/>
      <c r="D12" s="6"/>
      <c r="E12" s="6"/>
      <c r="F12" s="6"/>
      <c r="G12" s="6"/>
      <c r="H12" s="6"/>
      <c r="I12" s="6"/>
      <c r="J12" s="6"/>
      <c r="K12" s="9">
        <v>1514</v>
      </c>
      <c r="L12" s="20">
        <v>1530</v>
      </c>
      <c r="M12" s="10">
        <v>1528</v>
      </c>
      <c r="N12" s="9">
        <v>1531</v>
      </c>
      <c r="O12" s="11">
        <v>1530</v>
      </c>
      <c r="P12" s="9">
        <v>1530</v>
      </c>
      <c r="Q12" s="9">
        <v>1530</v>
      </c>
      <c r="R12" s="14">
        <v>1530</v>
      </c>
      <c r="S12" s="9">
        <v>1530</v>
      </c>
      <c r="T12" s="12">
        <v>1530</v>
      </c>
      <c r="U12" s="6">
        <v>1530</v>
      </c>
      <c r="V12" s="6">
        <v>1530</v>
      </c>
      <c r="W12" s="6">
        <v>1530</v>
      </c>
      <c r="X12" s="6"/>
      <c r="Y12" s="4">
        <f t="shared" si="1"/>
        <v>19873</v>
      </c>
      <c r="Z12" s="4">
        <f t="shared" si="0"/>
        <v>1528.6923076923076</v>
      </c>
    </row>
    <row r="13" spans="1:26" x14ac:dyDescent="0.25">
      <c r="A13" s="6">
        <v>12</v>
      </c>
      <c r="B13" s="6" t="s">
        <v>34</v>
      </c>
      <c r="C13" s="8">
        <v>2542</v>
      </c>
      <c r="D13" s="6">
        <v>2855</v>
      </c>
      <c r="E13" s="6">
        <v>2854</v>
      </c>
      <c r="F13" s="6">
        <v>2856</v>
      </c>
      <c r="G13" s="6">
        <v>2448</v>
      </c>
      <c r="H13" s="6">
        <v>2547</v>
      </c>
      <c r="I13" s="6">
        <v>2848</v>
      </c>
      <c r="J13" s="6">
        <v>2753</v>
      </c>
      <c r="K13" s="9">
        <v>3052</v>
      </c>
      <c r="L13" s="20">
        <v>3060</v>
      </c>
      <c r="M13" s="10">
        <v>2753</v>
      </c>
      <c r="N13" s="9">
        <v>2754</v>
      </c>
      <c r="O13" s="11">
        <v>2856</v>
      </c>
      <c r="P13" s="9">
        <v>2754</v>
      </c>
      <c r="Q13" s="9">
        <v>2754</v>
      </c>
      <c r="R13" s="6"/>
      <c r="S13" s="9">
        <v>2652</v>
      </c>
      <c r="T13" s="12">
        <v>5508</v>
      </c>
      <c r="U13" s="6">
        <v>5304</v>
      </c>
      <c r="V13" s="6">
        <v>5508</v>
      </c>
      <c r="W13" s="6">
        <v>5712</v>
      </c>
      <c r="X13" s="6">
        <v>5712</v>
      </c>
      <c r="Y13" s="4">
        <f t="shared" si="1"/>
        <v>72082</v>
      </c>
      <c r="Z13" s="4">
        <f t="shared" si="0"/>
        <v>3432.4761904761904</v>
      </c>
    </row>
    <row r="14" spans="1:26" x14ac:dyDescent="0.25">
      <c r="A14" s="6">
        <v>13</v>
      </c>
      <c r="B14" s="6" t="s">
        <v>27</v>
      </c>
      <c r="C14" s="8">
        <v>6119</v>
      </c>
      <c r="D14" s="6">
        <v>9178</v>
      </c>
      <c r="E14" s="6">
        <v>9183</v>
      </c>
      <c r="F14" s="6">
        <v>9180</v>
      </c>
      <c r="G14" s="6">
        <v>7954</v>
      </c>
      <c r="H14" s="6">
        <v>9179</v>
      </c>
      <c r="I14" s="6">
        <v>9180</v>
      </c>
      <c r="J14" s="6">
        <v>8091</v>
      </c>
      <c r="K14" s="9">
        <v>9180</v>
      </c>
      <c r="L14" s="20">
        <v>9180</v>
      </c>
      <c r="M14" s="10">
        <v>9180</v>
      </c>
      <c r="N14" s="9">
        <v>9180</v>
      </c>
      <c r="O14" s="11">
        <v>9180</v>
      </c>
      <c r="P14" s="9">
        <v>9180</v>
      </c>
      <c r="Q14" s="9">
        <v>9180</v>
      </c>
      <c r="R14" s="11">
        <v>9180</v>
      </c>
      <c r="S14" s="9">
        <v>9180</v>
      </c>
      <c r="T14" s="12">
        <v>9180</v>
      </c>
      <c r="U14" s="6">
        <v>9180</v>
      </c>
      <c r="V14" s="6">
        <v>9180</v>
      </c>
      <c r="W14" s="6">
        <v>9690</v>
      </c>
      <c r="X14" s="6">
        <v>9180</v>
      </c>
      <c r="Y14" s="4">
        <f t="shared" si="1"/>
        <v>197094</v>
      </c>
      <c r="Z14" s="4">
        <f t="shared" si="0"/>
        <v>8958.818181818182</v>
      </c>
    </row>
    <row r="15" spans="1:26" x14ac:dyDescent="0.25">
      <c r="A15" s="6">
        <v>14</v>
      </c>
      <c r="B15" s="6" t="s">
        <v>64</v>
      </c>
      <c r="C15" s="6"/>
      <c r="D15" s="6">
        <v>2854</v>
      </c>
      <c r="E15" s="6">
        <v>3060</v>
      </c>
      <c r="F15" s="6">
        <v>6118</v>
      </c>
      <c r="G15" s="6">
        <v>6119</v>
      </c>
      <c r="H15" s="6">
        <v>3773</v>
      </c>
      <c r="I15" s="6">
        <v>5304</v>
      </c>
      <c r="J15" s="6">
        <v>2850</v>
      </c>
      <c r="K15" s="9">
        <v>5304</v>
      </c>
      <c r="L15" s="20">
        <v>5508</v>
      </c>
      <c r="M15" s="10">
        <v>5712</v>
      </c>
      <c r="N15" s="9">
        <v>5712</v>
      </c>
      <c r="O15" s="11">
        <v>6120</v>
      </c>
      <c r="P15" s="9">
        <v>6120</v>
      </c>
      <c r="Q15" s="9">
        <v>6120</v>
      </c>
      <c r="R15" s="11">
        <v>6630</v>
      </c>
      <c r="S15" s="9">
        <v>6630</v>
      </c>
      <c r="T15" s="12">
        <v>7956</v>
      </c>
      <c r="U15" s="6">
        <v>6120</v>
      </c>
      <c r="V15" s="6">
        <v>7344</v>
      </c>
      <c r="W15" s="6">
        <v>7038</v>
      </c>
      <c r="X15" s="6">
        <v>7038</v>
      </c>
      <c r="Y15" s="4">
        <f t="shared" si="1"/>
        <v>119430</v>
      </c>
      <c r="Z15" s="4">
        <f t="shared" si="0"/>
        <v>5687.1428571428569</v>
      </c>
    </row>
    <row r="16" spans="1:26" x14ac:dyDescent="0.25">
      <c r="A16" s="6">
        <v>15</v>
      </c>
      <c r="B16" s="6" t="s">
        <v>8</v>
      </c>
      <c r="C16" s="8">
        <v>10400</v>
      </c>
      <c r="D16" s="6">
        <v>11730</v>
      </c>
      <c r="E16" s="6">
        <v>11215</v>
      </c>
      <c r="F16" s="6">
        <v>11216</v>
      </c>
      <c r="G16" s="6">
        <v>9486</v>
      </c>
      <c r="H16" s="6">
        <v>8160</v>
      </c>
      <c r="I16" s="6">
        <v>10710</v>
      </c>
      <c r="J16" s="6">
        <v>11322</v>
      </c>
      <c r="K16" s="9">
        <v>11322</v>
      </c>
      <c r="L16" s="20">
        <v>11220</v>
      </c>
      <c r="M16" s="10">
        <v>11219</v>
      </c>
      <c r="N16" s="9">
        <v>11220</v>
      </c>
      <c r="O16" s="11">
        <v>11220</v>
      </c>
      <c r="P16" s="9">
        <v>11220</v>
      </c>
      <c r="Q16" s="9">
        <v>11220</v>
      </c>
      <c r="R16" s="11">
        <v>15810</v>
      </c>
      <c r="S16" s="9">
        <v>12750</v>
      </c>
      <c r="T16" s="12">
        <v>13056</v>
      </c>
      <c r="U16" s="6">
        <v>13056</v>
      </c>
      <c r="V16" s="6">
        <v>13056</v>
      </c>
      <c r="W16" s="6">
        <v>13056</v>
      </c>
      <c r="X16" s="6">
        <v>13056</v>
      </c>
      <c r="Y16" s="4">
        <f t="shared" si="1"/>
        <v>256720</v>
      </c>
      <c r="Z16" s="4">
        <f t="shared" si="0"/>
        <v>11669.09090909091</v>
      </c>
    </row>
    <row r="17" spans="1:26" x14ac:dyDescent="0.25">
      <c r="A17" s="6">
        <v>16</v>
      </c>
      <c r="B17" s="6" t="s">
        <v>35</v>
      </c>
      <c r="C17" s="8">
        <v>4280</v>
      </c>
      <c r="D17" s="6">
        <v>5884</v>
      </c>
      <c r="E17" s="6">
        <v>5916</v>
      </c>
      <c r="F17" s="6">
        <v>5904</v>
      </c>
      <c r="G17" s="6">
        <v>6117</v>
      </c>
      <c r="H17" s="6">
        <v>5200</v>
      </c>
      <c r="I17" s="6">
        <v>6114</v>
      </c>
      <c r="J17" s="6">
        <v>5197</v>
      </c>
      <c r="K17" s="9">
        <v>5905</v>
      </c>
      <c r="L17" s="20">
        <v>5916</v>
      </c>
      <c r="M17" s="10">
        <v>5508</v>
      </c>
      <c r="N17" s="9">
        <v>5508</v>
      </c>
      <c r="O17" s="11">
        <v>5712</v>
      </c>
      <c r="P17" s="9">
        <v>5916</v>
      </c>
      <c r="Q17" s="9">
        <v>5508</v>
      </c>
      <c r="R17" s="11">
        <v>5508</v>
      </c>
      <c r="S17" s="9">
        <v>5508</v>
      </c>
      <c r="T17" s="12">
        <v>5610</v>
      </c>
      <c r="U17" s="6"/>
      <c r="V17" s="6">
        <v>5508</v>
      </c>
      <c r="W17" s="6">
        <v>5712</v>
      </c>
      <c r="X17" s="6">
        <v>5712</v>
      </c>
      <c r="Y17" s="4">
        <f t="shared" si="1"/>
        <v>118143</v>
      </c>
      <c r="Z17" s="4">
        <f t="shared" si="0"/>
        <v>5625.8571428571431</v>
      </c>
    </row>
    <row r="18" spans="1:26" x14ac:dyDescent="0.25">
      <c r="A18" s="6">
        <v>17</v>
      </c>
      <c r="B18" s="6" t="s">
        <v>69</v>
      </c>
      <c r="C18" s="8"/>
      <c r="D18" s="6">
        <v>2754</v>
      </c>
      <c r="E18" s="6">
        <v>2856</v>
      </c>
      <c r="F18" s="6">
        <v>2854</v>
      </c>
      <c r="G18" s="6">
        <v>2448</v>
      </c>
      <c r="H18" s="6">
        <v>1836</v>
      </c>
      <c r="I18" s="6">
        <v>2855</v>
      </c>
      <c r="J18" s="6">
        <v>2856</v>
      </c>
      <c r="K18" s="9">
        <v>2856</v>
      </c>
      <c r="L18" s="20">
        <v>2448</v>
      </c>
      <c r="M18" s="10">
        <v>2855</v>
      </c>
      <c r="N18" s="9">
        <v>2856</v>
      </c>
      <c r="O18" s="11">
        <v>2856</v>
      </c>
      <c r="P18" s="9">
        <v>2856</v>
      </c>
      <c r="Q18" s="9">
        <v>2856</v>
      </c>
      <c r="R18" s="11">
        <v>2856</v>
      </c>
      <c r="S18" s="9">
        <v>2856</v>
      </c>
      <c r="T18" s="12">
        <v>2856</v>
      </c>
      <c r="U18" s="6">
        <v>2856</v>
      </c>
      <c r="V18" s="6">
        <v>2856</v>
      </c>
      <c r="W18" s="6">
        <v>2856</v>
      </c>
      <c r="X18" s="6">
        <v>3570</v>
      </c>
      <c r="Y18" s="4">
        <f t="shared" si="1"/>
        <v>58748</v>
      </c>
      <c r="Z18" s="4">
        <f t="shared" si="0"/>
        <v>2797.5238095238096</v>
      </c>
    </row>
    <row r="19" spans="1:26" x14ac:dyDescent="0.25">
      <c r="A19" s="6">
        <v>18</v>
      </c>
      <c r="B19" s="6" t="s">
        <v>11</v>
      </c>
      <c r="C19" s="6">
        <v>1632</v>
      </c>
      <c r="D19" s="6">
        <v>1632</v>
      </c>
      <c r="E19" s="6">
        <v>1734</v>
      </c>
      <c r="F19" s="6">
        <v>1732</v>
      </c>
      <c r="G19" s="6">
        <v>1530</v>
      </c>
      <c r="H19" s="6">
        <v>1530</v>
      </c>
      <c r="I19" s="6">
        <v>1530</v>
      </c>
      <c r="J19" s="6">
        <v>1632</v>
      </c>
      <c r="K19" s="9">
        <v>1632</v>
      </c>
      <c r="L19" s="20">
        <v>1834</v>
      </c>
      <c r="M19" s="10">
        <v>1733</v>
      </c>
      <c r="N19" s="9">
        <v>1734</v>
      </c>
      <c r="O19" s="11">
        <v>1734</v>
      </c>
      <c r="P19" s="9">
        <v>1734</v>
      </c>
      <c r="Q19" s="9">
        <v>1734</v>
      </c>
      <c r="R19" s="11">
        <v>1734</v>
      </c>
      <c r="S19" s="9">
        <v>1734</v>
      </c>
      <c r="T19" s="12">
        <v>1734</v>
      </c>
      <c r="U19" s="6">
        <v>1734</v>
      </c>
      <c r="V19" s="6">
        <v>1734</v>
      </c>
      <c r="W19" s="6">
        <v>1734</v>
      </c>
      <c r="X19" s="6">
        <v>1734</v>
      </c>
      <c r="Y19" s="4">
        <f t="shared" si="1"/>
        <v>37225</v>
      </c>
      <c r="Z19" s="4">
        <f t="shared" si="0"/>
        <v>1692.0454545454545</v>
      </c>
    </row>
    <row r="20" spans="1:26" x14ac:dyDescent="0.25">
      <c r="A20" s="6">
        <v>19</v>
      </c>
      <c r="B20" s="6" t="s">
        <v>65</v>
      </c>
      <c r="C20" s="6"/>
      <c r="D20" s="6">
        <v>7141</v>
      </c>
      <c r="E20" s="6">
        <v>6935</v>
      </c>
      <c r="F20" s="6">
        <v>7543</v>
      </c>
      <c r="G20" s="6">
        <v>7543</v>
      </c>
      <c r="H20" s="6">
        <v>5914</v>
      </c>
      <c r="I20" s="6">
        <v>5703</v>
      </c>
      <c r="J20" s="6">
        <v>5712</v>
      </c>
      <c r="K20" s="9">
        <v>5710</v>
      </c>
      <c r="L20" s="20">
        <v>5711</v>
      </c>
      <c r="M20" s="10">
        <v>5712</v>
      </c>
      <c r="N20" s="9">
        <v>5711</v>
      </c>
      <c r="O20" s="11">
        <v>1224</v>
      </c>
      <c r="P20" s="9">
        <v>1224</v>
      </c>
      <c r="Q20" s="9">
        <v>1224</v>
      </c>
      <c r="R20" s="11">
        <v>1224</v>
      </c>
      <c r="S20" s="9">
        <v>1224</v>
      </c>
      <c r="T20" s="12">
        <v>1224</v>
      </c>
      <c r="U20" s="6">
        <v>1224</v>
      </c>
      <c r="V20" s="6">
        <v>1428</v>
      </c>
      <c r="W20" s="6">
        <v>1326</v>
      </c>
      <c r="X20" s="6">
        <v>1326</v>
      </c>
      <c r="Y20" s="4">
        <f t="shared" si="1"/>
        <v>81983</v>
      </c>
      <c r="Z20" s="4">
        <f t="shared" si="0"/>
        <v>3903.9523809523807</v>
      </c>
    </row>
    <row r="21" spans="1:26" x14ac:dyDescent="0.25">
      <c r="A21" s="6">
        <v>20</v>
      </c>
      <c r="B21" s="6" t="s">
        <v>23</v>
      </c>
      <c r="C21" s="8">
        <v>1632</v>
      </c>
      <c r="D21" s="6">
        <v>1631</v>
      </c>
      <c r="E21" s="6">
        <v>1836</v>
      </c>
      <c r="F21" s="6">
        <v>1836</v>
      </c>
      <c r="G21" s="6">
        <v>1632</v>
      </c>
      <c r="H21" s="6">
        <v>1223</v>
      </c>
      <c r="I21" s="6">
        <v>1836</v>
      </c>
      <c r="J21" s="6">
        <v>1836</v>
      </c>
      <c r="K21" s="9">
        <v>1832</v>
      </c>
      <c r="L21" s="20">
        <v>1428</v>
      </c>
      <c r="M21" s="10">
        <v>1836</v>
      </c>
      <c r="N21" s="9">
        <v>1836</v>
      </c>
      <c r="O21" s="11">
        <v>1836</v>
      </c>
      <c r="P21" s="9">
        <v>1836</v>
      </c>
      <c r="Q21" s="9">
        <v>1836</v>
      </c>
      <c r="R21" s="11">
        <v>1836</v>
      </c>
      <c r="S21" s="9">
        <v>1836</v>
      </c>
      <c r="T21" s="12">
        <v>1836</v>
      </c>
      <c r="U21" s="6">
        <v>1836</v>
      </c>
      <c r="V21" s="6"/>
      <c r="W21" s="6">
        <v>1938</v>
      </c>
      <c r="X21" s="6">
        <v>2142</v>
      </c>
      <c r="Y21" s="4">
        <f t="shared" si="1"/>
        <v>37326</v>
      </c>
      <c r="Z21" s="4">
        <f t="shared" si="0"/>
        <v>1777.4285714285713</v>
      </c>
    </row>
    <row r="22" spans="1:26" x14ac:dyDescent="0.25">
      <c r="A22" s="6">
        <v>21</v>
      </c>
      <c r="B22" s="6" t="s">
        <v>10</v>
      </c>
      <c r="C22" s="8">
        <v>2856</v>
      </c>
      <c r="D22" s="6">
        <v>3053</v>
      </c>
      <c r="E22" s="6">
        <v>3058</v>
      </c>
      <c r="F22" s="6">
        <v>3062</v>
      </c>
      <c r="G22" s="6">
        <v>2549</v>
      </c>
      <c r="H22" s="6">
        <v>2244</v>
      </c>
      <c r="I22" s="6">
        <v>2750</v>
      </c>
      <c r="J22" s="6">
        <v>2854</v>
      </c>
      <c r="K22" s="9">
        <v>2856</v>
      </c>
      <c r="L22" s="20">
        <v>2856</v>
      </c>
      <c r="M22" s="10">
        <v>2856</v>
      </c>
      <c r="N22" s="9">
        <v>2856</v>
      </c>
      <c r="O22" s="11">
        <v>2856</v>
      </c>
      <c r="P22" s="9">
        <v>2856</v>
      </c>
      <c r="Q22" s="9">
        <v>2856</v>
      </c>
      <c r="R22" s="11">
        <v>2856</v>
      </c>
      <c r="S22" s="9">
        <v>2856</v>
      </c>
      <c r="T22" s="12">
        <v>2856</v>
      </c>
      <c r="U22" s="6">
        <v>2856</v>
      </c>
      <c r="V22" s="6">
        <v>2856</v>
      </c>
      <c r="W22" s="6">
        <v>2856</v>
      </c>
      <c r="X22" s="6">
        <v>2856</v>
      </c>
      <c r="Y22" s="4">
        <f t="shared" si="1"/>
        <v>62410</v>
      </c>
      <c r="Z22" s="4">
        <f t="shared" si="0"/>
        <v>2836.818181818182</v>
      </c>
    </row>
    <row r="23" spans="1:26" x14ac:dyDescent="0.25">
      <c r="A23" s="6">
        <v>22</v>
      </c>
      <c r="B23" s="6" t="s">
        <v>38</v>
      </c>
      <c r="C23" s="8">
        <v>1420</v>
      </c>
      <c r="D23" s="6">
        <v>2244</v>
      </c>
      <c r="E23" s="6">
        <v>2240</v>
      </c>
      <c r="F23" s="6">
        <v>2240</v>
      </c>
      <c r="G23" s="6">
        <v>2243</v>
      </c>
      <c r="H23" s="6">
        <v>2242</v>
      </c>
      <c r="I23" s="6">
        <v>2240</v>
      </c>
      <c r="J23" s="6">
        <v>1730</v>
      </c>
      <c r="K23" s="9">
        <v>2242</v>
      </c>
      <c r="L23" s="20">
        <v>2241</v>
      </c>
      <c r="M23" s="10">
        <v>2446</v>
      </c>
      <c r="N23" s="9">
        <v>2448</v>
      </c>
      <c r="O23" s="11">
        <v>2448</v>
      </c>
      <c r="P23" s="9">
        <v>2448</v>
      </c>
      <c r="Q23" s="9">
        <v>2448</v>
      </c>
      <c r="R23" s="11">
        <v>2448</v>
      </c>
      <c r="S23" s="9">
        <v>2448</v>
      </c>
      <c r="T23" s="12">
        <v>2448</v>
      </c>
      <c r="U23" s="6">
        <v>2448</v>
      </c>
      <c r="V23" s="6">
        <v>2448</v>
      </c>
      <c r="W23" s="6">
        <v>2346</v>
      </c>
      <c r="X23" s="6">
        <v>2448</v>
      </c>
      <c r="Y23" s="4">
        <f t="shared" si="1"/>
        <v>50354</v>
      </c>
      <c r="Z23" s="4">
        <f>AVERAGE(C23:X23)</f>
        <v>2288.818181818182</v>
      </c>
    </row>
    <row r="24" spans="1:26" x14ac:dyDescent="0.25">
      <c r="A24" s="6">
        <v>23</v>
      </c>
      <c r="B24" s="6" t="s">
        <v>14</v>
      </c>
      <c r="C24" s="8">
        <v>1218</v>
      </c>
      <c r="D24" s="6">
        <v>1103</v>
      </c>
      <c r="E24" s="6">
        <v>1215</v>
      </c>
      <c r="F24" s="6">
        <v>2747</v>
      </c>
      <c r="G24" s="6">
        <v>2244</v>
      </c>
      <c r="H24" s="6">
        <v>2754</v>
      </c>
      <c r="I24" s="6">
        <v>2754</v>
      </c>
      <c r="J24" s="6">
        <v>2650</v>
      </c>
      <c r="K24" s="9">
        <v>2752</v>
      </c>
      <c r="L24" s="20">
        <v>2754</v>
      </c>
      <c r="M24" s="10">
        <v>2749</v>
      </c>
      <c r="N24" s="9">
        <v>2754</v>
      </c>
      <c r="O24" s="11">
        <v>2754</v>
      </c>
      <c r="P24" s="9">
        <v>2754</v>
      </c>
      <c r="Q24" s="9">
        <v>2754</v>
      </c>
      <c r="R24" s="11">
        <v>2754</v>
      </c>
      <c r="S24" s="9">
        <v>2754</v>
      </c>
      <c r="T24" s="12">
        <v>2754</v>
      </c>
      <c r="U24" s="6">
        <v>2856</v>
      </c>
      <c r="V24" s="6">
        <v>2754</v>
      </c>
      <c r="W24" s="6">
        <v>2754</v>
      </c>
      <c r="X24" s="6">
        <v>2754</v>
      </c>
      <c r="Y24" s="4">
        <f t="shared" si="1"/>
        <v>55336</v>
      </c>
      <c r="Z24" s="4">
        <f t="shared" si="0"/>
        <v>2515.2727272727275</v>
      </c>
    </row>
    <row r="25" spans="1:26" x14ac:dyDescent="0.25">
      <c r="A25" s="6">
        <v>24</v>
      </c>
      <c r="B25" s="6" t="s">
        <v>36</v>
      </c>
      <c r="C25" s="8">
        <v>10812</v>
      </c>
      <c r="D25" s="6">
        <v>11017</v>
      </c>
      <c r="E25" s="6">
        <v>11016</v>
      </c>
      <c r="F25" s="6">
        <v>11012</v>
      </c>
      <c r="G25" s="6">
        <v>9996</v>
      </c>
      <c r="H25" s="6">
        <v>11013</v>
      </c>
      <c r="I25" s="6">
        <v>11006</v>
      </c>
      <c r="J25" s="6">
        <v>10196</v>
      </c>
      <c r="K25" s="9">
        <v>11014</v>
      </c>
      <c r="L25" s="20">
        <v>11015</v>
      </c>
      <c r="M25" s="10">
        <v>11727</v>
      </c>
      <c r="N25" s="9">
        <v>11730</v>
      </c>
      <c r="O25" s="11">
        <v>11832</v>
      </c>
      <c r="P25" s="9">
        <v>11832</v>
      </c>
      <c r="Q25" s="9">
        <v>11832</v>
      </c>
      <c r="R25" s="11">
        <v>11730</v>
      </c>
      <c r="S25" s="9">
        <v>11730</v>
      </c>
      <c r="T25" s="12">
        <v>11730</v>
      </c>
      <c r="U25" s="6">
        <v>11730</v>
      </c>
      <c r="V25" s="6">
        <v>11730</v>
      </c>
      <c r="W25" s="6">
        <v>11016</v>
      </c>
      <c r="X25" s="6">
        <v>11730</v>
      </c>
      <c r="Y25" s="4">
        <f t="shared" si="1"/>
        <v>248446</v>
      </c>
      <c r="Z25" s="4">
        <f t="shared" si="0"/>
        <v>11293</v>
      </c>
    </row>
    <row r="26" spans="1:26" x14ac:dyDescent="0.25">
      <c r="A26" s="6">
        <v>25</v>
      </c>
      <c r="B26" s="6" t="s">
        <v>24</v>
      </c>
      <c r="C26" s="8">
        <v>2651</v>
      </c>
      <c r="D26" s="6">
        <v>2855</v>
      </c>
      <c r="E26" s="6">
        <v>2856</v>
      </c>
      <c r="F26" s="6">
        <v>2855</v>
      </c>
      <c r="G26" s="6">
        <v>2447</v>
      </c>
      <c r="H26" s="6">
        <v>2142</v>
      </c>
      <c r="I26" s="6">
        <v>2856</v>
      </c>
      <c r="J26" s="6">
        <v>2856</v>
      </c>
      <c r="K26" s="9">
        <v>2856</v>
      </c>
      <c r="L26" s="20">
        <v>2448</v>
      </c>
      <c r="M26" s="10">
        <v>2856</v>
      </c>
      <c r="N26" s="9">
        <v>2856</v>
      </c>
      <c r="O26" s="11">
        <v>2856</v>
      </c>
      <c r="P26" s="9">
        <v>2856</v>
      </c>
      <c r="Q26" s="9">
        <v>2856</v>
      </c>
      <c r="R26" s="11">
        <v>2856</v>
      </c>
      <c r="S26" s="9">
        <v>2856</v>
      </c>
      <c r="T26" s="12">
        <v>2856</v>
      </c>
      <c r="U26" s="6">
        <v>2856</v>
      </c>
      <c r="V26" s="6">
        <v>2856</v>
      </c>
      <c r="W26" s="6">
        <v>2856</v>
      </c>
      <c r="X26" s="6">
        <v>3366</v>
      </c>
      <c r="Y26" s="4">
        <f t="shared" si="1"/>
        <v>61604</v>
      </c>
      <c r="Z26" s="4">
        <f t="shared" si="0"/>
        <v>2800.181818181818</v>
      </c>
    </row>
    <row r="27" spans="1:26" x14ac:dyDescent="0.25">
      <c r="A27" s="6">
        <v>26</v>
      </c>
      <c r="B27" s="6" t="s">
        <v>39</v>
      </c>
      <c r="C27" s="8">
        <v>1018</v>
      </c>
      <c r="D27" s="6">
        <v>1728</v>
      </c>
      <c r="E27" s="6">
        <v>1733</v>
      </c>
      <c r="F27" s="6">
        <v>1728</v>
      </c>
      <c r="G27" s="6">
        <v>1533</v>
      </c>
      <c r="H27" s="6">
        <v>1734</v>
      </c>
      <c r="I27" s="6">
        <v>1732</v>
      </c>
      <c r="J27" s="6">
        <v>1428</v>
      </c>
      <c r="K27" s="9">
        <v>1733</v>
      </c>
      <c r="L27" s="20">
        <v>1734</v>
      </c>
      <c r="M27" s="10">
        <v>1836</v>
      </c>
      <c r="N27" s="9">
        <v>1836</v>
      </c>
      <c r="O27" s="11">
        <v>1734</v>
      </c>
      <c r="P27" s="9">
        <v>1734</v>
      </c>
      <c r="Q27" s="9">
        <v>1734</v>
      </c>
      <c r="R27" s="11">
        <v>1836</v>
      </c>
      <c r="S27" s="9">
        <v>1836</v>
      </c>
      <c r="T27" s="12">
        <v>1836</v>
      </c>
      <c r="U27" s="6">
        <v>1836</v>
      </c>
      <c r="V27" s="6">
        <v>1836</v>
      </c>
      <c r="W27" s="6">
        <v>1734</v>
      </c>
      <c r="X27" s="6">
        <v>1836</v>
      </c>
      <c r="Y27" s="4">
        <f t="shared" si="1"/>
        <v>37725</v>
      </c>
      <c r="Z27" s="4">
        <f t="shared" si="0"/>
        <v>1714.7727272727273</v>
      </c>
    </row>
    <row r="28" spans="1:26" x14ac:dyDescent="0.25">
      <c r="A28" s="6">
        <v>27</v>
      </c>
      <c r="B28" s="6" t="s">
        <v>28</v>
      </c>
      <c r="C28" s="8">
        <v>2550</v>
      </c>
      <c r="D28" s="6">
        <v>2856</v>
      </c>
      <c r="E28" s="6">
        <v>2850</v>
      </c>
      <c r="F28" s="6">
        <v>2854</v>
      </c>
      <c r="G28" s="6">
        <v>2548</v>
      </c>
      <c r="H28" s="6">
        <v>2854</v>
      </c>
      <c r="I28" s="6">
        <v>2856</v>
      </c>
      <c r="J28" s="6">
        <v>2852</v>
      </c>
      <c r="K28" s="9">
        <v>2855</v>
      </c>
      <c r="L28" s="20">
        <v>2856</v>
      </c>
      <c r="M28" s="10">
        <v>2856</v>
      </c>
      <c r="N28" s="9">
        <v>2856</v>
      </c>
      <c r="O28" s="11">
        <v>2856</v>
      </c>
      <c r="P28" s="9">
        <v>2856</v>
      </c>
      <c r="Q28" s="9">
        <v>2856</v>
      </c>
      <c r="R28" s="11">
        <v>2856</v>
      </c>
      <c r="S28" s="9">
        <v>2856</v>
      </c>
      <c r="T28" s="12">
        <v>2856</v>
      </c>
      <c r="U28" s="6">
        <v>2856</v>
      </c>
      <c r="V28" s="6">
        <v>2856</v>
      </c>
      <c r="W28" s="6">
        <v>2856</v>
      </c>
      <c r="X28" s="6">
        <v>2856</v>
      </c>
      <c r="Y28" s="4">
        <f t="shared" si="1"/>
        <v>62203</v>
      </c>
      <c r="Z28" s="4">
        <f t="shared" si="0"/>
        <v>2827.409090909091</v>
      </c>
    </row>
    <row r="29" spans="1:26" x14ac:dyDescent="0.25">
      <c r="A29" s="6">
        <v>28</v>
      </c>
      <c r="B29" s="6" t="s">
        <v>21</v>
      </c>
      <c r="C29" s="8">
        <v>2747</v>
      </c>
      <c r="D29" s="6">
        <v>2754</v>
      </c>
      <c r="E29" s="6">
        <v>2857</v>
      </c>
      <c r="F29" s="6">
        <v>2855</v>
      </c>
      <c r="G29" s="6">
        <v>2244</v>
      </c>
      <c r="H29" s="6">
        <v>1530</v>
      </c>
      <c r="I29" s="6">
        <v>2649</v>
      </c>
      <c r="J29" s="6">
        <v>2752</v>
      </c>
      <c r="K29" s="9">
        <v>1326</v>
      </c>
      <c r="L29" s="20">
        <v>2652</v>
      </c>
      <c r="M29" s="10">
        <v>2754</v>
      </c>
      <c r="N29" s="9">
        <v>2753</v>
      </c>
      <c r="O29" s="11">
        <v>2754</v>
      </c>
      <c r="P29" s="9">
        <v>2856</v>
      </c>
      <c r="Q29" s="9">
        <v>2856</v>
      </c>
      <c r="R29" s="11">
        <v>2856</v>
      </c>
      <c r="S29" s="9">
        <v>2856</v>
      </c>
      <c r="T29" s="12">
        <v>2856</v>
      </c>
      <c r="U29" s="6">
        <v>2856</v>
      </c>
      <c r="V29" s="6">
        <v>2856</v>
      </c>
      <c r="W29" s="6">
        <v>2856</v>
      </c>
      <c r="X29" s="6">
        <v>2856</v>
      </c>
      <c r="Y29" s="4">
        <f t="shared" si="1"/>
        <v>58331</v>
      </c>
      <c r="Z29" s="4">
        <f t="shared" si="0"/>
        <v>2651.409090909091</v>
      </c>
    </row>
    <row r="30" spans="1:26" x14ac:dyDescent="0.25">
      <c r="A30" s="6">
        <v>29</v>
      </c>
      <c r="B30" s="6" t="s">
        <v>0</v>
      </c>
      <c r="C30" s="8">
        <v>5503</v>
      </c>
      <c r="D30" s="6">
        <v>6119</v>
      </c>
      <c r="E30" s="6">
        <v>6116</v>
      </c>
      <c r="F30" s="6">
        <v>6118</v>
      </c>
      <c r="G30" s="6">
        <v>6114</v>
      </c>
      <c r="H30" s="6">
        <v>5406</v>
      </c>
      <c r="I30" s="6">
        <v>6217</v>
      </c>
      <c r="J30" s="6">
        <v>6011</v>
      </c>
      <c r="K30" s="15">
        <v>5915</v>
      </c>
      <c r="L30" s="20">
        <v>6107</v>
      </c>
      <c r="M30" s="10">
        <v>6128</v>
      </c>
      <c r="N30" s="8">
        <v>5609</v>
      </c>
      <c r="O30" s="11">
        <v>6120</v>
      </c>
      <c r="P30" s="8">
        <v>5712</v>
      </c>
      <c r="Q30" s="9">
        <v>5712</v>
      </c>
      <c r="R30" s="11">
        <v>6120</v>
      </c>
      <c r="S30" s="8">
        <v>6120</v>
      </c>
      <c r="T30" s="12">
        <v>6120</v>
      </c>
      <c r="U30" s="6">
        <v>6120</v>
      </c>
      <c r="V30" s="6">
        <v>6120</v>
      </c>
      <c r="W30" s="6">
        <v>6120</v>
      </c>
      <c r="X30" s="6">
        <v>6120</v>
      </c>
      <c r="Y30" s="4">
        <f t="shared" si="1"/>
        <v>131747</v>
      </c>
      <c r="Z30" s="4">
        <f t="shared" si="0"/>
        <v>5988.5</v>
      </c>
    </row>
    <row r="31" spans="1:26" x14ac:dyDescent="0.25">
      <c r="A31" s="6">
        <v>30</v>
      </c>
      <c r="B31" s="6" t="s">
        <v>31</v>
      </c>
      <c r="C31" s="8">
        <v>2548</v>
      </c>
      <c r="D31" s="6">
        <v>2848</v>
      </c>
      <c r="E31" s="6">
        <v>2856</v>
      </c>
      <c r="F31" s="6">
        <v>2856</v>
      </c>
      <c r="G31" s="6">
        <v>2856</v>
      </c>
      <c r="H31" s="6">
        <v>2856</v>
      </c>
      <c r="I31" s="6">
        <v>3060</v>
      </c>
      <c r="J31" s="6">
        <v>2754</v>
      </c>
      <c r="K31" s="9">
        <v>3060</v>
      </c>
      <c r="L31" s="20">
        <v>3060</v>
      </c>
      <c r="M31" s="10">
        <v>2754</v>
      </c>
      <c r="N31" s="9">
        <v>2754</v>
      </c>
      <c r="O31" s="11">
        <v>2856</v>
      </c>
      <c r="P31" s="9">
        <v>2856</v>
      </c>
      <c r="Q31" s="9">
        <v>2856</v>
      </c>
      <c r="R31" s="11">
        <v>2754</v>
      </c>
      <c r="S31" s="9">
        <v>2754</v>
      </c>
      <c r="T31" s="12">
        <v>2754</v>
      </c>
      <c r="U31" s="6">
        <v>2856</v>
      </c>
      <c r="V31" s="6">
        <v>2856</v>
      </c>
      <c r="W31" s="6">
        <v>2856</v>
      </c>
      <c r="X31" s="6">
        <v>2856</v>
      </c>
      <c r="Y31" s="4">
        <f t="shared" si="1"/>
        <v>62516</v>
      </c>
      <c r="Z31" s="4">
        <f t="shared" si="0"/>
        <v>2841.6363636363635</v>
      </c>
    </row>
    <row r="32" spans="1:26" x14ac:dyDescent="0.25">
      <c r="A32" s="6">
        <v>31</v>
      </c>
      <c r="B32" s="6" t="s">
        <v>32</v>
      </c>
      <c r="C32" s="8">
        <v>2550</v>
      </c>
      <c r="D32" s="6">
        <v>2852</v>
      </c>
      <c r="E32" s="6">
        <v>2856</v>
      </c>
      <c r="F32" s="6">
        <v>2856</v>
      </c>
      <c r="G32" s="6">
        <v>2856</v>
      </c>
      <c r="H32" s="6">
        <v>2550</v>
      </c>
      <c r="I32" s="6">
        <v>3058</v>
      </c>
      <c r="J32" s="6">
        <v>2748</v>
      </c>
      <c r="K32" s="9">
        <v>3059</v>
      </c>
      <c r="L32" s="20">
        <v>3057</v>
      </c>
      <c r="M32" s="10">
        <v>2753</v>
      </c>
      <c r="N32" s="9">
        <v>2754</v>
      </c>
      <c r="O32" s="11">
        <v>2856</v>
      </c>
      <c r="P32" s="9">
        <v>2754</v>
      </c>
      <c r="Q32" s="9">
        <v>2856</v>
      </c>
      <c r="R32" s="11">
        <v>2652</v>
      </c>
      <c r="S32" s="9">
        <v>2652</v>
      </c>
      <c r="T32" s="12">
        <v>2754</v>
      </c>
      <c r="U32" s="6">
        <v>2856</v>
      </c>
      <c r="V32" s="6">
        <v>2856</v>
      </c>
      <c r="W32" s="6">
        <v>2856</v>
      </c>
      <c r="X32" s="6">
        <v>2856</v>
      </c>
      <c r="Y32" s="4">
        <f t="shared" si="1"/>
        <v>61897</v>
      </c>
      <c r="Z32" s="4">
        <f t="shared" si="0"/>
        <v>2813.5</v>
      </c>
    </row>
    <row r="33" spans="1:26" x14ac:dyDescent="0.25">
      <c r="A33" s="6">
        <v>32</v>
      </c>
      <c r="B33" s="6" t="s">
        <v>13</v>
      </c>
      <c r="C33" s="8">
        <v>1528</v>
      </c>
      <c r="D33" s="6">
        <v>1528</v>
      </c>
      <c r="E33" s="6">
        <v>1626</v>
      </c>
      <c r="F33" s="6">
        <v>2346</v>
      </c>
      <c r="G33" s="6">
        <v>2142</v>
      </c>
      <c r="H33" s="6">
        <v>1530</v>
      </c>
      <c r="I33" s="6">
        <v>2244</v>
      </c>
      <c r="J33" s="6">
        <v>2346</v>
      </c>
      <c r="K33" s="9">
        <v>2346</v>
      </c>
      <c r="L33" s="20">
        <v>2346</v>
      </c>
      <c r="M33" s="10">
        <v>2342</v>
      </c>
      <c r="N33" s="9">
        <v>2346</v>
      </c>
      <c r="O33" s="11">
        <v>2346</v>
      </c>
      <c r="P33" s="9">
        <v>2346</v>
      </c>
      <c r="Q33" s="9">
        <v>2346</v>
      </c>
      <c r="R33" s="11">
        <v>2346</v>
      </c>
      <c r="S33" s="9">
        <v>2346</v>
      </c>
      <c r="T33" s="12">
        <v>2346</v>
      </c>
      <c r="U33" s="6">
        <v>2856</v>
      </c>
      <c r="V33" s="6">
        <v>2346</v>
      </c>
      <c r="W33" s="6">
        <v>2346</v>
      </c>
      <c r="X33" s="6">
        <v>2856</v>
      </c>
      <c r="Y33" s="4">
        <f t="shared" si="1"/>
        <v>49150</v>
      </c>
      <c r="Z33" s="4">
        <f t="shared" si="0"/>
        <v>2234.090909090909</v>
      </c>
    </row>
    <row r="34" spans="1:26" x14ac:dyDescent="0.25">
      <c r="A34" s="6">
        <v>33</v>
      </c>
      <c r="B34" s="6" t="s">
        <v>18</v>
      </c>
      <c r="C34" s="8">
        <v>2855</v>
      </c>
      <c r="D34" s="6">
        <v>2855</v>
      </c>
      <c r="E34" s="6">
        <v>2856</v>
      </c>
      <c r="F34" s="6">
        <v>3864</v>
      </c>
      <c r="G34" s="6">
        <v>3570</v>
      </c>
      <c r="H34" s="6">
        <v>3569</v>
      </c>
      <c r="I34" s="6">
        <v>3876</v>
      </c>
      <c r="J34" s="6">
        <v>4080</v>
      </c>
      <c r="K34" s="9">
        <v>3672</v>
      </c>
      <c r="L34" s="20">
        <v>4080</v>
      </c>
      <c r="M34" s="10">
        <v>4075</v>
      </c>
      <c r="N34" s="9">
        <v>4080</v>
      </c>
      <c r="O34" s="11">
        <v>4080</v>
      </c>
      <c r="P34" s="9">
        <v>4080</v>
      </c>
      <c r="Q34" s="9">
        <v>4080</v>
      </c>
      <c r="R34" s="11">
        <v>4080</v>
      </c>
      <c r="S34" s="9">
        <v>4080</v>
      </c>
      <c r="T34" s="12">
        <v>4080</v>
      </c>
      <c r="U34" s="6">
        <v>4080</v>
      </c>
      <c r="V34" s="6">
        <v>4080</v>
      </c>
      <c r="W34" s="6">
        <v>4080</v>
      </c>
      <c r="X34" s="6">
        <v>4080</v>
      </c>
      <c r="Y34" s="4">
        <f t="shared" si="1"/>
        <v>84232</v>
      </c>
      <c r="Z34" s="4">
        <f t="shared" si="0"/>
        <v>3828.7272727272725</v>
      </c>
    </row>
    <row r="35" spans="1:26" x14ac:dyDescent="0.25">
      <c r="A35" s="6">
        <v>34</v>
      </c>
      <c r="B35" s="6" t="s">
        <v>1</v>
      </c>
      <c r="C35" s="8">
        <v>2651</v>
      </c>
      <c r="D35" s="6">
        <v>3058</v>
      </c>
      <c r="E35" s="6">
        <v>3056</v>
      </c>
      <c r="F35" s="6">
        <v>3061</v>
      </c>
      <c r="G35" s="6">
        <v>3058</v>
      </c>
      <c r="H35" s="6">
        <v>2754</v>
      </c>
      <c r="I35" s="6">
        <v>3162</v>
      </c>
      <c r="J35" s="6">
        <v>2957</v>
      </c>
      <c r="K35" s="15">
        <v>2754</v>
      </c>
      <c r="L35" s="20">
        <v>3060</v>
      </c>
      <c r="M35" s="10">
        <v>3060</v>
      </c>
      <c r="N35" s="8">
        <v>2958</v>
      </c>
      <c r="O35" s="11">
        <v>3060</v>
      </c>
      <c r="P35" s="8">
        <v>2856</v>
      </c>
      <c r="Q35" s="9">
        <v>2856</v>
      </c>
      <c r="R35" s="11">
        <v>3060</v>
      </c>
      <c r="S35" s="8">
        <v>3060</v>
      </c>
      <c r="T35" s="12">
        <v>3060</v>
      </c>
      <c r="U35" s="6">
        <v>3060</v>
      </c>
      <c r="V35" s="6">
        <v>3162</v>
      </c>
      <c r="W35" s="6">
        <v>3060</v>
      </c>
      <c r="X35" s="6">
        <v>3060</v>
      </c>
      <c r="Y35" s="4">
        <f t="shared" si="1"/>
        <v>65883</v>
      </c>
      <c r="Z35" s="4">
        <f t="shared" si="0"/>
        <v>2994.681818181818</v>
      </c>
    </row>
    <row r="36" spans="1:26" x14ac:dyDescent="0.25">
      <c r="A36" s="6">
        <v>35</v>
      </c>
      <c r="B36" s="6" t="s">
        <v>37</v>
      </c>
      <c r="C36" s="8">
        <v>2034</v>
      </c>
      <c r="D36" s="6">
        <v>2749</v>
      </c>
      <c r="E36" s="6">
        <v>2751</v>
      </c>
      <c r="F36" s="6">
        <v>2753</v>
      </c>
      <c r="G36" s="6">
        <v>2758</v>
      </c>
      <c r="H36" s="6">
        <v>2856</v>
      </c>
      <c r="I36" s="6">
        <v>2856</v>
      </c>
      <c r="J36" s="6">
        <v>2648</v>
      </c>
      <c r="K36" s="9">
        <v>2856</v>
      </c>
      <c r="L36" s="20">
        <v>2855</v>
      </c>
      <c r="M36" s="10">
        <v>2963</v>
      </c>
      <c r="N36" s="9">
        <v>2958</v>
      </c>
      <c r="O36" s="11">
        <v>2958</v>
      </c>
      <c r="P36" s="9">
        <v>2958</v>
      </c>
      <c r="Q36" s="9">
        <v>2958</v>
      </c>
      <c r="R36" s="11">
        <v>2958</v>
      </c>
      <c r="S36" s="9">
        <v>2958</v>
      </c>
      <c r="T36" s="12">
        <v>2958</v>
      </c>
      <c r="U36" s="6">
        <v>2958</v>
      </c>
      <c r="V36" s="6">
        <v>2958</v>
      </c>
      <c r="W36" s="6">
        <v>2754</v>
      </c>
      <c r="X36" s="6">
        <v>2958</v>
      </c>
      <c r="Y36" s="4">
        <f t="shared" si="1"/>
        <v>62413</v>
      </c>
      <c r="Z36" s="4">
        <f t="shared" si="0"/>
        <v>2836.9545454545455</v>
      </c>
    </row>
    <row r="37" spans="1:26" x14ac:dyDescent="0.25">
      <c r="A37" s="6">
        <v>36</v>
      </c>
      <c r="B37" s="6" t="s">
        <v>20</v>
      </c>
      <c r="C37" s="8">
        <v>1216</v>
      </c>
      <c r="D37" s="6">
        <v>1122</v>
      </c>
      <c r="E37" s="6">
        <v>1222</v>
      </c>
      <c r="F37" s="6">
        <v>2472</v>
      </c>
      <c r="G37" s="6">
        <v>2244</v>
      </c>
      <c r="H37" s="6">
        <v>2549</v>
      </c>
      <c r="I37" s="6">
        <v>2549</v>
      </c>
      <c r="J37" s="6">
        <v>2550</v>
      </c>
      <c r="K37" s="9">
        <v>2244</v>
      </c>
      <c r="L37" s="20">
        <v>2550</v>
      </c>
      <c r="M37" s="10">
        <v>2548</v>
      </c>
      <c r="N37" s="9">
        <v>2550</v>
      </c>
      <c r="O37" s="11">
        <v>2550</v>
      </c>
      <c r="P37" s="9">
        <v>2550</v>
      </c>
      <c r="Q37" s="9">
        <v>2550</v>
      </c>
      <c r="R37" s="11">
        <v>2550</v>
      </c>
      <c r="S37" s="9">
        <v>2550</v>
      </c>
      <c r="T37" s="12">
        <v>2550</v>
      </c>
      <c r="U37" s="6">
        <v>2550</v>
      </c>
      <c r="V37" s="6">
        <v>2550</v>
      </c>
      <c r="W37" s="6">
        <v>2550</v>
      </c>
      <c r="X37" s="6">
        <v>2550</v>
      </c>
      <c r="Y37" s="4">
        <f t="shared" si="1"/>
        <v>51316</v>
      </c>
      <c r="Z37" s="4">
        <f t="shared" si="0"/>
        <v>2332.5454545454545</v>
      </c>
    </row>
    <row r="38" spans="1:26" x14ac:dyDescent="0.25">
      <c r="A38" s="6">
        <v>37</v>
      </c>
      <c r="B38" s="6" t="s">
        <v>66</v>
      </c>
      <c r="C38" s="8"/>
      <c r="D38" s="6"/>
      <c r="E38" s="6"/>
      <c r="F38" s="6">
        <v>6119</v>
      </c>
      <c r="G38" s="6">
        <v>6120</v>
      </c>
      <c r="H38" s="6">
        <v>5711</v>
      </c>
      <c r="I38" s="6">
        <v>5710</v>
      </c>
      <c r="J38" s="6">
        <v>5711</v>
      </c>
      <c r="K38" s="9">
        <v>5712</v>
      </c>
      <c r="L38" s="20">
        <v>5508</v>
      </c>
      <c r="M38" s="10">
        <v>5500</v>
      </c>
      <c r="N38" s="9">
        <v>5303</v>
      </c>
      <c r="O38" s="11">
        <v>6120</v>
      </c>
      <c r="P38" s="9">
        <v>6120</v>
      </c>
      <c r="Q38" s="9">
        <v>6120</v>
      </c>
      <c r="R38" s="11">
        <v>6630</v>
      </c>
      <c r="S38" s="9">
        <v>6630</v>
      </c>
      <c r="T38" s="12">
        <v>6630</v>
      </c>
      <c r="U38" s="6">
        <v>6120</v>
      </c>
      <c r="V38" s="6">
        <v>7140</v>
      </c>
      <c r="W38" s="6">
        <v>7038</v>
      </c>
      <c r="X38" s="6">
        <v>7038</v>
      </c>
      <c r="Y38" s="4">
        <f t="shared" si="1"/>
        <v>116980</v>
      </c>
      <c r="Z38" s="4">
        <f t="shared" si="0"/>
        <v>6156.8421052631575</v>
      </c>
    </row>
    <row r="39" spans="1:26" x14ac:dyDescent="0.25">
      <c r="A39" s="6">
        <v>38</v>
      </c>
      <c r="B39" s="6" t="s">
        <v>19</v>
      </c>
      <c r="C39" s="8">
        <v>5406</v>
      </c>
      <c r="D39" s="6">
        <v>5605</v>
      </c>
      <c r="E39" s="6">
        <v>5922</v>
      </c>
      <c r="F39" s="6">
        <v>5340</v>
      </c>
      <c r="G39" s="6">
        <v>4896</v>
      </c>
      <c r="H39" s="6">
        <v>5198</v>
      </c>
      <c r="I39" s="6">
        <v>5913</v>
      </c>
      <c r="J39" s="6">
        <v>5710</v>
      </c>
      <c r="K39" s="9">
        <v>5710</v>
      </c>
      <c r="L39" s="20">
        <v>5712</v>
      </c>
      <c r="M39" s="10">
        <v>5608</v>
      </c>
      <c r="N39" s="9">
        <v>5610</v>
      </c>
      <c r="O39" s="11">
        <v>5610</v>
      </c>
      <c r="P39" s="9">
        <v>5916</v>
      </c>
      <c r="Q39" s="9">
        <v>5916</v>
      </c>
      <c r="R39" s="11">
        <v>5712</v>
      </c>
      <c r="S39" s="9">
        <v>5712</v>
      </c>
      <c r="T39" s="12">
        <v>5712</v>
      </c>
      <c r="U39" s="6">
        <v>5916</v>
      </c>
      <c r="V39" s="6">
        <v>5712</v>
      </c>
      <c r="W39" s="6">
        <v>5712</v>
      </c>
      <c r="X39" s="6">
        <v>6528</v>
      </c>
      <c r="Y39" s="4">
        <f t="shared" si="1"/>
        <v>125076</v>
      </c>
      <c r="Z39" s="4">
        <f t="shared" si="0"/>
        <v>5685.272727272727</v>
      </c>
    </row>
    <row r="40" spans="1:26" x14ac:dyDescent="0.25">
      <c r="A40" s="6">
        <v>39</v>
      </c>
      <c r="B40" s="6" t="s">
        <v>26</v>
      </c>
      <c r="C40" s="8">
        <v>4995</v>
      </c>
      <c r="D40" s="6">
        <v>6120</v>
      </c>
      <c r="E40" s="6">
        <v>6119</v>
      </c>
      <c r="F40" s="6">
        <v>6116</v>
      </c>
      <c r="G40" s="6">
        <v>5098</v>
      </c>
      <c r="H40" s="6">
        <v>4182</v>
      </c>
      <c r="I40" s="6">
        <v>6120</v>
      </c>
      <c r="J40" s="6">
        <v>6117</v>
      </c>
      <c r="K40" s="9">
        <v>6120</v>
      </c>
      <c r="L40" s="20">
        <v>6120</v>
      </c>
      <c r="M40" s="10">
        <v>6119</v>
      </c>
      <c r="N40" s="9">
        <v>6120</v>
      </c>
      <c r="O40" s="11">
        <v>6120</v>
      </c>
      <c r="P40" s="9">
        <v>6120</v>
      </c>
      <c r="Q40" s="9">
        <v>6120</v>
      </c>
      <c r="R40" s="11">
        <v>6120</v>
      </c>
      <c r="S40" s="9">
        <v>6120</v>
      </c>
      <c r="T40" s="12">
        <v>6120</v>
      </c>
      <c r="U40" s="6">
        <v>6120</v>
      </c>
      <c r="V40" s="6">
        <v>6120</v>
      </c>
      <c r="W40" s="6">
        <v>6120</v>
      </c>
      <c r="X40" s="6">
        <v>6120</v>
      </c>
      <c r="Y40" s="4">
        <f t="shared" si="1"/>
        <v>130546</v>
      </c>
      <c r="Z40" s="4">
        <f t="shared" si="0"/>
        <v>5933.909090909091</v>
      </c>
    </row>
    <row r="41" spans="1:26" x14ac:dyDescent="0.25">
      <c r="A41" s="6">
        <v>40</v>
      </c>
      <c r="B41" s="6" t="s">
        <v>33</v>
      </c>
      <c r="C41" s="8">
        <v>2546</v>
      </c>
      <c r="D41" s="6">
        <v>2851</v>
      </c>
      <c r="E41" s="6">
        <v>2856</v>
      </c>
      <c r="F41" s="6">
        <v>2854</v>
      </c>
      <c r="G41" s="6">
        <v>2845</v>
      </c>
      <c r="H41" s="6">
        <v>2855</v>
      </c>
      <c r="I41" s="6">
        <v>3054</v>
      </c>
      <c r="J41" s="6">
        <v>2749</v>
      </c>
      <c r="K41" s="9">
        <v>3059</v>
      </c>
      <c r="L41" s="20">
        <v>3060</v>
      </c>
      <c r="M41" s="10">
        <v>2754</v>
      </c>
      <c r="N41" s="9">
        <v>2754</v>
      </c>
      <c r="O41" s="11">
        <v>2856</v>
      </c>
      <c r="P41" s="9">
        <v>2856</v>
      </c>
      <c r="Q41" s="9">
        <v>2856</v>
      </c>
      <c r="R41" s="11">
        <v>2652</v>
      </c>
      <c r="S41" s="9">
        <v>2652</v>
      </c>
      <c r="T41" s="12">
        <v>2754</v>
      </c>
      <c r="U41" s="6">
        <v>2856</v>
      </c>
      <c r="V41" s="6">
        <v>2856</v>
      </c>
      <c r="W41" s="6">
        <v>2856</v>
      </c>
      <c r="X41" s="6">
        <v>2856</v>
      </c>
      <c r="Y41" s="4">
        <f t="shared" si="1"/>
        <v>62287</v>
      </c>
      <c r="Z41" s="4">
        <f t="shared" si="0"/>
        <v>2831.2272727272725</v>
      </c>
    </row>
    <row r="42" spans="1:26" x14ac:dyDescent="0.25">
      <c r="A42" s="6">
        <v>41</v>
      </c>
      <c r="B42" s="6" t="s">
        <v>6</v>
      </c>
      <c r="C42" s="6">
        <v>12913</v>
      </c>
      <c r="D42" s="6">
        <v>13770</v>
      </c>
      <c r="E42" s="6">
        <v>13770</v>
      </c>
      <c r="F42" s="6">
        <v>13770</v>
      </c>
      <c r="G42" s="6">
        <v>13546</v>
      </c>
      <c r="H42" s="6">
        <v>11526</v>
      </c>
      <c r="I42" s="6">
        <v>12240</v>
      </c>
      <c r="J42" s="6">
        <v>13566</v>
      </c>
      <c r="K42" s="9">
        <v>13767</v>
      </c>
      <c r="L42" s="20">
        <v>13260</v>
      </c>
      <c r="M42" s="10">
        <v>13770</v>
      </c>
      <c r="N42" s="9">
        <v>13770</v>
      </c>
      <c r="O42" s="11">
        <v>13770</v>
      </c>
      <c r="P42" s="9">
        <v>13770</v>
      </c>
      <c r="Q42" s="9">
        <v>13770</v>
      </c>
      <c r="R42" s="11">
        <v>14790</v>
      </c>
      <c r="S42" s="9">
        <v>14790</v>
      </c>
      <c r="T42" s="12">
        <v>14790</v>
      </c>
      <c r="U42" s="6">
        <v>14790</v>
      </c>
      <c r="V42" s="6">
        <v>14790</v>
      </c>
      <c r="W42" s="6">
        <v>14790</v>
      </c>
      <c r="X42" s="6">
        <v>15300</v>
      </c>
      <c r="Y42" s="4">
        <f t="shared" si="1"/>
        <v>305018</v>
      </c>
      <c r="Z42" s="4">
        <f t="shared" si="0"/>
        <v>13864.454545454546</v>
      </c>
    </row>
    <row r="43" spans="1:26" x14ac:dyDescent="0.25">
      <c r="A43" s="6">
        <v>42</v>
      </c>
      <c r="B43" s="6" t="s">
        <v>4</v>
      </c>
      <c r="C43" s="8">
        <v>15504</v>
      </c>
      <c r="D43" s="6">
        <v>16830</v>
      </c>
      <c r="E43" s="6">
        <v>16830</v>
      </c>
      <c r="F43" s="6">
        <v>16830</v>
      </c>
      <c r="G43" s="6">
        <v>19482</v>
      </c>
      <c r="H43" s="6">
        <v>17034</v>
      </c>
      <c r="I43" s="6">
        <v>19380</v>
      </c>
      <c r="J43" s="6">
        <v>17237</v>
      </c>
      <c r="K43" s="9">
        <v>16830</v>
      </c>
      <c r="L43" s="20">
        <v>18360</v>
      </c>
      <c r="M43" s="10">
        <v>17850</v>
      </c>
      <c r="N43" s="9">
        <v>17847</v>
      </c>
      <c r="O43" s="11">
        <v>17340</v>
      </c>
      <c r="P43" s="9">
        <v>18870</v>
      </c>
      <c r="Q43" s="9">
        <v>16830</v>
      </c>
      <c r="R43" s="11">
        <v>17442</v>
      </c>
      <c r="S43" s="9">
        <v>17850</v>
      </c>
      <c r="T43" s="12">
        <v>16830</v>
      </c>
      <c r="U43" s="6">
        <v>17646</v>
      </c>
      <c r="V43" s="6">
        <v>18462</v>
      </c>
      <c r="W43" s="6">
        <v>15810</v>
      </c>
      <c r="X43" s="6">
        <v>21420</v>
      </c>
      <c r="Y43" s="4">
        <f t="shared" si="1"/>
        <v>388514</v>
      </c>
      <c r="Z43" s="4">
        <f t="shared" si="0"/>
        <v>17659.727272727272</v>
      </c>
    </row>
    <row r="44" spans="1:26" x14ac:dyDescent="0.25">
      <c r="A44" s="6">
        <v>43</v>
      </c>
      <c r="B44" s="6" t="s">
        <v>2</v>
      </c>
      <c r="C44" s="8">
        <v>1122</v>
      </c>
      <c r="D44" s="6">
        <v>2447</v>
      </c>
      <c r="E44" s="6">
        <v>2753</v>
      </c>
      <c r="F44" s="6">
        <v>2754</v>
      </c>
      <c r="G44" s="6">
        <v>2742</v>
      </c>
      <c r="H44" s="6">
        <v>2856</v>
      </c>
      <c r="I44" s="6">
        <v>2856</v>
      </c>
      <c r="J44" s="6">
        <v>2754</v>
      </c>
      <c r="K44" s="9">
        <v>2855</v>
      </c>
      <c r="L44" s="20">
        <v>2856</v>
      </c>
      <c r="M44" s="10">
        <v>2856</v>
      </c>
      <c r="N44" s="9">
        <v>2854</v>
      </c>
      <c r="O44" s="9">
        <v>2856</v>
      </c>
      <c r="P44" s="9">
        <v>2856</v>
      </c>
      <c r="Q44" s="9">
        <v>2856</v>
      </c>
      <c r="R44" s="11">
        <v>2856</v>
      </c>
      <c r="S44" s="9">
        <v>2856</v>
      </c>
      <c r="T44" s="12">
        <v>2856</v>
      </c>
      <c r="U44" s="6">
        <v>2652</v>
      </c>
      <c r="V44" s="6">
        <v>2856</v>
      </c>
      <c r="W44" s="6">
        <v>2652</v>
      </c>
      <c r="X44" s="6">
        <v>2652</v>
      </c>
      <c r="Y44" s="4">
        <f t="shared" si="1"/>
        <v>59653</v>
      </c>
      <c r="Z44" s="4">
        <f t="shared" si="0"/>
        <v>2711.5</v>
      </c>
    </row>
    <row r="45" spans="1:26" x14ac:dyDescent="0.25">
      <c r="A45" s="6">
        <v>44</v>
      </c>
      <c r="B45" s="6" t="s">
        <v>29</v>
      </c>
      <c r="C45" s="8">
        <v>2550</v>
      </c>
      <c r="D45" s="6">
        <v>2855</v>
      </c>
      <c r="E45" s="6">
        <v>2856</v>
      </c>
      <c r="F45" s="6">
        <v>2856</v>
      </c>
      <c r="G45" s="6">
        <v>2550</v>
      </c>
      <c r="H45" s="6">
        <v>2040</v>
      </c>
      <c r="I45" s="6">
        <v>2856</v>
      </c>
      <c r="J45" s="6">
        <v>2856</v>
      </c>
      <c r="K45" s="9">
        <v>2855</v>
      </c>
      <c r="L45" s="20">
        <v>2856</v>
      </c>
      <c r="M45" s="10">
        <v>2856</v>
      </c>
      <c r="N45" s="9">
        <v>2856</v>
      </c>
      <c r="O45" s="11">
        <v>2856</v>
      </c>
      <c r="P45" s="9">
        <v>2856</v>
      </c>
      <c r="Q45" s="9">
        <v>2856</v>
      </c>
      <c r="R45" s="11">
        <v>2856</v>
      </c>
      <c r="S45" s="9">
        <v>2856</v>
      </c>
      <c r="T45" s="12">
        <v>2856</v>
      </c>
      <c r="U45" s="6">
        <v>2856</v>
      </c>
      <c r="V45" s="6">
        <v>2856</v>
      </c>
      <c r="W45" s="6">
        <v>2856</v>
      </c>
      <c r="X45" s="6">
        <v>2856</v>
      </c>
      <c r="Y45" s="4">
        <f t="shared" si="1"/>
        <v>61402</v>
      </c>
      <c r="Z45" s="4">
        <f t="shared" si="0"/>
        <v>2791</v>
      </c>
    </row>
    <row r="46" spans="1:26" x14ac:dyDescent="0.25">
      <c r="A46" s="6">
        <v>45</v>
      </c>
      <c r="B46" s="6" t="s">
        <v>22</v>
      </c>
      <c r="C46" s="8">
        <v>1631</v>
      </c>
      <c r="D46" s="6">
        <v>1630</v>
      </c>
      <c r="E46" s="6">
        <v>1833</v>
      </c>
      <c r="F46" s="6">
        <v>1836</v>
      </c>
      <c r="G46" s="6">
        <v>1632</v>
      </c>
      <c r="H46" s="6">
        <v>1836</v>
      </c>
      <c r="I46" s="6">
        <v>1833</v>
      </c>
      <c r="J46" s="6">
        <v>1836</v>
      </c>
      <c r="K46" s="9">
        <v>1834</v>
      </c>
      <c r="L46" s="20">
        <v>1427</v>
      </c>
      <c r="M46" s="10">
        <v>1835</v>
      </c>
      <c r="N46" s="9">
        <v>1836</v>
      </c>
      <c r="O46" s="11">
        <v>1836</v>
      </c>
      <c r="P46" s="6"/>
      <c r="Q46" s="9">
        <v>1836</v>
      </c>
      <c r="R46" s="11">
        <v>1836</v>
      </c>
      <c r="S46" s="9">
        <v>1836</v>
      </c>
      <c r="T46" s="12">
        <v>1836</v>
      </c>
      <c r="U46" s="6">
        <v>1836</v>
      </c>
      <c r="V46" s="6"/>
      <c r="W46" s="6"/>
      <c r="X46" s="6"/>
      <c r="Y46" s="4">
        <f t="shared" si="1"/>
        <v>32015</v>
      </c>
      <c r="Z46" s="4">
        <f t="shared" si="0"/>
        <v>1778.6111111111111</v>
      </c>
    </row>
    <row r="47" spans="1:26" x14ac:dyDescent="0.25">
      <c r="A47" s="6">
        <v>46</v>
      </c>
      <c r="B47" s="6" t="s">
        <v>67</v>
      </c>
      <c r="C47" s="8"/>
      <c r="D47" s="6">
        <v>5900</v>
      </c>
      <c r="E47" s="6">
        <v>5695</v>
      </c>
      <c r="F47" s="6">
        <v>6109</v>
      </c>
      <c r="G47" s="6">
        <v>6120</v>
      </c>
      <c r="H47" s="6">
        <v>5641</v>
      </c>
      <c r="I47" s="6">
        <v>5712</v>
      </c>
      <c r="J47" s="6">
        <v>5712</v>
      </c>
      <c r="K47" s="9">
        <v>5711</v>
      </c>
      <c r="L47" s="20">
        <v>5693</v>
      </c>
      <c r="M47" s="10">
        <v>5508</v>
      </c>
      <c r="N47" s="9">
        <v>5693</v>
      </c>
      <c r="O47" s="11">
        <v>6120</v>
      </c>
      <c r="P47" s="9">
        <v>6120</v>
      </c>
      <c r="Q47" s="9">
        <v>6120</v>
      </c>
      <c r="R47" s="11">
        <v>6630</v>
      </c>
      <c r="S47" s="9">
        <v>6630</v>
      </c>
      <c r="T47" s="12">
        <v>6630</v>
      </c>
      <c r="U47" s="6">
        <v>6120</v>
      </c>
      <c r="V47" s="6">
        <v>7140</v>
      </c>
      <c r="W47" s="6">
        <v>7038</v>
      </c>
      <c r="X47" s="6">
        <v>7038</v>
      </c>
      <c r="Y47" s="4">
        <f t="shared" si="1"/>
        <v>129080</v>
      </c>
      <c r="Z47" s="4">
        <f t="shared" si="0"/>
        <v>6146.666666666667</v>
      </c>
    </row>
    <row r="48" spans="1:26" x14ac:dyDescent="0.25">
      <c r="A48" s="6">
        <v>47</v>
      </c>
      <c r="B48" s="6" t="s">
        <v>3</v>
      </c>
      <c r="C48" s="8">
        <v>2226</v>
      </c>
      <c r="D48" s="6">
        <v>2242</v>
      </c>
      <c r="E48" s="6">
        <v>2445</v>
      </c>
      <c r="F48" s="6">
        <v>2444</v>
      </c>
      <c r="G48" s="6">
        <v>2442</v>
      </c>
      <c r="H48" s="6">
        <v>2448</v>
      </c>
      <c r="I48" s="6">
        <v>2448</v>
      </c>
      <c r="J48" s="6">
        <v>2448</v>
      </c>
      <c r="K48" s="9">
        <v>2448</v>
      </c>
      <c r="L48" s="20">
        <v>2448</v>
      </c>
      <c r="M48" s="10">
        <v>2448</v>
      </c>
      <c r="N48" s="9">
        <v>2448</v>
      </c>
      <c r="O48" s="9">
        <v>2448</v>
      </c>
      <c r="P48" s="9">
        <v>2856</v>
      </c>
      <c r="Q48" s="9">
        <v>2856</v>
      </c>
      <c r="R48" s="11">
        <v>2856</v>
      </c>
      <c r="S48" s="9">
        <v>2856</v>
      </c>
      <c r="T48" s="12">
        <v>2856</v>
      </c>
      <c r="U48" s="6">
        <v>2652</v>
      </c>
      <c r="V48" s="6">
        <v>2856</v>
      </c>
      <c r="W48" s="6">
        <v>2652</v>
      </c>
      <c r="X48" s="6">
        <v>2652</v>
      </c>
      <c r="Y48" s="4">
        <f t="shared" si="1"/>
        <v>56475</v>
      </c>
      <c r="Z48" s="4">
        <f t="shared" si="0"/>
        <v>2567.0454545454545</v>
      </c>
    </row>
    <row r="49" spans="1:26" x14ac:dyDescent="0.25">
      <c r="A49" s="6">
        <v>48</v>
      </c>
      <c r="B49" s="6" t="s">
        <v>17</v>
      </c>
      <c r="C49" s="8">
        <v>1016</v>
      </c>
      <c r="D49" s="6">
        <v>1009</v>
      </c>
      <c r="E49" s="6">
        <v>1413</v>
      </c>
      <c r="F49" s="6">
        <v>1639</v>
      </c>
      <c r="G49" s="6">
        <v>2040</v>
      </c>
      <c r="H49" s="6">
        <v>1632</v>
      </c>
      <c r="I49" s="6">
        <v>2039</v>
      </c>
      <c r="J49" s="6">
        <v>2037</v>
      </c>
      <c r="K49" s="9">
        <v>2040</v>
      </c>
      <c r="L49" s="20">
        <v>2040</v>
      </c>
      <c r="M49" s="10">
        <v>2040</v>
      </c>
      <c r="N49" s="9">
        <v>2040</v>
      </c>
      <c r="O49" s="11">
        <v>2040</v>
      </c>
      <c r="P49" s="9">
        <v>2040</v>
      </c>
      <c r="Q49" s="9">
        <v>2040</v>
      </c>
      <c r="R49" s="11">
        <v>2231</v>
      </c>
      <c r="S49" s="9">
        <v>2244</v>
      </c>
      <c r="T49" s="12">
        <v>2244</v>
      </c>
      <c r="U49" s="6">
        <v>2244</v>
      </c>
      <c r="V49" s="6">
        <v>2244</v>
      </c>
      <c r="W49" s="6">
        <v>2244</v>
      </c>
      <c r="X49" s="6">
        <v>2448</v>
      </c>
      <c r="Y49" s="4">
        <f t="shared" si="1"/>
        <v>43004</v>
      </c>
      <c r="Z49" s="4">
        <f t="shared" si="0"/>
        <v>1954.7272727272727</v>
      </c>
    </row>
    <row r="50" spans="1:26" x14ac:dyDescent="0.25">
      <c r="B50" s="28" t="s">
        <v>86</v>
      </c>
      <c r="C50" s="4">
        <f>SUM(C2:C49)</f>
        <v>147780</v>
      </c>
      <c r="D50" s="4">
        <f t="shared" ref="D50:X50" si="2">SUM(D2:D49)</f>
        <v>185362</v>
      </c>
      <c r="E50" s="4">
        <f t="shared" si="2"/>
        <v>187281</v>
      </c>
      <c r="F50" s="4">
        <f t="shared" si="2"/>
        <v>201611</v>
      </c>
      <c r="G50" s="4">
        <f t="shared" si="2"/>
        <v>191741</v>
      </c>
      <c r="H50" s="4">
        <f t="shared" si="2"/>
        <v>176250</v>
      </c>
      <c r="I50" s="4">
        <f t="shared" si="2"/>
        <v>198388</v>
      </c>
      <c r="J50" s="4">
        <f t="shared" si="2"/>
        <v>190457</v>
      </c>
      <c r="K50" s="4">
        <f t="shared" si="2"/>
        <v>198061</v>
      </c>
      <c r="L50" s="4">
        <f t="shared" si="2"/>
        <v>198943</v>
      </c>
      <c r="M50" s="4">
        <f t="shared" si="2"/>
        <v>201202</v>
      </c>
      <c r="N50" s="4">
        <f t="shared" si="2"/>
        <v>200608</v>
      </c>
      <c r="O50" s="4">
        <f t="shared" si="2"/>
        <v>199716</v>
      </c>
      <c r="P50" s="4">
        <f t="shared" si="2"/>
        <v>200256</v>
      </c>
      <c r="Q50" s="4">
        <f t="shared" si="2"/>
        <v>199716</v>
      </c>
      <c r="R50" s="4">
        <f t="shared" si="2"/>
        <v>217961</v>
      </c>
      <c r="S50" s="4">
        <f t="shared" si="2"/>
        <v>217974</v>
      </c>
      <c r="T50" s="4">
        <f t="shared" si="2"/>
        <v>221850</v>
      </c>
      <c r="U50" s="4">
        <f t="shared" si="2"/>
        <v>216138</v>
      </c>
      <c r="V50" s="4">
        <f t="shared" si="2"/>
        <v>222156</v>
      </c>
      <c r="W50" s="4">
        <f t="shared" si="2"/>
        <v>220116</v>
      </c>
      <c r="X50" s="4">
        <f t="shared" si="2"/>
        <v>218688</v>
      </c>
    </row>
    <row r="51" spans="1:26" x14ac:dyDescent="0.25">
      <c r="B51" s="30" t="s">
        <v>83</v>
      </c>
      <c r="C51" s="4">
        <f>AVERAGE(C2:C49)</f>
        <v>3604.3902439024391</v>
      </c>
      <c r="D51" s="4">
        <f t="shared" ref="D51:X51" si="3">AVERAGE(D2:D49)</f>
        <v>4119.1555555555551</v>
      </c>
      <c r="E51" s="4">
        <f t="shared" si="3"/>
        <v>4161.8</v>
      </c>
      <c r="F51" s="4">
        <f t="shared" si="3"/>
        <v>4382.847826086957</v>
      </c>
      <c r="G51" s="4">
        <f t="shared" si="3"/>
        <v>4168.282608695652</v>
      </c>
      <c r="H51" s="4">
        <f t="shared" si="3"/>
        <v>3831.521739130435</v>
      </c>
      <c r="I51" s="4">
        <f t="shared" si="3"/>
        <v>4312.782608695652</v>
      </c>
      <c r="J51" s="4">
        <f t="shared" si="3"/>
        <v>4140.369565217391</v>
      </c>
      <c r="K51" s="4">
        <f t="shared" si="3"/>
        <v>4214.0638297872338</v>
      </c>
      <c r="L51" s="4">
        <f t="shared" si="3"/>
        <v>4232.8297872340427</v>
      </c>
      <c r="M51" s="4">
        <f t="shared" si="3"/>
        <v>4280.8936170212764</v>
      </c>
      <c r="N51" s="4">
        <f t="shared" si="3"/>
        <v>4268.255319148936</v>
      </c>
      <c r="O51" s="4">
        <f t="shared" si="3"/>
        <v>4249.2765957446809</v>
      </c>
      <c r="P51" s="4">
        <f t="shared" si="3"/>
        <v>4353.391304347826</v>
      </c>
      <c r="Q51" s="4">
        <f t="shared" si="3"/>
        <v>4249.2765957446809</v>
      </c>
      <c r="R51" s="4">
        <f t="shared" si="3"/>
        <v>4738.282608695652</v>
      </c>
      <c r="S51" s="4">
        <f t="shared" si="3"/>
        <v>4637.744680851064</v>
      </c>
      <c r="T51" s="4">
        <f t="shared" si="3"/>
        <v>4720.2127659574471</v>
      </c>
      <c r="U51" s="4">
        <f t="shared" si="3"/>
        <v>4598.6808510638302</v>
      </c>
      <c r="V51" s="4">
        <f t="shared" si="3"/>
        <v>4829.478260869565</v>
      </c>
      <c r="W51" s="4">
        <f t="shared" si="3"/>
        <v>4683.3191489361698</v>
      </c>
      <c r="X51" s="4">
        <f t="shared" si="3"/>
        <v>4970.181818181818</v>
      </c>
    </row>
    <row r="52" spans="1:26" x14ac:dyDescent="0.25">
      <c r="C52" s="1"/>
    </row>
    <row r="53" spans="1:26" x14ac:dyDescent="0.25">
      <c r="C53" s="1"/>
      <c r="D53" s="32"/>
      <c r="G53" s="9"/>
    </row>
    <row r="54" spans="1:26" x14ac:dyDescent="0.25">
      <c r="C54" s="1"/>
      <c r="D54" s="32"/>
      <c r="G54" s="9"/>
    </row>
    <row r="55" spans="1:26" x14ac:dyDescent="0.25">
      <c r="D55" s="32"/>
      <c r="G55" s="32"/>
    </row>
    <row r="56" spans="1:26" x14ac:dyDescent="0.25">
      <c r="D56" s="32"/>
      <c r="G56" s="9"/>
    </row>
    <row r="57" spans="1:26" x14ac:dyDescent="0.25">
      <c r="D57" s="32"/>
      <c r="G57" s="9"/>
    </row>
    <row r="58" spans="1:26" x14ac:dyDescent="0.25">
      <c r="D58" s="32"/>
      <c r="G58" s="9"/>
    </row>
    <row r="59" spans="1:26" x14ac:dyDescent="0.25">
      <c r="D59" s="32"/>
      <c r="G59" s="9"/>
    </row>
    <row r="60" spans="1:26" x14ac:dyDescent="0.25">
      <c r="D60" s="32"/>
      <c r="G60" s="9"/>
    </row>
    <row r="61" spans="1:26" x14ac:dyDescent="0.25">
      <c r="D61" s="32"/>
      <c r="G61" s="9"/>
    </row>
    <row r="62" spans="1:26" x14ac:dyDescent="0.25">
      <c r="D62" s="32"/>
      <c r="G62" s="9"/>
    </row>
    <row r="63" spans="1:26" x14ac:dyDescent="0.25">
      <c r="D63" s="32"/>
      <c r="G63" s="9"/>
    </row>
    <row r="64" spans="1:26" x14ac:dyDescent="0.25">
      <c r="D64" s="32"/>
      <c r="G64" s="9"/>
    </row>
    <row r="65" spans="4:7" x14ac:dyDescent="0.25">
      <c r="D65" s="32"/>
      <c r="G65" s="9"/>
    </row>
    <row r="66" spans="4:7" x14ac:dyDescent="0.25">
      <c r="D66" s="32"/>
      <c r="G66" s="9"/>
    </row>
    <row r="67" spans="4:7" x14ac:dyDescent="0.25">
      <c r="D67" s="32"/>
      <c r="G67" s="9"/>
    </row>
    <row r="68" spans="4:7" x14ac:dyDescent="0.25">
      <c r="D68" s="32"/>
      <c r="G68" s="9"/>
    </row>
    <row r="69" spans="4:7" x14ac:dyDescent="0.25">
      <c r="D69" s="32"/>
      <c r="G69" s="9"/>
    </row>
    <row r="70" spans="4:7" x14ac:dyDescent="0.25">
      <c r="D70" s="32"/>
      <c r="G70" s="9"/>
    </row>
    <row r="71" spans="4:7" x14ac:dyDescent="0.25">
      <c r="D71" s="32"/>
      <c r="G71" s="9"/>
    </row>
    <row r="72" spans="4:7" x14ac:dyDescent="0.25">
      <c r="D72" s="32"/>
      <c r="G72" s="9"/>
    </row>
    <row r="73" spans="4:7" x14ac:dyDescent="0.25">
      <c r="D73" s="32"/>
      <c r="G73" s="9"/>
    </row>
    <row r="74" spans="4:7" x14ac:dyDescent="0.25">
      <c r="D74" s="32"/>
      <c r="G74" s="9"/>
    </row>
    <row r="75" spans="4:7" x14ac:dyDescent="0.25">
      <c r="D75" s="32"/>
      <c r="G75" s="9"/>
    </row>
    <row r="76" spans="4:7" x14ac:dyDescent="0.25">
      <c r="D76" s="32"/>
      <c r="G76" s="9"/>
    </row>
    <row r="77" spans="4:7" x14ac:dyDescent="0.25">
      <c r="D77" s="32"/>
      <c r="G77" s="9"/>
    </row>
    <row r="78" spans="4:7" x14ac:dyDescent="0.25">
      <c r="D78" s="32"/>
      <c r="G78" s="9"/>
    </row>
    <row r="79" spans="4:7" x14ac:dyDescent="0.25">
      <c r="D79" s="32"/>
      <c r="G79" s="9"/>
    </row>
    <row r="80" spans="4:7" x14ac:dyDescent="0.25">
      <c r="D80" s="32"/>
    </row>
    <row r="81" spans="4:7" x14ac:dyDescent="0.25">
      <c r="D81" s="32"/>
      <c r="G81" s="8"/>
    </row>
    <row r="82" spans="4:7" x14ac:dyDescent="0.25">
      <c r="D82" s="32"/>
      <c r="G82" s="9"/>
    </row>
    <row r="83" spans="4:7" x14ac:dyDescent="0.25">
      <c r="D83" s="32"/>
      <c r="G83" s="9"/>
    </row>
    <row r="84" spans="4:7" x14ac:dyDescent="0.25">
      <c r="D84" s="32"/>
      <c r="G84" s="9"/>
    </row>
    <row r="85" spans="4:7" x14ac:dyDescent="0.25">
      <c r="D85" s="32"/>
      <c r="G85" s="9"/>
    </row>
    <row r="86" spans="4:7" x14ac:dyDescent="0.25">
      <c r="D86" s="32"/>
      <c r="G86" s="15"/>
    </row>
    <row r="87" spans="4:7" x14ac:dyDescent="0.25">
      <c r="D87" s="32"/>
      <c r="G87" s="9"/>
    </row>
    <row r="88" spans="4:7" x14ac:dyDescent="0.25">
      <c r="D88" s="32"/>
      <c r="G88" s="9"/>
    </row>
    <row r="89" spans="4:7" x14ac:dyDescent="0.25">
      <c r="D89" s="32"/>
      <c r="G89" s="9"/>
    </row>
    <row r="90" spans="4:7" x14ac:dyDescent="0.25">
      <c r="D90" s="32"/>
      <c r="G90" s="9"/>
    </row>
    <row r="91" spans="4:7" x14ac:dyDescent="0.25">
      <c r="D91" s="32"/>
      <c r="G91" s="9"/>
    </row>
    <row r="92" spans="4:7" x14ac:dyDescent="0.25">
      <c r="D92" s="32"/>
      <c r="G92" s="9"/>
    </row>
    <row r="93" spans="4:7" x14ac:dyDescent="0.25">
      <c r="D93" s="32"/>
      <c r="G93" s="9"/>
    </row>
    <row r="94" spans="4:7" x14ac:dyDescent="0.25">
      <c r="D94" s="32"/>
      <c r="G94" s="9"/>
    </row>
    <row r="95" spans="4:7" x14ac:dyDescent="0.25">
      <c r="D95" s="32"/>
      <c r="G95" s="9"/>
    </row>
    <row r="96" spans="4:7" x14ac:dyDescent="0.25">
      <c r="D96" s="32"/>
      <c r="G96" s="9"/>
    </row>
    <row r="97" spans="4:7" x14ac:dyDescent="0.25">
      <c r="D97" s="32"/>
      <c r="G97" s="9"/>
    </row>
    <row r="98" spans="4:7" x14ac:dyDescent="0.25">
      <c r="D98" s="32"/>
      <c r="G98" s="9"/>
    </row>
    <row r="99" spans="4:7" x14ac:dyDescent="0.25">
      <c r="D99" s="32"/>
      <c r="G99" s="9"/>
    </row>
    <row r="100" spans="4:7" x14ac:dyDescent="0.25">
      <c r="D100" s="32"/>
      <c r="G100" s="16"/>
    </row>
  </sheetData>
  <sortState ref="B2:AD49">
    <sortCondition ref="B2"/>
  </sortState>
  <pageMargins left="0.7" right="0.7" top="0.75" bottom="0.75" header="0.3" footer="0.3"/>
  <pageSetup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Z101"/>
  <sheetViews>
    <sheetView zoomScaleNormal="100" workbookViewId="0">
      <pane ySplit="1" topLeftCell="A2" activePane="bottomLeft" state="frozen"/>
      <selection activeCell="L1" sqref="L1"/>
      <selection pane="bottomLeft" activeCell="I21" sqref="I21"/>
    </sheetView>
  </sheetViews>
  <sheetFormatPr baseColWidth="10" defaultRowHeight="15" x14ac:dyDescent="0.25"/>
  <cols>
    <col min="1" max="1" width="7.140625" bestFit="1" customWidth="1"/>
    <col min="2" max="2" width="39.42578125" bestFit="1" customWidth="1"/>
    <col min="4" max="4" width="11.42578125" customWidth="1"/>
    <col min="25" max="25" width="24.5703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77</v>
      </c>
      <c r="Z1" s="30" t="s">
        <v>83</v>
      </c>
    </row>
    <row r="2" spans="1:26" x14ac:dyDescent="0.25">
      <c r="A2" s="17">
        <v>1</v>
      </c>
      <c r="B2" s="17" t="s">
        <v>30</v>
      </c>
      <c r="C2" s="17">
        <v>100</v>
      </c>
      <c r="D2" s="17">
        <v>135</v>
      </c>
      <c r="E2" s="17">
        <v>183</v>
      </c>
      <c r="F2" s="17">
        <v>532</v>
      </c>
      <c r="G2" s="17">
        <v>216</v>
      </c>
      <c r="H2" s="17">
        <v>55</v>
      </c>
      <c r="I2" s="17">
        <v>72</v>
      </c>
      <c r="J2" s="17">
        <v>124</v>
      </c>
      <c r="K2" s="32">
        <v>68</v>
      </c>
      <c r="L2" s="32">
        <v>76</v>
      </c>
      <c r="M2" s="10">
        <v>134</v>
      </c>
      <c r="N2" s="10">
        <v>120</v>
      </c>
      <c r="O2" s="12">
        <v>55</v>
      </c>
      <c r="P2" s="10">
        <v>116</v>
      </c>
      <c r="Q2" s="10">
        <v>163</v>
      </c>
      <c r="R2" s="12">
        <v>37</v>
      </c>
      <c r="S2" s="10">
        <v>94</v>
      </c>
      <c r="T2" s="12">
        <v>41</v>
      </c>
      <c r="U2" s="17">
        <v>120</v>
      </c>
      <c r="V2" s="17">
        <v>129</v>
      </c>
      <c r="W2" s="17">
        <v>144</v>
      </c>
      <c r="X2" s="17">
        <v>86</v>
      </c>
      <c r="Y2" s="3">
        <f>SUM(C2:X2)</f>
        <v>2800</v>
      </c>
      <c r="Z2" s="30">
        <f t="shared" ref="Z2:Z22" si="0">AVERAGE(C2:X2)</f>
        <v>127.27272727272727</v>
      </c>
    </row>
    <row r="3" spans="1:26" x14ac:dyDescent="0.25">
      <c r="A3" s="17">
        <v>2</v>
      </c>
      <c r="B3" s="17" t="s">
        <v>5</v>
      </c>
      <c r="C3" s="17">
        <v>562</v>
      </c>
      <c r="D3" s="17">
        <v>2817</v>
      </c>
      <c r="E3" s="17">
        <v>3300</v>
      </c>
      <c r="F3" s="17">
        <v>1078</v>
      </c>
      <c r="G3" s="17">
        <v>518</v>
      </c>
      <c r="H3" s="17">
        <v>355</v>
      </c>
      <c r="I3" s="17">
        <v>378</v>
      </c>
      <c r="J3" s="17">
        <v>104</v>
      </c>
      <c r="K3" s="10">
        <v>459</v>
      </c>
      <c r="L3" s="32">
        <v>239</v>
      </c>
      <c r="M3" s="10">
        <v>257</v>
      </c>
      <c r="N3" s="10">
        <v>338</v>
      </c>
      <c r="O3" s="12">
        <v>260</v>
      </c>
      <c r="P3" s="10">
        <v>297</v>
      </c>
      <c r="Q3" s="10">
        <v>323</v>
      </c>
      <c r="R3" s="12">
        <v>220</v>
      </c>
      <c r="S3" s="10">
        <v>363</v>
      </c>
      <c r="T3" s="12">
        <v>199</v>
      </c>
      <c r="U3" s="17">
        <v>345</v>
      </c>
      <c r="V3" s="17">
        <v>330</v>
      </c>
      <c r="W3" s="17">
        <v>510</v>
      </c>
      <c r="X3" s="17"/>
      <c r="Y3" s="3">
        <f t="shared" ref="Y3:Y49" si="1">SUM(C3:X3)</f>
        <v>13252</v>
      </c>
      <c r="Z3" s="30">
        <f t="shared" si="0"/>
        <v>631.04761904761904</v>
      </c>
    </row>
    <row r="4" spans="1:26" x14ac:dyDescent="0.25">
      <c r="A4" s="17">
        <v>3</v>
      </c>
      <c r="B4" s="17" t="s">
        <v>70</v>
      </c>
      <c r="C4" s="17"/>
      <c r="D4" s="17"/>
      <c r="E4" s="17"/>
      <c r="F4" s="17"/>
      <c r="G4" s="17"/>
      <c r="H4" s="17"/>
      <c r="I4" s="17"/>
      <c r="J4" s="17"/>
      <c r="L4" s="32"/>
      <c r="M4" s="10">
        <v>389</v>
      </c>
      <c r="N4" s="10">
        <v>84</v>
      </c>
      <c r="O4" s="12">
        <v>55</v>
      </c>
      <c r="P4" s="10">
        <v>96</v>
      </c>
      <c r="Q4" s="10">
        <v>66</v>
      </c>
      <c r="R4" s="12">
        <v>42</v>
      </c>
      <c r="S4" s="10">
        <v>60</v>
      </c>
      <c r="T4" s="12">
        <v>84</v>
      </c>
      <c r="U4" s="17">
        <v>83</v>
      </c>
      <c r="V4" s="17">
        <v>146</v>
      </c>
      <c r="W4" s="17">
        <v>112</v>
      </c>
      <c r="X4" s="17">
        <v>166</v>
      </c>
      <c r="Y4" s="3">
        <f t="shared" si="1"/>
        <v>1383</v>
      </c>
      <c r="Z4" s="30">
        <f t="shared" si="0"/>
        <v>115.25</v>
      </c>
    </row>
    <row r="5" spans="1:26" x14ac:dyDescent="0.25">
      <c r="A5" s="17">
        <v>4</v>
      </c>
      <c r="B5" s="17" t="s">
        <v>16</v>
      </c>
      <c r="C5" s="17">
        <v>78</v>
      </c>
      <c r="D5" s="17">
        <v>99</v>
      </c>
      <c r="E5" s="17">
        <v>107</v>
      </c>
      <c r="F5" s="17">
        <v>87</v>
      </c>
      <c r="G5" s="17">
        <v>83</v>
      </c>
      <c r="H5" s="17">
        <v>51</v>
      </c>
      <c r="I5" s="17">
        <v>31</v>
      </c>
      <c r="J5" s="17">
        <v>83</v>
      </c>
      <c r="K5" s="10">
        <v>72</v>
      </c>
      <c r="L5" s="32">
        <v>59</v>
      </c>
      <c r="M5" s="10">
        <v>42</v>
      </c>
      <c r="N5" s="10">
        <v>58</v>
      </c>
      <c r="O5" s="12">
        <v>60</v>
      </c>
      <c r="P5" s="10">
        <v>42</v>
      </c>
      <c r="Q5" s="10">
        <v>112</v>
      </c>
      <c r="R5" s="12">
        <v>29</v>
      </c>
      <c r="S5" s="10">
        <v>62</v>
      </c>
      <c r="T5" s="12">
        <v>40</v>
      </c>
      <c r="U5" s="17">
        <v>140</v>
      </c>
      <c r="V5" s="17">
        <v>56</v>
      </c>
      <c r="W5" s="17">
        <v>162</v>
      </c>
      <c r="X5" s="17">
        <v>56</v>
      </c>
      <c r="Y5" s="3">
        <f t="shared" si="1"/>
        <v>1609</v>
      </c>
      <c r="Z5" s="30">
        <f t="shared" si="0"/>
        <v>73.13636363636364</v>
      </c>
    </row>
    <row r="6" spans="1:26" x14ac:dyDescent="0.25">
      <c r="A6" s="17">
        <v>5</v>
      </c>
      <c r="B6" s="17" t="s">
        <v>25</v>
      </c>
      <c r="C6" s="17">
        <v>58</v>
      </c>
      <c r="D6" s="17">
        <v>93</v>
      </c>
      <c r="E6" s="17">
        <v>156</v>
      </c>
      <c r="F6" s="17">
        <v>139</v>
      </c>
      <c r="G6" s="17">
        <v>141</v>
      </c>
      <c r="H6" s="17">
        <v>48</v>
      </c>
      <c r="I6" s="17">
        <v>90</v>
      </c>
      <c r="J6" s="17">
        <v>57</v>
      </c>
      <c r="K6" s="18">
        <v>39</v>
      </c>
      <c r="L6" s="32">
        <v>135</v>
      </c>
      <c r="M6" s="10">
        <v>51</v>
      </c>
      <c r="N6" s="10">
        <v>66</v>
      </c>
      <c r="O6" s="12">
        <v>126</v>
      </c>
      <c r="P6" s="10">
        <v>56</v>
      </c>
      <c r="Q6" s="10">
        <v>44</v>
      </c>
      <c r="R6" s="12">
        <v>66</v>
      </c>
      <c r="S6" s="10">
        <v>76</v>
      </c>
      <c r="T6" s="12">
        <v>76</v>
      </c>
      <c r="U6" s="17">
        <v>96</v>
      </c>
      <c r="V6" s="17">
        <v>76</v>
      </c>
      <c r="W6" s="17">
        <v>41</v>
      </c>
      <c r="X6" s="17">
        <v>177</v>
      </c>
      <c r="Y6" s="3">
        <f t="shared" si="1"/>
        <v>1907</v>
      </c>
      <c r="Z6" s="30">
        <f t="shared" si="0"/>
        <v>86.681818181818187</v>
      </c>
    </row>
    <row r="7" spans="1:26" x14ac:dyDescent="0.25">
      <c r="A7" s="17">
        <v>6</v>
      </c>
      <c r="B7" s="17" t="s">
        <v>12</v>
      </c>
      <c r="C7" s="17">
        <v>184</v>
      </c>
      <c r="D7" s="17">
        <v>56</v>
      </c>
      <c r="E7" s="17">
        <v>90</v>
      </c>
      <c r="F7" s="17">
        <v>124</v>
      </c>
      <c r="G7" s="17">
        <v>73</v>
      </c>
      <c r="H7" s="17">
        <v>31</v>
      </c>
      <c r="I7" s="17">
        <v>31</v>
      </c>
      <c r="J7" s="17">
        <v>40</v>
      </c>
      <c r="K7" s="10">
        <v>114</v>
      </c>
      <c r="L7" s="32">
        <v>45</v>
      </c>
      <c r="M7" s="10">
        <v>43</v>
      </c>
      <c r="N7" s="10">
        <v>80</v>
      </c>
      <c r="O7" s="12">
        <v>45</v>
      </c>
      <c r="P7" s="10">
        <v>41</v>
      </c>
      <c r="Q7" s="10">
        <v>40</v>
      </c>
      <c r="R7" s="12">
        <v>49</v>
      </c>
      <c r="S7" s="10">
        <v>19</v>
      </c>
      <c r="T7" s="12">
        <v>58</v>
      </c>
      <c r="U7" s="17">
        <v>104</v>
      </c>
      <c r="V7" s="17">
        <v>98</v>
      </c>
      <c r="W7" s="17">
        <v>113</v>
      </c>
      <c r="X7" s="17">
        <v>44</v>
      </c>
      <c r="Y7" s="3">
        <f t="shared" si="1"/>
        <v>1522</v>
      </c>
      <c r="Z7" s="30">
        <f t="shared" si="0"/>
        <v>69.181818181818187</v>
      </c>
    </row>
    <row r="8" spans="1:26" x14ac:dyDescent="0.25">
      <c r="A8" s="17">
        <v>7</v>
      </c>
      <c r="B8" s="17" t="s">
        <v>15</v>
      </c>
      <c r="C8" s="17">
        <v>123</v>
      </c>
      <c r="D8" s="17">
        <v>121</v>
      </c>
      <c r="E8" s="17">
        <v>100</v>
      </c>
      <c r="F8" s="17">
        <v>132</v>
      </c>
      <c r="G8" s="17">
        <v>76</v>
      </c>
      <c r="H8" s="17">
        <v>86</v>
      </c>
      <c r="I8" s="17">
        <v>57</v>
      </c>
      <c r="J8" s="17">
        <v>70</v>
      </c>
      <c r="K8" s="10">
        <v>36</v>
      </c>
      <c r="L8" s="32">
        <v>110</v>
      </c>
      <c r="M8" s="10">
        <v>83</v>
      </c>
      <c r="N8" s="10">
        <v>74</v>
      </c>
      <c r="O8" s="12">
        <v>104</v>
      </c>
      <c r="P8" s="10">
        <v>110</v>
      </c>
      <c r="Q8" s="10">
        <v>126</v>
      </c>
      <c r="R8" s="12">
        <v>906</v>
      </c>
      <c r="S8" s="10">
        <v>81</v>
      </c>
      <c r="T8" s="12">
        <v>86</v>
      </c>
      <c r="U8" s="17">
        <v>176</v>
      </c>
      <c r="V8" s="17">
        <v>61</v>
      </c>
      <c r="W8" s="17">
        <v>88</v>
      </c>
      <c r="X8" s="17">
        <v>136</v>
      </c>
      <c r="Y8" s="3">
        <f t="shared" si="1"/>
        <v>2942</v>
      </c>
      <c r="Z8" s="30">
        <f t="shared" si="0"/>
        <v>133.72727272727272</v>
      </c>
    </row>
    <row r="9" spans="1:26" x14ac:dyDescent="0.25">
      <c r="A9" s="17">
        <v>8</v>
      </c>
      <c r="B9" s="17" t="s">
        <v>9</v>
      </c>
      <c r="C9" s="17">
        <v>137</v>
      </c>
      <c r="D9" s="17">
        <v>78</v>
      </c>
      <c r="E9" s="17">
        <v>98</v>
      </c>
      <c r="F9" s="17">
        <v>164</v>
      </c>
      <c r="G9" s="17">
        <v>76</v>
      </c>
      <c r="H9" s="17">
        <v>19</v>
      </c>
      <c r="I9" s="17">
        <v>75</v>
      </c>
      <c r="J9" s="17">
        <v>91</v>
      </c>
      <c r="K9" s="10">
        <v>104</v>
      </c>
      <c r="L9" s="32">
        <v>76</v>
      </c>
      <c r="M9" s="10">
        <v>55</v>
      </c>
      <c r="N9" s="10">
        <v>42</v>
      </c>
      <c r="O9" s="12">
        <v>71</v>
      </c>
      <c r="P9" s="10">
        <v>51</v>
      </c>
      <c r="Q9" s="10">
        <v>52</v>
      </c>
      <c r="R9" s="12">
        <v>129</v>
      </c>
      <c r="S9" s="10">
        <v>31</v>
      </c>
      <c r="T9" s="12">
        <v>86</v>
      </c>
      <c r="U9" s="17">
        <v>66</v>
      </c>
      <c r="V9" s="17">
        <v>242</v>
      </c>
      <c r="W9" s="17">
        <v>56</v>
      </c>
      <c r="X9" s="17">
        <v>155</v>
      </c>
      <c r="Y9" s="3">
        <f t="shared" si="1"/>
        <v>1954</v>
      </c>
      <c r="Z9" s="30">
        <f t="shared" si="0"/>
        <v>88.818181818181813</v>
      </c>
    </row>
    <row r="10" spans="1:26" x14ac:dyDescent="0.25">
      <c r="A10" s="17">
        <v>9</v>
      </c>
      <c r="B10" s="17" t="s">
        <v>7</v>
      </c>
      <c r="C10" s="17">
        <v>154</v>
      </c>
      <c r="D10" s="17">
        <v>140</v>
      </c>
      <c r="E10" s="17">
        <v>96</v>
      </c>
      <c r="F10" s="17">
        <v>394</v>
      </c>
      <c r="G10" s="17">
        <v>84</v>
      </c>
      <c r="H10" s="17">
        <v>58</v>
      </c>
      <c r="I10" s="17">
        <v>82</v>
      </c>
      <c r="J10" s="17">
        <v>71</v>
      </c>
      <c r="K10" s="10">
        <v>106</v>
      </c>
      <c r="L10" s="32">
        <v>101</v>
      </c>
      <c r="M10" s="10">
        <v>90</v>
      </c>
      <c r="N10" s="10">
        <v>35</v>
      </c>
      <c r="O10" s="12">
        <v>193</v>
      </c>
      <c r="P10" s="10">
        <v>111</v>
      </c>
      <c r="Q10" s="10">
        <v>86</v>
      </c>
      <c r="R10" s="12">
        <v>402</v>
      </c>
      <c r="S10" s="10">
        <v>659</v>
      </c>
      <c r="T10" s="12">
        <v>531</v>
      </c>
      <c r="U10" s="17">
        <v>508</v>
      </c>
      <c r="V10" s="17">
        <v>623</v>
      </c>
      <c r="W10" s="17">
        <v>888</v>
      </c>
      <c r="X10" s="17">
        <v>1013</v>
      </c>
      <c r="Y10" s="3">
        <f t="shared" si="1"/>
        <v>6425</v>
      </c>
      <c r="Z10" s="30">
        <f t="shared" si="0"/>
        <v>292.04545454545456</v>
      </c>
    </row>
    <row r="11" spans="1:26" x14ac:dyDescent="0.25">
      <c r="A11" s="17">
        <v>10</v>
      </c>
      <c r="B11" s="17" t="s">
        <v>71</v>
      </c>
      <c r="C11" s="17">
        <v>68</v>
      </c>
      <c r="D11" s="17">
        <v>66</v>
      </c>
      <c r="E11" s="17">
        <v>61</v>
      </c>
      <c r="F11" s="17">
        <v>125</v>
      </c>
      <c r="G11" s="17">
        <v>37</v>
      </c>
      <c r="H11" s="17">
        <v>34</v>
      </c>
      <c r="I11" s="17">
        <v>47</v>
      </c>
      <c r="J11" s="17">
        <v>37</v>
      </c>
      <c r="K11" s="10">
        <v>57</v>
      </c>
      <c r="L11" s="32">
        <v>37</v>
      </c>
      <c r="M11" s="10"/>
      <c r="N11" s="9"/>
      <c r="O11" s="17"/>
      <c r="P11" s="17"/>
      <c r="Q11" s="17"/>
      <c r="R11" s="17"/>
      <c r="S11" s="17"/>
      <c r="T11" s="17"/>
      <c r="U11" s="17">
        <v>74</v>
      </c>
      <c r="V11" s="17">
        <v>52</v>
      </c>
      <c r="W11" s="17">
        <v>82</v>
      </c>
      <c r="X11" s="17"/>
      <c r="Y11" s="3">
        <f t="shared" si="1"/>
        <v>777</v>
      </c>
      <c r="Z11" s="30">
        <f t="shared" si="0"/>
        <v>59.769230769230766</v>
      </c>
    </row>
    <row r="12" spans="1:26" x14ac:dyDescent="0.25">
      <c r="A12" s="17">
        <v>11</v>
      </c>
      <c r="B12" s="17" t="s">
        <v>68</v>
      </c>
      <c r="C12" s="17"/>
      <c r="D12" s="17"/>
      <c r="E12" s="17"/>
      <c r="F12" s="17"/>
      <c r="G12" s="17"/>
      <c r="H12" s="17"/>
      <c r="I12" s="17"/>
      <c r="J12" s="17"/>
      <c r="K12" s="10">
        <v>34</v>
      </c>
      <c r="L12" s="32">
        <v>45</v>
      </c>
      <c r="M12" s="10">
        <v>54</v>
      </c>
      <c r="N12" s="10">
        <v>43</v>
      </c>
      <c r="O12" s="12">
        <v>126</v>
      </c>
      <c r="P12" s="10">
        <v>34</v>
      </c>
      <c r="Q12" s="10">
        <v>42</v>
      </c>
      <c r="R12" s="19">
        <v>46</v>
      </c>
      <c r="S12" s="10">
        <v>50</v>
      </c>
      <c r="T12" s="12">
        <v>40</v>
      </c>
      <c r="U12" s="17">
        <v>67</v>
      </c>
      <c r="V12" s="17">
        <v>56</v>
      </c>
      <c r="W12" s="17">
        <v>30</v>
      </c>
      <c r="X12" s="17"/>
      <c r="Y12" s="3">
        <f t="shared" si="1"/>
        <v>667</v>
      </c>
      <c r="Z12" s="30">
        <f t="shared" si="0"/>
        <v>51.307692307692307</v>
      </c>
    </row>
    <row r="13" spans="1:26" x14ac:dyDescent="0.25">
      <c r="A13" s="17">
        <v>12</v>
      </c>
      <c r="B13" s="17" t="s">
        <v>34</v>
      </c>
      <c r="C13" s="17">
        <v>110</v>
      </c>
      <c r="D13" s="17">
        <v>403</v>
      </c>
      <c r="E13" s="17">
        <v>211</v>
      </c>
      <c r="F13" s="17">
        <v>928</v>
      </c>
      <c r="G13" s="17">
        <v>216</v>
      </c>
      <c r="H13" s="17">
        <v>108</v>
      </c>
      <c r="I13" s="17">
        <v>93</v>
      </c>
      <c r="J13" s="17">
        <v>91</v>
      </c>
      <c r="K13" s="10">
        <v>72</v>
      </c>
      <c r="L13" s="32">
        <v>64</v>
      </c>
      <c r="M13" s="10">
        <v>63</v>
      </c>
      <c r="N13" s="10">
        <v>74</v>
      </c>
      <c r="O13" s="12">
        <v>72</v>
      </c>
      <c r="P13" s="10">
        <v>134</v>
      </c>
      <c r="Q13" s="10">
        <v>70</v>
      </c>
      <c r="R13" s="17"/>
      <c r="S13" s="10">
        <v>22</v>
      </c>
      <c r="T13" s="12">
        <v>158</v>
      </c>
      <c r="U13" s="17">
        <v>337</v>
      </c>
      <c r="V13" s="17">
        <v>194</v>
      </c>
      <c r="W13" s="17">
        <v>160</v>
      </c>
      <c r="X13" s="17">
        <v>218</v>
      </c>
      <c r="Y13" s="3">
        <f t="shared" si="1"/>
        <v>3798</v>
      </c>
      <c r="Z13" s="30">
        <f t="shared" si="0"/>
        <v>180.85714285714286</v>
      </c>
    </row>
    <row r="14" spans="1:26" x14ac:dyDescent="0.25">
      <c r="A14" s="17">
        <v>13</v>
      </c>
      <c r="B14" s="17" t="s">
        <v>27</v>
      </c>
      <c r="C14" s="17">
        <v>595</v>
      </c>
      <c r="D14" s="17">
        <v>2016</v>
      </c>
      <c r="E14" s="17">
        <v>1022</v>
      </c>
      <c r="F14" s="17">
        <v>639</v>
      </c>
      <c r="G14" s="17">
        <v>716</v>
      </c>
      <c r="H14" s="17">
        <v>212</v>
      </c>
      <c r="I14" s="17">
        <v>459</v>
      </c>
      <c r="J14" s="17">
        <v>241</v>
      </c>
      <c r="K14" s="10">
        <v>320</v>
      </c>
      <c r="L14" s="32">
        <v>457</v>
      </c>
      <c r="M14" s="10">
        <v>333</v>
      </c>
      <c r="N14" s="10">
        <v>180</v>
      </c>
      <c r="O14" s="12">
        <v>232</v>
      </c>
      <c r="P14" s="10">
        <v>216</v>
      </c>
      <c r="Q14" s="10">
        <v>478</v>
      </c>
      <c r="R14" s="12">
        <v>670</v>
      </c>
      <c r="S14" s="10">
        <v>189</v>
      </c>
      <c r="T14" s="12">
        <v>270</v>
      </c>
      <c r="U14" s="17">
        <v>369</v>
      </c>
      <c r="V14" s="17">
        <v>242</v>
      </c>
      <c r="W14" s="17">
        <v>339</v>
      </c>
      <c r="X14" s="17">
        <v>375</v>
      </c>
      <c r="Y14" s="3">
        <f t="shared" si="1"/>
        <v>10570</v>
      </c>
      <c r="Z14" s="30">
        <f t="shared" si="0"/>
        <v>480.45454545454544</v>
      </c>
    </row>
    <row r="15" spans="1:26" x14ac:dyDescent="0.25">
      <c r="A15" s="17">
        <v>14</v>
      </c>
      <c r="B15" s="17" t="s">
        <v>64</v>
      </c>
      <c r="C15" s="17"/>
      <c r="D15" s="17">
        <v>102</v>
      </c>
      <c r="E15" s="17">
        <v>119</v>
      </c>
      <c r="F15" s="17">
        <v>268</v>
      </c>
      <c r="G15" s="17">
        <v>254</v>
      </c>
      <c r="H15" s="17">
        <v>82</v>
      </c>
      <c r="I15" s="17">
        <v>352</v>
      </c>
      <c r="J15" s="17">
        <v>70</v>
      </c>
      <c r="K15" s="10">
        <v>372</v>
      </c>
      <c r="L15" s="32">
        <v>128</v>
      </c>
      <c r="M15" s="10">
        <v>182</v>
      </c>
      <c r="N15" s="10">
        <v>102</v>
      </c>
      <c r="O15" s="12">
        <v>152</v>
      </c>
      <c r="P15" s="10">
        <v>124</v>
      </c>
      <c r="Q15" s="10">
        <v>116</v>
      </c>
      <c r="R15" s="12">
        <v>88</v>
      </c>
      <c r="S15" s="10">
        <v>86</v>
      </c>
      <c r="T15" s="12">
        <v>236</v>
      </c>
      <c r="U15" s="17">
        <v>194</v>
      </c>
      <c r="V15" s="17">
        <v>168</v>
      </c>
      <c r="W15" s="17">
        <v>297</v>
      </c>
      <c r="X15" s="17">
        <v>288</v>
      </c>
      <c r="Y15" s="3">
        <f t="shared" si="1"/>
        <v>3780</v>
      </c>
      <c r="Z15" s="30">
        <f t="shared" si="0"/>
        <v>180</v>
      </c>
    </row>
    <row r="16" spans="1:26" x14ac:dyDescent="0.25">
      <c r="A16" s="17">
        <v>15</v>
      </c>
      <c r="B16" s="17" t="s">
        <v>8</v>
      </c>
      <c r="C16" s="17">
        <v>455</v>
      </c>
      <c r="D16" s="17">
        <v>1016</v>
      </c>
      <c r="E16" s="17">
        <v>248</v>
      </c>
      <c r="F16" s="17">
        <v>502</v>
      </c>
      <c r="G16" s="17">
        <v>615</v>
      </c>
      <c r="H16" s="17">
        <v>158</v>
      </c>
      <c r="I16" s="17">
        <v>331</v>
      </c>
      <c r="J16" s="17">
        <v>278</v>
      </c>
      <c r="K16" s="10">
        <v>548</v>
      </c>
      <c r="L16" s="32">
        <v>361</v>
      </c>
      <c r="M16" s="10">
        <v>274</v>
      </c>
      <c r="N16" s="10">
        <v>469</v>
      </c>
      <c r="O16" s="12">
        <v>512</v>
      </c>
      <c r="P16" s="10">
        <v>269</v>
      </c>
      <c r="Q16" s="10">
        <v>396</v>
      </c>
      <c r="R16" s="12">
        <v>385</v>
      </c>
      <c r="S16" s="10">
        <v>219</v>
      </c>
      <c r="T16" s="12">
        <v>536</v>
      </c>
      <c r="U16" s="17">
        <v>567</v>
      </c>
      <c r="V16" s="17">
        <v>409</v>
      </c>
      <c r="W16" s="17">
        <v>374</v>
      </c>
      <c r="X16" s="17">
        <v>509</v>
      </c>
      <c r="Y16" s="3">
        <f t="shared" si="1"/>
        <v>9431</v>
      </c>
      <c r="Z16" s="30">
        <f t="shared" si="0"/>
        <v>428.68181818181819</v>
      </c>
    </row>
    <row r="17" spans="1:26" x14ac:dyDescent="0.25">
      <c r="A17" s="17">
        <v>16</v>
      </c>
      <c r="B17" s="17" t="s">
        <v>35</v>
      </c>
      <c r="C17" s="17">
        <v>266</v>
      </c>
      <c r="D17" s="17">
        <v>432</v>
      </c>
      <c r="E17" s="17">
        <v>560</v>
      </c>
      <c r="F17" s="17">
        <v>857</v>
      </c>
      <c r="G17" s="17">
        <v>538</v>
      </c>
      <c r="H17" s="17">
        <v>145</v>
      </c>
      <c r="I17" s="17">
        <v>177</v>
      </c>
      <c r="J17" s="17">
        <v>264</v>
      </c>
      <c r="K17" s="10">
        <v>163</v>
      </c>
      <c r="L17" s="32">
        <v>106</v>
      </c>
      <c r="M17" s="10">
        <v>108</v>
      </c>
      <c r="N17" s="10">
        <v>208</v>
      </c>
      <c r="O17" s="12">
        <v>108</v>
      </c>
      <c r="P17" s="10">
        <v>106</v>
      </c>
      <c r="Q17" s="10">
        <v>203</v>
      </c>
      <c r="R17" s="12">
        <v>153</v>
      </c>
      <c r="S17" s="10">
        <v>104</v>
      </c>
      <c r="T17" s="12">
        <v>139</v>
      </c>
      <c r="U17" s="17"/>
      <c r="V17" s="17">
        <v>87</v>
      </c>
      <c r="W17" s="17">
        <v>156</v>
      </c>
      <c r="X17" s="17">
        <v>119</v>
      </c>
      <c r="Y17" s="3">
        <f t="shared" si="1"/>
        <v>4999</v>
      </c>
      <c r="Z17" s="30">
        <f t="shared" si="0"/>
        <v>238.04761904761904</v>
      </c>
    </row>
    <row r="18" spans="1:26" x14ac:dyDescent="0.25">
      <c r="A18" s="17">
        <v>17</v>
      </c>
      <c r="B18" s="17" t="s">
        <v>69</v>
      </c>
      <c r="C18" s="17"/>
      <c r="D18" s="17">
        <v>693</v>
      </c>
      <c r="E18" s="17">
        <v>174</v>
      </c>
      <c r="F18" s="17">
        <v>120</v>
      </c>
      <c r="G18" s="17">
        <v>414</v>
      </c>
      <c r="H18" s="17">
        <v>46</v>
      </c>
      <c r="I18" s="17">
        <v>95</v>
      </c>
      <c r="J18" s="17">
        <v>56</v>
      </c>
      <c r="K18" s="10">
        <v>66</v>
      </c>
      <c r="L18" s="32">
        <v>78</v>
      </c>
      <c r="M18" s="10">
        <v>185</v>
      </c>
      <c r="N18" s="10">
        <v>96</v>
      </c>
      <c r="O18" s="12">
        <v>36</v>
      </c>
      <c r="P18" s="10">
        <v>86</v>
      </c>
      <c r="Q18" s="10">
        <v>56</v>
      </c>
      <c r="R18" s="12">
        <v>86</v>
      </c>
      <c r="S18" s="10">
        <v>93</v>
      </c>
      <c r="T18" s="12">
        <v>76</v>
      </c>
      <c r="U18" s="17">
        <v>56</v>
      </c>
      <c r="V18" s="17">
        <v>106</v>
      </c>
      <c r="W18" s="17">
        <v>66</v>
      </c>
      <c r="X18" s="17">
        <v>390</v>
      </c>
      <c r="Y18" s="3">
        <f t="shared" si="1"/>
        <v>3074</v>
      </c>
      <c r="Z18" s="30">
        <f t="shared" si="0"/>
        <v>146.38095238095238</v>
      </c>
    </row>
    <row r="19" spans="1:26" x14ac:dyDescent="0.25">
      <c r="A19" s="17">
        <v>18</v>
      </c>
      <c r="B19" s="17" t="s">
        <v>11</v>
      </c>
      <c r="C19" s="17">
        <v>106</v>
      </c>
      <c r="D19" s="17">
        <v>80</v>
      </c>
      <c r="E19" s="17">
        <v>590</v>
      </c>
      <c r="F19" s="17">
        <v>104</v>
      </c>
      <c r="G19" s="17">
        <v>61</v>
      </c>
      <c r="H19" s="17">
        <v>58</v>
      </c>
      <c r="I19" s="17">
        <v>26</v>
      </c>
      <c r="J19" s="17">
        <v>52</v>
      </c>
      <c r="K19" s="10">
        <v>90</v>
      </c>
      <c r="L19" s="32">
        <v>61</v>
      </c>
      <c r="M19" s="10">
        <v>396</v>
      </c>
      <c r="N19" s="10">
        <v>72</v>
      </c>
      <c r="O19" s="12">
        <v>526</v>
      </c>
      <c r="P19" s="10">
        <v>88</v>
      </c>
      <c r="Q19" s="10">
        <v>62</v>
      </c>
      <c r="R19" s="12">
        <v>68</v>
      </c>
      <c r="S19" s="10">
        <v>34</v>
      </c>
      <c r="T19" s="12">
        <v>74</v>
      </c>
      <c r="U19" s="17">
        <v>154</v>
      </c>
      <c r="V19" s="17">
        <v>84</v>
      </c>
      <c r="W19" s="17">
        <v>24</v>
      </c>
      <c r="X19" s="17">
        <v>64</v>
      </c>
      <c r="Y19" s="3">
        <f t="shared" si="1"/>
        <v>2874</v>
      </c>
      <c r="Z19" s="30">
        <f t="shared" si="0"/>
        <v>130.63636363636363</v>
      </c>
    </row>
    <row r="20" spans="1:26" x14ac:dyDescent="0.25">
      <c r="A20" s="17">
        <v>19</v>
      </c>
      <c r="B20" s="17" t="s">
        <v>65</v>
      </c>
      <c r="C20" s="17"/>
      <c r="D20" s="17">
        <v>183</v>
      </c>
      <c r="E20" s="17">
        <v>228</v>
      </c>
      <c r="F20" s="17">
        <v>226</v>
      </c>
      <c r="G20" s="17">
        <v>332</v>
      </c>
      <c r="H20" s="17">
        <v>200</v>
      </c>
      <c r="I20" s="17">
        <v>130</v>
      </c>
      <c r="J20" s="17">
        <v>179</v>
      </c>
      <c r="K20" s="10">
        <v>199</v>
      </c>
      <c r="L20" s="32">
        <v>228</v>
      </c>
      <c r="M20" s="10">
        <v>162</v>
      </c>
      <c r="N20" s="10">
        <v>295</v>
      </c>
      <c r="O20" s="12">
        <v>24</v>
      </c>
      <c r="P20" s="10">
        <v>24</v>
      </c>
      <c r="Q20" s="10">
        <v>4</v>
      </c>
      <c r="R20" s="12">
        <v>23</v>
      </c>
      <c r="S20" s="10">
        <v>36</v>
      </c>
      <c r="T20" s="12">
        <v>40</v>
      </c>
      <c r="U20" s="17">
        <v>9</v>
      </c>
      <c r="V20" s="17">
        <v>23</v>
      </c>
      <c r="W20" s="17">
        <v>45</v>
      </c>
      <c r="X20" s="17">
        <v>48</v>
      </c>
      <c r="Y20" s="3">
        <f t="shared" si="1"/>
        <v>2638</v>
      </c>
      <c r="Z20" s="30">
        <f t="shared" si="0"/>
        <v>125.61904761904762</v>
      </c>
    </row>
    <row r="21" spans="1:26" x14ac:dyDescent="0.25">
      <c r="A21" s="17">
        <v>20</v>
      </c>
      <c r="B21" s="17" t="s">
        <v>23</v>
      </c>
      <c r="C21" s="17">
        <v>46</v>
      </c>
      <c r="D21" s="17">
        <v>40</v>
      </c>
      <c r="E21" s="17">
        <v>68</v>
      </c>
      <c r="F21" s="17">
        <v>44</v>
      </c>
      <c r="G21" s="17">
        <v>80</v>
      </c>
      <c r="H21" s="17">
        <v>28</v>
      </c>
      <c r="I21" s="17">
        <v>0</v>
      </c>
      <c r="J21" s="17">
        <v>44</v>
      </c>
      <c r="K21" s="10">
        <v>25</v>
      </c>
      <c r="L21" s="32">
        <v>46</v>
      </c>
      <c r="M21" s="10">
        <v>50</v>
      </c>
      <c r="N21" s="10">
        <v>45</v>
      </c>
      <c r="O21" s="12">
        <v>49</v>
      </c>
      <c r="P21" s="10">
        <v>26</v>
      </c>
      <c r="Q21" s="10">
        <v>108</v>
      </c>
      <c r="R21" s="12">
        <v>44</v>
      </c>
      <c r="S21" s="10">
        <v>79</v>
      </c>
      <c r="T21" s="12">
        <v>47</v>
      </c>
      <c r="U21" s="17">
        <v>92</v>
      </c>
      <c r="V21" s="17"/>
      <c r="W21" s="17">
        <v>18</v>
      </c>
      <c r="X21" s="17">
        <v>126</v>
      </c>
      <c r="Y21" s="3">
        <f t="shared" si="1"/>
        <v>1105</v>
      </c>
      <c r="Z21" s="30">
        <f t="shared" si="0"/>
        <v>52.61904761904762</v>
      </c>
    </row>
    <row r="22" spans="1:26" x14ac:dyDescent="0.25">
      <c r="A22" s="17">
        <v>21</v>
      </c>
      <c r="B22" s="17" t="s">
        <v>10</v>
      </c>
      <c r="C22" s="17">
        <v>149</v>
      </c>
      <c r="D22" s="17">
        <v>98</v>
      </c>
      <c r="E22" s="17">
        <v>272</v>
      </c>
      <c r="F22" s="17">
        <v>164</v>
      </c>
      <c r="G22" s="17">
        <v>78</v>
      </c>
      <c r="H22" s="17">
        <v>95</v>
      </c>
      <c r="I22" s="17">
        <v>36</v>
      </c>
      <c r="J22" s="17">
        <v>94</v>
      </c>
      <c r="K22" s="10">
        <v>67</v>
      </c>
      <c r="L22" s="32">
        <v>47</v>
      </c>
      <c r="M22" s="10">
        <v>58</v>
      </c>
      <c r="N22" s="10">
        <v>53</v>
      </c>
      <c r="O22" s="12">
        <v>66</v>
      </c>
      <c r="P22" s="10">
        <v>76</v>
      </c>
      <c r="Q22" s="10">
        <v>51</v>
      </c>
      <c r="R22" s="12">
        <v>66</v>
      </c>
      <c r="S22" s="10">
        <v>43</v>
      </c>
      <c r="T22" s="12">
        <v>116</v>
      </c>
      <c r="U22" s="17">
        <v>96</v>
      </c>
      <c r="V22" s="17">
        <v>70</v>
      </c>
      <c r="W22" s="17">
        <v>111</v>
      </c>
      <c r="X22" s="17">
        <v>156</v>
      </c>
      <c r="Y22" s="3">
        <f t="shared" si="1"/>
        <v>2062</v>
      </c>
      <c r="Z22" s="30">
        <f t="shared" si="0"/>
        <v>93.727272727272734</v>
      </c>
    </row>
    <row r="23" spans="1:26" x14ac:dyDescent="0.25">
      <c r="A23" s="17">
        <v>22</v>
      </c>
      <c r="B23" s="17" t="s">
        <v>38</v>
      </c>
      <c r="C23" s="17">
        <v>74</v>
      </c>
      <c r="D23" s="17">
        <v>207</v>
      </c>
      <c r="E23" s="17">
        <v>116</v>
      </c>
      <c r="F23" s="17">
        <v>299</v>
      </c>
      <c r="G23" s="17">
        <v>129</v>
      </c>
      <c r="H23" s="17">
        <v>114</v>
      </c>
      <c r="I23" s="17">
        <v>114</v>
      </c>
      <c r="J23" s="17">
        <v>92</v>
      </c>
      <c r="K23" s="10">
        <v>42</v>
      </c>
      <c r="L23" s="32">
        <v>97</v>
      </c>
      <c r="M23" s="10">
        <v>34</v>
      </c>
      <c r="N23" s="10">
        <v>108</v>
      </c>
      <c r="O23" s="12">
        <v>188</v>
      </c>
      <c r="P23" s="10">
        <v>189</v>
      </c>
      <c r="Q23" s="10">
        <v>108</v>
      </c>
      <c r="R23" s="12">
        <v>268</v>
      </c>
      <c r="S23" s="10">
        <v>85</v>
      </c>
      <c r="T23" s="12">
        <v>114</v>
      </c>
      <c r="U23" s="17">
        <v>132</v>
      </c>
      <c r="V23" s="17">
        <v>153</v>
      </c>
      <c r="W23" s="17">
        <v>130</v>
      </c>
      <c r="X23" s="17">
        <v>166</v>
      </c>
      <c r="Y23" s="3">
        <f t="shared" si="1"/>
        <v>2959</v>
      </c>
      <c r="Z23" s="30">
        <f>AVERAGE(C23:X23)</f>
        <v>134.5</v>
      </c>
    </row>
    <row r="24" spans="1:26" x14ac:dyDescent="0.25">
      <c r="A24" s="17">
        <v>23</v>
      </c>
      <c r="B24" s="17" t="s">
        <v>14</v>
      </c>
      <c r="C24" s="17">
        <v>48</v>
      </c>
      <c r="D24" s="17">
        <v>33</v>
      </c>
      <c r="E24" s="17">
        <v>75</v>
      </c>
      <c r="F24" s="17">
        <v>97</v>
      </c>
      <c r="G24" s="17">
        <v>84</v>
      </c>
      <c r="H24" s="17">
        <v>94</v>
      </c>
      <c r="I24" s="17">
        <v>41</v>
      </c>
      <c r="J24" s="17">
        <v>125</v>
      </c>
      <c r="K24" s="10">
        <v>69</v>
      </c>
      <c r="L24" s="32">
        <v>69</v>
      </c>
      <c r="M24" s="10">
        <v>97</v>
      </c>
      <c r="N24" s="10">
        <v>64</v>
      </c>
      <c r="O24" s="12">
        <v>64</v>
      </c>
      <c r="P24" s="10">
        <v>64</v>
      </c>
      <c r="Q24" s="10">
        <v>161</v>
      </c>
      <c r="R24" s="12">
        <v>54</v>
      </c>
      <c r="S24" s="10">
        <v>31</v>
      </c>
      <c r="T24" s="12">
        <v>74</v>
      </c>
      <c r="U24" s="17">
        <v>307</v>
      </c>
      <c r="V24" s="17">
        <v>54</v>
      </c>
      <c r="W24" s="17">
        <v>176</v>
      </c>
      <c r="X24" s="17">
        <v>59</v>
      </c>
      <c r="Y24" s="3">
        <f t="shared" si="1"/>
        <v>1940</v>
      </c>
      <c r="Z24" s="30">
        <f t="shared" ref="Z24:Z49" si="2">AVERAGE(C24:X24)</f>
        <v>88.181818181818187</v>
      </c>
    </row>
    <row r="25" spans="1:26" x14ac:dyDescent="0.25">
      <c r="A25" s="17">
        <v>24</v>
      </c>
      <c r="B25" s="17" t="s">
        <v>36</v>
      </c>
      <c r="C25" s="17">
        <v>440</v>
      </c>
      <c r="D25" s="17">
        <v>1477</v>
      </c>
      <c r="E25" s="17">
        <v>663</v>
      </c>
      <c r="F25" s="17">
        <v>1532</v>
      </c>
      <c r="G25" s="17">
        <v>348</v>
      </c>
      <c r="H25" s="17">
        <v>562</v>
      </c>
      <c r="I25" s="17">
        <v>392</v>
      </c>
      <c r="J25" s="17">
        <v>500</v>
      </c>
      <c r="K25" s="10">
        <v>332</v>
      </c>
      <c r="L25" s="32">
        <v>448</v>
      </c>
      <c r="M25" s="10">
        <v>253</v>
      </c>
      <c r="N25" s="10">
        <v>404</v>
      </c>
      <c r="O25" s="12">
        <v>227</v>
      </c>
      <c r="P25" s="10">
        <v>365</v>
      </c>
      <c r="Q25" s="10">
        <v>300</v>
      </c>
      <c r="R25" s="12">
        <v>356</v>
      </c>
      <c r="S25" s="10">
        <v>317</v>
      </c>
      <c r="T25" s="12">
        <v>311</v>
      </c>
      <c r="U25" s="17">
        <v>280</v>
      </c>
      <c r="V25" s="17">
        <v>370</v>
      </c>
      <c r="W25" s="17">
        <v>233</v>
      </c>
      <c r="X25" s="17">
        <v>530</v>
      </c>
      <c r="Y25" s="3">
        <f t="shared" si="1"/>
        <v>10640</v>
      </c>
      <c r="Z25" s="30">
        <f t="shared" si="2"/>
        <v>483.63636363636363</v>
      </c>
    </row>
    <row r="26" spans="1:26" x14ac:dyDescent="0.25">
      <c r="A26" s="17">
        <v>25</v>
      </c>
      <c r="B26" s="17" t="s">
        <v>24</v>
      </c>
      <c r="C26" s="17">
        <v>87</v>
      </c>
      <c r="D26" s="17">
        <v>71</v>
      </c>
      <c r="E26" s="17">
        <v>263</v>
      </c>
      <c r="F26" s="17">
        <v>123</v>
      </c>
      <c r="G26" s="17">
        <v>161</v>
      </c>
      <c r="H26" s="17">
        <v>12</v>
      </c>
      <c r="I26" s="17">
        <v>37</v>
      </c>
      <c r="J26" s="17">
        <v>25</v>
      </c>
      <c r="K26" s="10">
        <v>20</v>
      </c>
      <c r="L26" s="32">
        <v>50</v>
      </c>
      <c r="M26" s="10">
        <v>44</v>
      </c>
      <c r="N26" s="10">
        <v>36</v>
      </c>
      <c r="O26" s="12">
        <v>65</v>
      </c>
      <c r="P26" s="10">
        <v>39</v>
      </c>
      <c r="Q26" s="10">
        <v>53</v>
      </c>
      <c r="R26" s="12">
        <v>236</v>
      </c>
      <c r="S26" s="10">
        <v>66</v>
      </c>
      <c r="T26" s="12">
        <v>60</v>
      </c>
      <c r="U26" s="17">
        <v>33</v>
      </c>
      <c r="V26" s="17">
        <v>28</v>
      </c>
      <c r="W26" s="17">
        <v>46</v>
      </c>
      <c r="X26" s="17">
        <v>188</v>
      </c>
      <c r="Y26" s="3">
        <f t="shared" si="1"/>
        <v>1743</v>
      </c>
      <c r="Z26" s="30">
        <f t="shared" si="2"/>
        <v>79.227272727272734</v>
      </c>
    </row>
    <row r="27" spans="1:26" x14ac:dyDescent="0.25">
      <c r="A27" s="17">
        <v>26</v>
      </c>
      <c r="B27" s="17" t="s">
        <v>39</v>
      </c>
      <c r="C27" s="17">
        <v>55</v>
      </c>
      <c r="D27" s="17">
        <v>108</v>
      </c>
      <c r="E27" s="17">
        <v>92</v>
      </c>
      <c r="F27" s="17">
        <v>349</v>
      </c>
      <c r="G27" s="17">
        <v>75</v>
      </c>
      <c r="H27" s="17">
        <v>92</v>
      </c>
      <c r="I27" s="17">
        <v>92</v>
      </c>
      <c r="J27" s="17">
        <v>209</v>
      </c>
      <c r="K27" s="10">
        <v>58</v>
      </c>
      <c r="L27" s="32">
        <v>94</v>
      </c>
      <c r="M27" s="10">
        <v>52</v>
      </c>
      <c r="N27" s="10">
        <v>93</v>
      </c>
      <c r="O27" s="12">
        <v>51</v>
      </c>
      <c r="P27" s="10">
        <v>70</v>
      </c>
      <c r="Q27" s="10">
        <v>121</v>
      </c>
      <c r="R27" s="12">
        <v>36</v>
      </c>
      <c r="S27" s="10">
        <v>68</v>
      </c>
      <c r="T27" s="12">
        <v>60</v>
      </c>
      <c r="U27" s="17">
        <v>62</v>
      </c>
      <c r="V27" s="17">
        <v>62</v>
      </c>
      <c r="W27" s="17">
        <v>150</v>
      </c>
      <c r="X27" s="17">
        <v>247</v>
      </c>
      <c r="Y27" s="3">
        <f t="shared" si="1"/>
        <v>2296</v>
      </c>
      <c r="Z27" s="30">
        <f t="shared" si="2"/>
        <v>104.36363636363636</v>
      </c>
    </row>
    <row r="28" spans="1:26" x14ac:dyDescent="0.25">
      <c r="A28" s="17">
        <v>27</v>
      </c>
      <c r="B28" s="17" t="s">
        <v>28</v>
      </c>
      <c r="C28" s="17">
        <v>123</v>
      </c>
      <c r="D28" s="17">
        <v>462</v>
      </c>
      <c r="E28" s="17">
        <v>535</v>
      </c>
      <c r="F28" s="17">
        <v>398</v>
      </c>
      <c r="G28" s="17">
        <v>127</v>
      </c>
      <c r="H28" s="17">
        <v>54</v>
      </c>
      <c r="I28" s="17">
        <v>74</v>
      </c>
      <c r="J28" s="17">
        <v>50</v>
      </c>
      <c r="K28" s="10">
        <v>58</v>
      </c>
      <c r="L28" s="32">
        <v>116</v>
      </c>
      <c r="M28" s="10">
        <v>48</v>
      </c>
      <c r="N28" s="10">
        <v>29</v>
      </c>
      <c r="O28" s="12">
        <v>141</v>
      </c>
      <c r="P28" s="10">
        <v>111</v>
      </c>
      <c r="Q28" s="10">
        <v>222</v>
      </c>
      <c r="R28" s="12">
        <v>93</v>
      </c>
      <c r="S28" s="10">
        <v>55</v>
      </c>
      <c r="T28" s="12">
        <v>38</v>
      </c>
      <c r="U28" s="17">
        <v>81</v>
      </c>
      <c r="V28" s="17">
        <v>112</v>
      </c>
      <c r="W28" s="17">
        <v>131</v>
      </c>
      <c r="X28" s="17">
        <v>231</v>
      </c>
      <c r="Y28" s="3">
        <f t="shared" si="1"/>
        <v>3289</v>
      </c>
      <c r="Z28" s="30">
        <f t="shared" si="2"/>
        <v>149.5</v>
      </c>
    </row>
    <row r="29" spans="1:26" x14ac:dyDescent="0.25">
      <c r="A29" s="17">
        <v>28</v>
      </c>
      <c r="B29" s="17" t="s">
        <v>21</v>
      </c>
      <c r="C29" s="17">
        <v>105</v>
      </c>
      <c r="D29" s="17">
        <v>386</v>
      </c>
      <c r="E29" s="17">
        <v>167</v>
      </c>
      <c r="F29" s="17">
        <v>115</v>
      </c>
      <c r="G29" s="17">
        <v>57</v>
      </c>
      <c r="H29" s="17">
        <v>63</v>
      </c>
      <c r="I29" s="17">
        <v>49</v>
      </c>
      <c r="J29" s="17">
        <v>82</v>
      </c>
      <c r="K29" s="10">
        <v>36</v>
      </c>
      <c r="L29" s="32">
        <v>116</v>
      </c>
      <c r="M29" s="10">
        <v>216</v>
      </c>
      <c r="N29" s="10">
        <v>73</v>
      </c>
      <c r="O29" s="12">
        <v>124</v>
      </c>
      <c r="P29" s="10">
        <v>86</v>
      </c>
      <c r="Q29" s="10">
        <v>146</v>
      </c>
      <c r="R29" s="12">
        <v>100</v>
      </c>
      <c r="S29" s="10">
        <v>76</v>
      </c>
      <c r="T29" s="12">
        <v>66</v>
      </c>
      <c r="U29" s="17">
        <v>678</v>
      </c>
      <c r="V29" s="17">
        <v>146</v>
      </c>
      <c r="W29" s="17">
        <v>200</v>
      </c>
      <c r="X29" s="17">
        <v>146</v>
      </c>
      <c r="Y29" s="3">
        <f t="shared" si="1"/>
        <v>3233</v>
      </c>
      <c r="Z29" s="30">
        <f t="shared" si="2"/>
        <v>146.95454545454547</v>
      </c>
    </row>
    <row r="30" spans="1:26" x14ac:dyDescent="0.25">
      <c r="A30" s="17">
        <v>29</v>
      </c>
      <c r="B30" s="17" t="s">
        <v>0</v>
      </c>
      <c r="C30" s="17">
        <v>517</v>
      </c>
      <c r="D30" s="17">
        <v>304</v>
      </c>
      <c r="E30" s="17">
        <v>404</v>
      </c>
      <c r="F30" s="17">
        <v>188</v>
      </c>
      <c r="G30" s="17">
        <v>189</v>
      </c>
      <c r="H30" s="17">
        <v>146</v>
      </c>
      <c r="I30" s="17">
        <v>109</v>
      </c>
      <c r="J30" s="17">
        <v>92</v>
      </c>
      <c r="K30" s="10">
        <v>184</v>
      </c>
      <c r="L30" s="32">
        <v>15</v>
      </c>
      <c r="M30" s="10">
        <v>266</v>
      </c>
      <c r="N30" s="17">
        <v>249</v>
      </c>
      <c r="O30" s="12">
        <v>409</v>
      </c>
      <c r="P30" s="17">
        <v>122</v>
      </c>
      <c r="Q30" s="10">
        <v>282</v>
      </c>
      <c r="R30" s="12">
        <v>208</v>
      </c>
      <c r="S30" s="17">
        <v>272</v>
      </c>
      <c r="T30" s="12">
        <v>114</v>
      </c>
      <c r="U30" s="17">
        <v>153</v>
      </c>
      <c r="V30" s="17">
        <v>176</v>
      </c>
      <c r="W30" s="17">
        <v>153</v>
      </c>
      <c r="X30" s="17">
        <v>184</v>
      </c>
      <c r="Y30" s="3">
        <f t="shared" si="1"/>
        <v>4736</v>
      </c>
      <c r="Z30" s="30">
        <f t="shared" si="2"/>
        <v>215.27272727272728</v>
      </c>
    </row>
    <row r="31" spans="1:26" x14ac:dyDescent="0.25">
      <c r="A31" s="17">
        <v>30</v>
      </c>
      <c r="B31" s="17" t="s">
        <v>31</v>
      </c>
      <c r="C31" s="17">
        <v>73</v>
      </c>
      <c r="D31" s="17">
        <v>29</v>
      </c>
      <c r="E31" s="17">
        <v>211</v>
      </c>
      <c r="F31" s="17">
        <v>269</v>
      </c>
      <c r="G31" s="17">
        <v>145</v>
      </c>
      <c r="H31" s="17">
        <v>70</v>
      </c>
      <c r="I31" s="17">
        <v>96</v>
      </c>
      <c r="J31" s="17">
        <v>78</v>
      </c>
      <c r="K31" s="17">
        <v>77</v>
      </c>
      <c r="L31" s="32">
        <v>103</v>
      </c>
      <c r="M31" s="10">
        <v>84</v>
      </c>
      <c r="N31" s="10">
        <v>104</v>
      </c>
      <c r="O31" s="12">
        <v>86</v>
      </c>
      <c r="P31" s="10">
        <v>53</v>
      </c>
      <c r="Q31" s="10">
        <v>144</v>
      </c>
      <c r="R31" s="12">
        <v>146</v>
      </c>
      <c r="S31" s="10">
        <v>76</v>
      </c>
      <c r="T31" s="12">
        <v>104</v>
      </c>
      <c r="U31" s="17">
        <v>126</v>
      </c>
      <c r="V31" s="17">
        <v>321</v>
      </c>
      <c r="W31" s="17">
        <v>165</v>
      </c>
      <c r="X31" s="17">
        <v>125</v>
      </c>
      <c r="Y31" s="3">
        <f t="shared" si="1"/>
        <v>2685</v>
      </c>
      <c r="Z31" s="30">
        <f t="shared" si="2"/>
        <v>122.04545454545455</v>
      </c>
    </row>
    <row r="32" spans="1:26" x14ac:dyDescent="0.25">
      <c r="A32" s="17">
        <v>31</v>
      </c>
      <c r="B32" s="17" t="s">
        <v>32</v>
      </c>
      <c r="C32" s="17">
        <v>160</v>
      </c>
      <c r="D32" s="17">
        <v>282</v>
      </c>
      <c r="E32" s="17">
        <v>218</v>
      </c>
      <c r="F32" s="17">
        <v>503</v>
      </c>
      <c r="G32" s="17">
        <v>117</v>
      </c>
      <c r="H32" s="17">
        <v>63</v>
      </c>
      <c r="I32" s="17">
        <v>73</v>
      </c>
      <c r="J32" s="17">
        <v>53</v>
      </c>
      <c r="K32" s="10">
        <v>43</v>
      </c>
      <c r="L32" s="32">
        <v>62</v>
      </c>
      <c r="M32" s="10">
        <v>63</v>
      </c>
      <c r="N32" s="10">
        <v>84</v>
      </c>
      <c r="O32" s="12">
        <v>74</v>
      </c>
      <c r="P32" s="10">
        <v>80</v>
      </c>
      <c r="Q32" s="10">
        <v>64</v>
      </c>
      <c r="R32" s="12">
        <v>72</v>
      </c>
      <c r="S32" s="10">
        <v>137</v>
      </c>
      <c r="T32" s="12">
        <v>77</v>
      </c>
      <c r="U32" s="17">
        <v>52</v>
      </c>
      <c r="V32" s="17">
        <v>106</v>
      </c>
      <c r="W32" s="17">
        <v>96</v>
      </c>
      <c r="X32" s="17">
        <v>91</v>
      </c>
      <c r="Y32" s="3">
        <f t="shared" si="1"/>
        <v>2570</v>
      </c>
      <c r="Z32" s="30">
        <f t="shared" si="2"/>
        <v>116.81818181818181</v>
      </c>
    </row>
    <row r="33" spans="1:26" x14ac:dyDescent="0.25">
      <c r="A33" s="17">
        <v>32</v>
      </c>
      <c r="B33" s="17" t="s">
        <v>13</v>
      </c>
      <c r="C33" s="17">
        <v>61</v>
      </c>
      <c r="D33" s="17">
        <v>165</v>
      </c>
      <c r="E33" s="17">
        <v>157</v>
      </c>
      <c r="F33" s="17">
        <v>69</v>
      </c>
      <c r="G33" s="17">
        <v>116</v>
      </c>
      <c r="H33" s="17">
        <v>37</v>
      </c>
      <c r="I33" s="17">
        <v>12</v>
      </c>
      <c r="J33" s="17">
        <v>75</v>
      </c>
      <c r="K33" s="10">
        <v>59</v>
      </c>
      <c r="L33" s="32">
        <v>89</v>
      </c>
      <c r="M33" s="10">
        <v>93</v>
      </c>
      <c r="N33" s="10">
        <v>70</v>
      </c>
      <c r="O33" s="12">
        <v>98</v>
      </c>
      <c r="P33" s="10">
        <v>57</v>
      </c>
      <c r="Q33" s="10">
        <v>39</v>
      </c>
      <c r="R33" s="12">
        <v>69</v>
      </c>
      <c r="S33" s="10">
        <v>91</v>
      </c>
      <c r="T33" s="12">
        <v>54</v>
      </c>
      <c r="U33" s="17">
        <v>46</v>
      </c>
      <c r="V33" s="17">
        <v>72</v>
      </c>
      <c r="W33" s="17">
        <v>90</v>
      </c>
      <c r="X33" s="17">
        <v>116</v>
      </c>
      <c r="Y33" s="3">
        <f t="shared" si="1"/>
        <v>1735</v>
      </c>
      <c r="Z33" s="30">
        <f t="shared" si="2"/>
        <v>78.86363636363636</v>
      </c>
    </row>
    <row r="34" spans="1:26" x14ac:dyDescent="0.25">
      <c r="A34" s="17">
        <v>33</v>
      </c>
      <c r="B34" s="17" t="s">
        <v>18</v>
      </c>
      <c r="C34" s="17">
        <v>129</v>
      </c>
      <c r="D34" s="17">
        <v>144</v>
      </c>
      <c r="E34" s="17">
        <v>165</v>
      </c>
      <c r="F34" s="17">
        <v>304</v>
      </c>
      <c r="G34" s="17">
        <v>198</v>
      </c>
      <c r="H34" s="17">
        <v>164</v>
      </c>
      <c r="I34" s="17">
        <v>66</v>
      </c>
      <c r="J34" s="17">
        <v>163</v>
      </c>
      <c r="K34" s="10">
        <v>152</v>
      </c>
      <c r="L34" s="32">
        <v>407</v>
      </c>
      <c r="M34" s="10">
        <v>443</v>
      </c>
      <c r="N34" s="10">
        <v>180</v>
      </c>
      <c r="O34" s="12">
        <v>176</v>
      </c>
      <c r="P34" s="10">
        <v>741</v>
      </c>
      <c r="Q34" s="10">
        <v>292</v>
      </c>
      <c r="R34" s="12">
        <v>132</v>
      </c>
      <c r="S34" s="10">
        <v>56</v>
      </c>
      <c r="T34" s="12">
        <v>94</v>
      </c>
      <c r="U34" s="17">
        <v>165</v>
      </c>
      <c r="V34" s="17">
        <v>259</v>
      </c>
      <c r="W34" s="17">
        <v>271</v>
      </c>
      <c r="X34" s="17">
        <v>226</v>
      </c>
      <c r="Y34" s="3">
        <f t="shared" si="1"/>
        <v>4927</v>
      </c>
      <c r="Z34" s="30">
        <f t="shared" si="2"/>
        <v>223.95454545454547</v>
      </c>
    </row>
    <row r="35" spans="1:26" x14ac:dyDescent="0.25">
      <c r="A35" s="17">
        <v>34</v>
      </c>
      <c r="B35" s="17" t="s">
        <v>1</v>
      </c>
      <c r="C35" s="17">
        <v>208</v>
      </c>
      <c r="D35" s="17">
        <v>130</v>
      </c>
      <c r="E35" s="17">
        <v>152</v>
      </c>
      <c r="F35" s="17">
        <v>182</v>
      </c>
      <c r="G35" s="17">
        <v>287</v>
      </c>
      <c r="H35" s="17">
        <v>86</v>
      </c>
      <c r="I35" s="17">
        <v>72</v>
      </c>
      <c r="J35" s="17">
        <v>53</v>
      </c>
      <c r="K35" s="10">
        <v>64</v>
      </c>
      <c r="L35" s="32">
        <v>89</v>
      </c>
      <c r="M35" s="10">
        <v>68</v>
      </c>
      <c r="N35" s="17">
        <v>28</v>
      </c>
      <c r="O35" s="12">
        <v>45</v>
      </c>
      <c r="P35" s="17">
        <v>56</v>
      </c>
      <c r="Q35" s="10">
        <v>106</v>
      </c>
      <c r="R35" s="12">
        <v>49</v>
      </c>
      <c r="S35" s="17">
        <v>76</v>
      </c>
      <c r="T35" s="12">
        <v>70</v>
      </c>
      <c r="U35" s="17">
        <v>84</v>
      </c>
      <c r="V35" s="17">
        <v>90</v>
      </c>
      <c r="W35" s="17">
        <v>71</v>
      </c>
      <c r="X35" s="17">
        <v>76</v>
      </c>
      <c r="Y35" s="3">
        <f t="shared" si="1"/>
        <v>2142</v>
      </c>
      <c r="Z35" s="30">
        <f t="shared" si="2"/>
        <v>97.36363636363636</v>
      </c>
    </row>
    <row r="36" spans="1:26" x14ac:dyDescent="0.25">
      <c r="A36" s="17">
        <v>35</v>
      </c>
      <c r="B36" s="17" t="s">
        <v>37</v>
      </c>
      <c r="C36" s="17">
        <v>64</v>
      </c>
      <c r="D36" s="17">
        <v>142</v>
      </c>
      <c r="E36" s="17">
        <v>134</v>
      </c>
      <c r="F36" s="17">
        <v>295</v>
      </c>
      <c r="G36" s="17">
        <v>113</v>
      </c>
      <c r="H36" s="17">
        <v>111</v>
      </c>
      <c r="I36" s="17">
        <v>84</v>
      </c>
      <c r="J36" s="17">
        <v>191</v>
      </c>
      <c r="K36" s="17">
        <v>16</v>
      </c>
      <c r="L36" s="32">
        <v>125</v>
      </c>
      <c r="M36" s="10">
        <v>93</v>
      </c>
      <c r="N36" s="10">
        <v>60</v>
      </c>
      <c r="O36" s="12">
        <v>96</v>
      </c>
      <c r="P36" s="10">
        <v>118</v>
      </c>
      <c r="Q36" s="10">
        <v>112</v>
      </c>
      <c r="R36" s="12">
        <v>68</v>
      </c>
      <c r="S36" s="10">
        <v>71</v>
      </c>
      <c r="T36" s="12">
        <v>118</v>
      </c>
      <c r="U36" s="17">
        <v>88</v>
      </c>
      <c r="V36" s="17">
        <v>148</v>
      </c>
      <c r="W36" s="17">
        <v>137</v>
      </c>
      <c r="X36" s="17">
        <v>153</v>
      </c>
      <c r="Y36" s="3">
        <f t="shared" si="1"/>
        <v>2537</v>
      </c>
      <c r="Z36" s="30">
        <f t="shared" si="2"/>
        <v>115.31818181818181</v>
      </c>
    </row>
    <row r="37" spans="1:26" x14ac:dyDescent="0.25">
      <c r="A37" s="17">
        <v>36</v>
      </c>
      <c r="B37" s="17" t="s">
        <v>20</v>
      </c>
      <c r="C37" s="17">
        <v>71</v>
      </c>
      <c r="D37" s="17">
        <v>47</v>
      </c>
      <c r="E37" s="17">
        <v>42</v>
      </c>
      <c r="F37" s="17">
        <v>122</v>
      </c>
      <c r="G37" s="17">
        <v>84</v>
      </c>
      <c r="H37" s="17">
        <v>81</v>
      </c>
      <c r="I37" s="17">
        <v>45</v>
      </c>
      <c r="J37" s="17">
        <v>68</v>
      </c>
      <c r="K37" s="10">
        <v>60</v>
      </c>
      <c r="L37" s="32">
        <v>66</v>
      </c>
      <c r="M37" s="10">
        <v>172</v>
      </c>
      <c r="N37" s="10">
        <v>64</v>
      </c>
      <c r="O37" s="12">
        <v>70</v>
      </c>
      <c r="P37" s="10">
        <v>75</v>
      </c>
      <c r="Q37" s="10">
        <v>126</v>
      </c>
      <c r="R37" s="12">
        <v>47</v>
      </c>
      <c r="S37" s="10">
        <v>81</v>
      </c>
      <c r="T37" s="12">
        <v>70</v>
      </c>
      <c r="U37" s="17">
        <v>120</v>
      </c>
      <c r="V37" s="17">
        <v>89</v>
      </c>
      <c r="W37" s="17">
        <v>98</v>
      </c>
      <c r="X37" s="17">
        <v>102</v>
      </c>
      <c r="Y37" s="3">
        <f t="shared" si="1"/>
        <v>1800</v>
      </c>
      <c r="Z37" s="30">
        <f t="shared" si="2"/>
        <v>81.818181818181813</v>
      </c>
    </row>
    <row r="38" spans="1:26" x14ac:dyDescent="0.25">
      <c r="A38" s="17">
        <v>37</v>
      </c>
      <c r="B38" s="17" t="s">
        <v>66</v>
      </c>
      <c r="C38" s="17"/>
      <c r="D38" s="17"/>
      <c r="E38" s="17"/>
      <c r="F38" s="17">
        <v>175</v>
      </c>
      <c r="G38" s="17">
        <v>820</v>
      </c>
      <c r="H38" s="17">
        <v>252</v>
      </c>
      <c r="I38" s="17">
        <v>252</v>
      </c>
      <c r="J38" s="17">
        <v>247</v>
      </c>
      <c r="K38" s="10">
        <v>108</v>
      </c>
      <c r="L38" s="32">
        <v>106</v>
      </c>
      <c r="M38" s="10">
        <v>346</v>
      </c>
      <c r="N38" s="10">
        <v>131</v>
      </c>
      <c r="O38" s="12">
        <v>104</v>
      </c>
      <c r="P38" s="10">
        <v>126</v>
      </c>
      <c r="Q38" s="10">
        <v>96</v>
      </c>
      <c r="R38" s="12">
        <v>94</v>
      </c>
      <c r="S38" s="10">
        <v>106</v>
      </c>
      <c r="T38" s="12">
        <v>92</v>
      </c>
      <c r="U38" s="17">
        <v>170</v>
      </c>
      <c r="V38" s="17">
        <v>163</v>
      </c>
      <c r="W38" s="17">
        <v>255</v>
      </c>
      <c r="X38" s="17">
        <v>213</v>
      </c>
      <c r="Y38" s="3">
        <f t="shared" si="1"/>
        <v>3856</v>
      </c>
      <c r="Z38" s="30">
        <f t="shared" si="2"/>
        <v>202.94736842105263</v>
      </c>
    </row>
    <row r="39" spans="1:26" x14ac:dyDescent="0.25">
      <c r="A39" s="17">
        <v>38</v>
      </c>
      <c r="B39" s="17" t="s">
        <v>19</v>
      </c>
      <c r="C39" s="17">
        <v>228</v>
      </c>
      <c r="D39" s="17">
        <v>166</v>
      </c>
      <c r="E39" s="17">
        <v>206</v>
      </c>
      <c r="F39" s="17">
        <v>230</v>
      </c>
      <c r="G39" s="17">
        <v>181</v>
      </c>
      <c r="H39" s="17">
        <v>116</v>
      </c>
      <c r="I39" s="17">
        <v>83</v>
      </c>
      <c r="J39" s="17">
        <v>220</v>
      </c>
      <c r="K39" s="10">
        <v>140</v>
      </c>
      <c r="L39" s="32">
        <v>279</v>
      </c>
      <c r="M39" s="10">
        <v>196</v>
      </c>
      <c r="N39" s="10">
        <v>190</v>
      </c>
      <c r="O39" s="12">
        <v>200</v>
      </c>
      <c r="P39" s="10">
        <v>396</v>
      </c>
      <c r="Q39" s="10">
        <v>246</v>
      </c>
      <c r="R39" s="12">
        <v>114</v>
      </c>
      <c r="S39" s="10">
        <v>122</v>
      </c>
      <c r="T39" s="12">
        <v>140</v>
      </c>
      <c r="U39" s="17">
        <v>155</v>
      </c>
      <c r="V39" s="17">
        <v>320</v>
      </c>
      <c r="W39" s="17">
        <v>164</v>
      </c>
      <c r="X39" s="17">
        <v>232</v>
      </c>
      <c r="Y39" s="3">
        <f t="shared" si="1"/>
        <v>4324</v>
      </c>
      <c r="Z39" s="30">
        <f t="shared" si="2"/>
        <v>196.54545454545453</v>
      </c>
    </row>
    <row r="40" spans="1:26" x14ac:dyDescent="0.25">
      <c r="A40" s="17">
        <v>39</v>
      </c>
      <c r="B40" s="17" t="s">
        <v>26</v>
      </c>
      <c r="C40" s="17">
        <v>595</v>
      </c>
      <c r="D40" s="17">
        <v>1113</v>
      </c>
      <c r="E40" s="17">
        <v>985</v>
      </c>
      <c r="F40" s="17">
        <v>357</v>
      </c>
      <c r="G40" s="17">
        <v>1049</v>
      </c>
      <c r="H40" s="17">
        <v>84</v>
      </c>
      <c r="I40" s="17">
        <v>141</v>
      </c>
      <c r="J40" s="17">
        <v>126</v>
      </c>
      <c r="K40" s="10">
        <v>100</v>
      </c>
      <c r="L40" s="32">
        <v>226</v>
      </c>
      <c r="M40" s="10">
        <v>150</v>
      </c>
      <c r="N40" s="10">
        <v>77</v>
      </c>
      <c r="O40" s="12">
        <v>224</v>
      </c>
      <c r="P40" s="10">
        <v>162</v>
      </c>
      <c r="Q40" s="10">
        <v>108</v>
      </c>
      <c r="R40" s="12">
        <v>264</v>
      </c>
      <c r="S40" s="10">
        <v>161</v>
      </c>
      <c r="T40" s="12">
        <v>218</v>
      </c>
      <c r="U40" s="17">
        <v>270</v>
      </c>
      <c r="V40" s="17">
        <v>166</v>
      </c>
      <c r="W40" s="17">
        <v>176</v>
      </c>
      <c r="X40" s="17">
        <v>338</v>
      </c>
      <c r="Y40" s="3">
        <f t="shared" si="1"/>
        <v>7090</v>
      </c>
      <c r="Z40" s="30">
        <f t="shared" si="2"/>
        <v>322.27272727272725</v>
      </c>
    </row>
    <row r="41" spans="1:26" x14ac:dyDescent="0.25">
      <c r="A41" s="17">
        <v>40</v>
      </c>
      <c r="B41" s="17" t="s">
        <v>33</v>
      </c>
      <c r="C41" s="17">
        <v>201</v>
      </c>
      <c r="D41" s="17">
        <v>355</v>
      </c>
      <c r="E41" s="17">
        <v>251</v>
      </c>
      <c r="F41" s="17">
        <v>196</v>
      </c>
      <c r="G41" s="17">
        <v>132</v>
      </c>
      <c r="H41" s="17">
        <v>83</v>
      </c>
      <c r="I41" s="17">
        <v>83</v>
      </c>
      <c r="J41" s="17">
        <v>281</v>
      </c>
      <c r="K41" s="10">
        <v>44</v>
      </c>
      <c r="L41" s="32">
        <v>47</v>
      </c>
      <c r="M41" s="10">
        <v>154</v>
      </c>
      <c r="N41" s="10">
        <v>31</v>
      </c>
      <c r="O41" s="12">
        <v>46</v>
      </c>
      <c r="P41" s="10">
        <v>59</v>
      </c>
      <c r="Q41" s="10">
        <v>56</v>
      </c>
      <c r="R41" s="12">
        <v>52</v>
      </c>
      <c r="S41" s="10">
        <v>92</v>
      </c>
      <c r="T41" s="12">
        <v>64</v>
      </c>
      <c r="U41" s="17">
        <v>74</v>
      </c>
      <c r="V41" s="17">
        <v>66</v>
      </c>
      <c r="W41" s="17">
        <v>36</v>
      </c>
      <c r="X41" s="17">
        <v>52</v>
      </c>
      <c r="Y41" s="3">
        <f t="shared" si="1"/>
        <v>2455</v>
      </c>
      <c r="Z41" s="30">
        <f t="shared" si="2"/>
        <v>111.59090909090909</v>
      </c>
    </row>
    <row r="42" spans="1:26" x14ac:dyDescent="0.25">
      <c r="A42" s="17">
        <v>41</v>
      </c>
      <c r="B42" s="17" t="s">
        <v>6</v>
      </c>
      <c r="C42" s="17">
        <v>1029</v>
      </c>
      <c r="D42" s="17">
        <v>1778</v>
      </c>
      <c r="E42" s="17">
        <v>4717</v>
      </c>
      <c r="F42" s="17">
        <v>930</v>
      </c>
      <c r="G42" s="17">
        <v>752</v>
      </c>
      <c r="H42" s="17">
        <v>522</v>
      </c>
      <c r="I42" s="17">
        <v>923</v>
      </c>
      <c r="J42" s="17">
        <v>236</v>
      </c>
      <c r="K42" s="10">
        <v>591</v>
      </c>
      <c r="L42" s="32">
        <v>356</v>
      </c>
      <c r="M42" s="10">
        <v>362</v>
      </c>
      <c r="N42" s="10">
        <v>438</v>
      </c>
      <c r="O42" s="11">
        <v>1118</v>
      </c>
      <c r="P42" s="10">
        <v>648</v>
      </c>
      <c r="Q42" s="10">
        <v>529</v>
      </c>
      <c r="R42" s="12">
        <v>666</v>
      </c>
      <c r="S42" s="10">
        <v>680</v>
      </c>
      <c r="T42" s="12">
        <v>575</v>
      </c>
      <c r="U42" s="17">
        <v>700</v>
      </c>
      <c r="V42" s="17">
        <v>1158</v>
      </c>
      <c r="W42" s="17">
        <v>788</v>
      </c>
      <c r="X42" s="17">
        <v>734</v>
      </c>
      <c r="Y42" s="3">
        <f t="shared" si="1"/>
        <v>20230</v>
      </c>
      <c r="Z42" s="30">
        <f t="shared" si="2"/>
        <v>919.5454545454545</v>
      </c>
    </row>
    <row r="43" spans="1:26" x14ac:dyDescent="0.25">
      <c r="A43" s="17">
        <v>42</v>
      </c>
      <c r="B43" s="17" t="s">
        <v>4</v>
      </c>
      <c r="C43" s="17">
        <v>1047</v>
      </c>
      <c r="D43" s="17">
        <v>1430</v>
      </c>
      <c r="E43" s="17">
        <v>4084</v>
      </c>
      <c r="F43" s="17">
        <v>1604</v>
      </c>
      <c r="G43" s="17">
        <v>1180</v>
      </c>
      <c r="H43" s="17">
        <v>657</v>
      </c>
      <c r="I43" s="17">
        <v>730</v>
      </c>
      <c r="J43" s="17">
        <v>829</v>
      </c>
      <c r="K43" s="10">
        <v>1237</v>
      </c>
      <c r="L43" s="32">
        <v>987</v>
      </c>
      <c r="M43" s="10">
        <v>2239</v>
      </c>
      <c r="N43" s="10">
        <v>607</v>
      </c>
      <c r="O43" s="12">
        <v>560</v>
      </c>
      <c r="P43" s="10">
        <v>688</v>
      </c>
      <c r="Q43" s="10">
        <v>511</v>
      </c>
      <c r="R43" s="12">
        <v>341</v>
      </c>
      <c r="S43" s="10">
        <v>605</v>
      </c>
      <c r="T43" s="12">
        <v>460</v>
      </c>
      <c r="U43" s="17">
        <v>826</v>
      </c>
      <c r="V43" s="17">
        <v>1207</v>
      </c>
      <c r="W43" s="17">
        <v>954</v>
      </c>
      <c r="X43" s="17">
        <v>1650</v>
      </c>
      <c r="Y43" s="3">
        <f t="shared" si="1"/>
        <v>24433</v>
      </c>
      <c r="Z43" s="30">
        <f t="shared" si="2"/>
        <v>1110.590909090909</v>
      </c>
    </row>
    <row r="44" spans="1:26" x14ac:dyDescent="0.25">
      <c r="A44" s="17">
        <v>43</v>
      </c>
      <c r="B44" s="17" t="s">
        <v>2</v>
      </c>
      <c r="C44" s="17">
        <v>102</v>
      </c>
      <c r="D44" s="17">
        <v>101</v>
      </c>
      <c r="E44" s="17">
        <v>137</v>
      </c>
      <c r="F44" s="17">
        <v>128</v>
      </c>
      <c r="G44" s="17">
        <v>106</v>
      </c>
      <c r="H44" s="17">
        <v>66</v>
      </c>
      <c r="I44" s="17">
        <v>71</v>
      </c>
      <c r="J44" s="17">
        <v>54</v>
      </c>
      <c r="K44" s="10">
        <v>68</v>
      </c>
      <c r="L44" s="32">
        <v>156</v>
      </c>
      <c r="M44" s="10">
        <v>83</v>
      </c>
      <c r="N44" s="10">
        <v>84</v>
      </c>
      <c r="O44" s="10">
        <v>45</v>
      </c>
      <c r="P44" s="10">
        <v>63</v>
      </c>
      <c r="Q44" s="10">
        <v>76</v>
      </c>
      <c r="R44" s="12">
        <v>71</v>
      </c>
      <c r="S44" s="10">
        <v>61</v>
      </c>
      <c r="T44" s="12">
        <v>36</v>
      </c>
      <c r="U44" s="17">
        <v>62</v>
      </c>
      <c r="V44" s="17">
        <v>76</v>
      </c>
      <c r="W44" s="17">
        <v>78</v>
      </c>
      <c r="X44" s="17">
        <v>92</v>
      </c>
      <c r="Y44" s="3">
        <f t="shared" si="1"/>
        <v>1816</v>
      </c>
      <c r="Z44" s="30">
        <f t="shared" si="2"/>
        <v>82.545454545454547</v>
      </c>
    </row>
    <row r="45" spans="1:26" x14ac:dyDescent="0.25">
      <c r="A45" s="17">
        <v>44</v>
      </c>
      <c r="B45" s="17" t="s">
        <v>29</v>
      </c>
      <c r="C45" s="17">
        <v>155</v>
      </c>
      <c r="D45" s="17">
        <v>581</v>
      </c>
      <c r="E45" s="17">
        <v>691</v>
      </c>
      <c r="F45" s="17">
        <v>400</v>
      </c>
      <c r="G45" s="17">
        <v>93</v>
      </c>
      <c r="H45" s="17">
        <v>90</v>
      </c>
      <c r="I45" s="17">
        <v>98</v>
      </c>
      <c r="J45" s="17">
        <v>64</v>
      </c>
      <c r="K45" s="10">
        <v>90</v>
      </c>
      <c r="L45" s="32">
        <v>266</v>
      </c>
      <c r="M45" s="10">
        <v>106</v>
      </c>
      <c r="N45" s="10">
        <v>66</v>
      </c>
      <c r="O45" s="12">
        <v>83</v>
      </c>
      <c r="P45" s="10">
        <v>69</v>
      </c>
      <c r="Q45" s="10">
        <v>56</v>
      </c>
      <c r="R45" s="12">
        <v>116</v>
      </c>
      <c r="S45" s="10">
        <v>39</v>
      </c>
      <c r="T45" s="12">
        <v>91</v>
      </c>
      <c r="U45" s="17">
        <v>106</v>
      </c>
      <c r="V45" s="17">
        <v>90</v>
      </c>
      <c r="W45" s="17">
        <v>120</v>
      </c>
      <c r="X45" s="17">
        <v>186</v>
      </c>
      <c r="Y45" s="3">
        <f t="shared" si="1"/>
        <v>3656</v>
      </c>
      <c r="Z45" s="30">
        <f t="shared" si="2"/>
        <v>166.18181818181819</v>
      </c>
    </row>
    <row r="46" spans="1:26" x14ac:dyDescent="0.25">
      <c r="A46" s="17">
        <v>45</v>
      </c>
      <c r="B46" s="17" t="s">
        <v>22</v>
      </c>
      <c r="C46" s="17">
        <v>40</v>
      </c>
      <c r="D46" s="17">
        <v>38</v>
      </c>
      <c r="E46" s="17">
        <v>53</v>
      </c>
      <c r="F46" s="17">
        <v>44</v>
      </c>
      <c r="G46" s="17">
        <v>69</v>
      </c>
      <c r="H46" s="17">
        <v>36</v>
      </c>
      <c r="I46" s="17">
        <v>24</v>
      </c>
      <c r="J46" s="17">
        <v>42</v>
      </c>
      <c r="K46" s="10">
        <v>7</v>
      </c>
      <c r="L46" s="32">
        <v>50</v>
      </c>
      <c r="M46" s="10">
        <v>59</v>
      </c>
      <c r="N46" s="10">
        <v>45</v>
      </c>
      <c r="O46" s="12">
        <v>85</v>
      </c>
      <c r="P46" s="17"/>
      <c r="Q46" s="10">
        <v>45</v>
      </c>
      <c r="R46" s="12">
        <v>24</v>
      </c>
      <c r="S46" s="10">
        <v>62</v>
      </c>
      <c r="T46" s="12">
        <v>111</v>
      </c>
      <c r="U46" s="17">
        <v>116</v>
      </c>
      <c r="V46" s="17"/>
      <c r="W46" s="17"/>
      <c r="X46" s="17"/>
      <c r="Y46" s="3">
        <f t="shared" si="1"/>
        <v>950</v>
      </c>
      <c r="Z46" s="30">
        <f t="shared" si="2"/>
        <v>52.777777777777779</v>
      </c>
    </row>
    <row r="47" spans="1:26" x14ac:dyDescent="0.25">
      <c r="A47" s="17">
        <v>46</v>
      </c>
      <c r="B47" s="17" t="s">
        <v>67</v>
      </c>
      <c r="C47" s="17"/>
      <c r="D47" s="17">
        <v>312</v>
      </c>
      <c r="E47" s="17">
        <v>320</v>
      </c>
      <c r="F47" s="17">
        <v>95</v>
      </c>
      <c r="G47" s="17">
        <v>215</v>
      </c>
      <c r="H47" s="17">
        <v>66</v>
      </c>
      <c r="I47" s="17">
        <v>122</v>
      </c>
      <c r="J47" s="17">
        <v>102</v>
      </c>
      <c r="K47" s="10">
        <v>271</v>
      </c>
      <c r="L47" s="32">
        <v>393</v>
      </c>
      <c r="M47" s="10">
        <v>208</v>
      </c>
      <c r="N47" s="10">
        <v>103</v>
      </c>
      <c r="O47" s="12">
        <v>440</v>
      </c>
      <c r="P47" s="10">
        <v>237</v>
      </c>
      <c r="Q47" s="10">
        <v>110</v>
      </c>
      <c r="R47" s="12">
        <v>94</v>
      </c>
      <c r="S47" s="10">
        <v>95</v>
      </c>
      <c r="T47" s="12">
        <v>138</v>
      </c>
      <c r="U47" s="17">
        <v>144</v>
      </c>
      <c r="V47" s="17">
        <v>120</v>
      </c>
      <c r="W47" s="17">
        <v>483</v>
      </c>
      <c r="X47" s="17">
        <v>333</v>
      </c>
      <c r="Y47" s="3">
        <f t="shared" si="1"/>
        <v>4401</v>
      </c>
      <c r="Z47" s="30">
        <f t="shared" si="2"/>
        <v>209.57142857142858</v>
      </c>
    </row>
    <row r="48" spans="1:26" x14ac:dyDescent="0.25">
      <c r="A48" s="17">
        <v>47</v>
      </c>
      <c r="B48" s="17" t="s">
        <v>3</v>
      </c>
      <c r="C48" s="17">
        <v>98</v>
      </c>
      <c r="D48" s="17">
        <v>50</v>
      </c>
      <c r="E48" s="17">
        <v>107</v>
      </c>
      <c r="F48" s="17">
        <v>63</v>
      </c>
      <c r="G48" s="17">
        <v>66</v>
      </c>
      <c r="H48" s="17">
        <v>54</v>
      </c>
      <c r="I48" s="17">
        <v>83</v>
      </c>
      <c r="J48" s="17">
        <v>46</v>
      </c>
      <c r="K48" s="10">
        <v>94</v>
      </c>
      <c r="L48" s="32">
        <v>181</v>
      </c>
      <c r="M48" s="10">
        <v>93</v>
      </c>
      <c r="N48" s="10">
        <v>139</v>
      </c>
      <c r="O48" s="10">
        <v>83</v>
      </c>
      <c r="P48" s="10">
        <v>76</v>
      </c>
      <c r="Q48" s="10">
        <v>131</v>
      </c>
      <c r="R48" s="12">
        <v>76</v>
      </c>
      <c r="S48" s="10">
        <v>75</v>
      </c>
      <c r="T48" s="12">
        <v>49</v>
      </c>
      <c r="U48" s="17">
        <v>40</v>
      </c>
      <c r="V48" s="17">
        <v>76</v>
      </c>
      <c r="W48" s="17">
        <v>61</v>
      </c>
      <c r="X48" s="17">
        <v>92</v>
      </c>
      <c r="Y48" s="3">
        <f t="shared" si="1"/>
        <v>1833</v>
      </c>
      <c r="Z48" s="30">
        <f t="shared" si="2"/>
        <v>83.318181818181813</v>
      </c>
    </row>
    <row r="49" spans="1:26" x14ac:dyDescent="0.25">
      <c r="A49" s="17">
        <v>48</v>
      </c>
      <c r="B49" s="17" t="s">
        <v>17</v>
      </c>
      <c r="C49" s="17">
        <v>58</v>
      </c>
      <c r="D49" s="17">
        <v>38</v>
      </c>
      <c r="E49" s="17">
        <v>122</v>
      </c>
      <c r="F49" s="17">
        <v>48</v>
      </c>
      <c r="G49" s="17">
        <v>139</v>
      </c>
      <c r="H49" s="17">
        <v>99</v>
      </c>
      <c r="I49" s="17">
        <v>35</v>
      </c>
      <c r="J49" s="17">
        <v>42</v>
      </c>
      <c r="K49" s="10">
        <v>39</v>
      </c>
      <c r="L49" s="32">
        <v>48</v>
      </c>
      <c r="M49" s="10">
        <v>122</v>
      </c>
      <c r="N49" s="10">
        <v>61</v>
      </c>
      <c r="O49" s="12">
        <v>128</v>
      </c>
      <c r="P49" s="10">
        <v>54</v>
      </c>
      <c r="Q49" s="10">
        <v>69</v>
      </c>
      <c r="R49" s="12">
        <v>48</v>
      </c>
      <c r="S49" s="10">
        <v>79</v>
      </c>
      <c r="T49" s="12">
        <v>44</v>
      </c>
      <c r="U49" s="17">
        <v>438</v>
      </c>
      <c r="V49" s="17">
        <v>156</v>
      </c>
      <c r="W49" s="17">
        <v>132</v>
      </c>
      <c r="X49" s="17">
        <v>269</v>
      </c>
      <c r="Y49" s="3">
        <f t="shared" si="1"/>
        <v>2268</v>
      </c>
      <c r="Z49" s="30">
        <f t="shared" si="2"/>
        <v>103.09090909090909</v>
      </c>
    </row>
    <row r="50" spans="1:26" x14ac:dyDescent="0.25">
      <c r="B50" s="28" t="s">
        <v>77</v>
      </c>
      <c r="C50" s="28">
        <f>SUM(C2:C49)</f>
        <v>8959</v>
      </c>
      <c r="D50" s="28">
        <f t="shared" ref="D50:X50" si="3">SUM(D2:D49)</f>
        <v>18617</v>
      </c>
      <c r="E50" s="28">
        <f t="shared" si="3"/>
        <v>22750</v>
      </c>
      <c r="F50" s="28">
        <f t="shared" si="3"/>
        <v>15742</v>
      </c>
      <c r="G50" s="28">
        <f t="shared" si="3"/>
        <v>11640</v>
      </c>
      <c r="H50" s="28">
        <f t="shared" si="3"/>
        <v>5743</v>
      </c>
      <c r="I50" s="28">
        <f t="shared" si="3"/>
        <v>6563</v>
      </c>
      <c r="J50" s="28">
        <f t="shared" si="3"/>
        <v>6191</v>
      </c>
      <c r="K50" s="33">
        <f t="shared" ref="K50" si="4">SUM(K2:K49)</f>
        <v>7070</v>
      </c>
      <c r="L50" s="28">
        <f>SUM(L2:L49)</f>
        <v>7540</v>
      </c>
      <c r="M50" s="28">
        <f t="shared" si="3"/>
        <v>9153</v>
      </c>
      <c r="N50" s="28">
        <f t="shared" si="3"/>
        <v>6152</v>
      </c>
      <c r="O50" s="28">
        <f t="shared" si="3"/>
        <v>7902</v>
      </c>
      <c r="P50" s="28">
        <f t="shared" si="3"/>
        <v>6907</v>
      </c>
      <c r="Q50" s="28">
        <f t="shared" si="3"/>
        <v>6907</v>
      </c>
      <c r="R50" s="28">
        <f t="shared" si="3"/>
        <v>7403</v>
      </c>
      <c r="S50" s="28">
        <f t="shared" si="3"/>
        <v>6135</v>
      </c>
      <c r="T50" s="28">
        <f t="shared" si="3"/>
        <v>6375</v>
      </c>
      <c r="U50" s="28">
        <f t="shared" si="3"/>
        <v>9161</v>
      </c>
      <c r="V50" s="28">
        <f t="shared" si="3"/>
        <v>9036</v>
      </c>
      <c r="W50" s="28">
        <f t="shared" si="3"/>
        <v>9210</v>
      </c>
      <c r="X50" s="28">
        <f t="shared" si="3"/>
        <v>10957</v>
      </c>
    </row>
    <row r="51" spans="1:26" x14ac:dyDescent="0.25">
      <c r="B51" s="30" t="s">
        <v>83</v>
      </c>
      <c r="C51" s="30">
        <f>AVERAGE(C2:C49)</f>
        <v>218.51219512195121</v>
      </c>
      <c r="D51" s="30">
        <f t="shared" ref="D51:X51" si="5">AVERAGE(D2:D49)</f>
        <v>413.71111111111111</v>
      </c>
      <c r="E51" s="30">
        <f t="shared" si="5"/>
        <v>505.55555555555554</v>
      </c>
      <c r="F51" s="30">
        <f t="shared" si="5"/>
        <v>342.21739130434781</v>
      </c>
      <c r="G51" s="30">
        <f t="shared" si="5"/>
        <v>253.04347826086956</v>
      </c>
      <c r="H51" s="30">
        <f t="shared" si="5"/>
        <v>124.84782608695652</v>
      </c>
      <c r="I51" s="30">
        <f t="shared" si="5"/>
        <v>142.67391304347825</v>
      </c>
      <c r="J51" s="30">
        <f t="shared" si="5"/>
        <v>134.58695652173913</v>
      </c>
      <c r="K51" s="33">
        <f t="shared" ref="K51" si="6">AVERAGE(K2:K49)</f>
        <v>150.42553191489361</v>
      </c>
      <c r="L51" s="30">
        <f>AVERAGE(L2:L49)</f>
        <v>160.42553191489361</v>
      </c>
      <c r="M51" s="30">
        <f t="shared" si="5"/>
        <v>194.74468085106383</v>
      </c>
      <c r="N51" s="30">
        <f t="shared" si="5"/>
        <v>130.89361702127658</v>
      </c>
      <c r="O51" s="30">
        <f t="shared" si="5"/>
        <v>168.12765957446808</v>
      </c>
      <c r="P51" s="30">
        <f t="shared" si="5"/>
        <v>150.15217391304347</v>
      </c>
      <c r="Q51" s="30">
        <f t="shared" si="5"/>
        <v>146.95744680851064</v>
      </c>
      <c r="R51" s="30">
        <f t="shared" si="5"/>
        <v>160.93478260869566</v>
      </c>
      <c r="S51" s="30">
        <f t="shared" si="5"/>
        <v>130.53191489361703</v>
      </c>
      <c r="T51" s="30">
        <f t="shared" si="5"/>
        <v>135.63829787234042</v>
      </c>
      <c r="U51" s="30">
        <f t="shared" si="5"/>
        <v>194.91489361702128</v>
      </c>
      <c r="V51" s="30">
        <f t="shared" si="5"/>
        <v>196.43478260869566</v>
      </c>
      <c r="W51" s="30">
        <f t="shared" si="5"/>
        <v>195.95744680851064</v>
      </c>
      <c r="X51" s="30">
        <f t="shared" si="5"/>
        <v>249.02272727272728</v>
      </c>
    </row>
    <row r="53" spans="1:26" x14ac:dyDescent="0.25">
      <c r="D53" s="17"/>
    </row>
    <row r="54" spans="1:26" x14ac:dyDescent="0.25">
      <c r="D54" s="17"/>
    </row>
    <row r="55" spans="1:26" x14ac:dyDescent="0.25">
      <c r="D55" s="17"/>
    </row>
    <row r="56" spans="1:26" x14ac:dyDescent="0.25">
      <c r="D56" s="17"/>
    </row>
    <row r="57" spans="1:26" x14ac:dyDescent="0.25">
      <c r="D57" s="17"/>
    </row>
    <row r="58" spans="1:26" x14ac:dyDescent="0.25">
      <c r="D58" s="17"/>
    </row>
    <row r="59" spans="1:26" x14ac:dyDescent="0.25">
      <c r="D59" s="17"/>
    </row>
    <row r="60" spans="1:26" x14ac:dyDescent="0.25">
      <c r="D60" s="17"/>
    </row>
    <row r="61" spans="1:26" x14ac:dyDescent="0.25">
      <c r="D61" s="17"/>
    </row>
    <row r="62" spans="1:26" x14ac:dyDescent="0.25">
      <c r="D62" s="17"/>
    </row>
    <row r="63" spans="1:26" x14ac:dyDescent="0.25">
      <c r="D63" s="17"/>
    </row>
    <row r="64" spans="1:26"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row r="71" spans="4:4" x14ac:dyDescent="0.25">
      <c r="D71" s="17"/>
    </row>
    <row r="72" spans="4:4" x14ac:dyDescent="0.25">
      <c r="D72" s="17"/>
    </row>
    <row r="73" spans="4:4" x14ac:dyDescent="0.25">
      <c r="D73" s="17"/>
    </row>
    <row r="74" spans="4:4" x14ac:dyDescent="0.25">
      <c r="D74" s="17"/>
    </row>
    <row r="75" spans="4:4" x14ac:dyDescent="0.25">
      <c r="D75" s="17"/>
    </row>
    <row r="76" spans="4:4" x14ac:dyDescent="0.25">
      <c r="D76" s="17"/>
    </row>
    <row r="77" spans="4:4" x14ac:dyDescent="0.25">
      <c r="D77" s="17"/>
    </row>
    <row r="78" spans="4:4" x14ac:dyDescent="0.25">
      <c r="D78" s="17"/>
    </row>
    <row r="79" spans="4:4" x14ac:dyDescent="0.25">
      <c r="D79" s="17"/>
    </row>
    <row r="80" spans="4:4" x14ac:dyDescent="0.25">
      <c r="D80" s="17"/>
    </row>
    <row r="81" spans="4:4" x14ac:dyDescent="0.25">
      <c r="D81" s="17"/>
    </row>
    <row r="82" spans="4:4" x14ac:dyDescent="0.25">
      <c r="D82" s="17"/>
    </row>
    <row r="83" spans="4:4" x14ac:dyDescent="0.25">
      <c r="D83" s="17"/>
    </row>
    <row r="84" spans="4:4" x14ac:dyDescent="0.25">
      <c r="D84" s="17"/>
    </row>
    <row r="85" spans="4:4" x14ac:dyDescent="0.25">
      <c r="D85" s="17"/>
    </row>
    <row r="86" spans="4:4" x14ac:dyDescent="0.25">
      <c r="D86" s="17"/>
    </row>
    <row r="87" spans="4:4" x14ac:dyDescent="0.25">
      <c r="D87" s="17"/>
    </row>
    <row r="88" spans="4:4" x14ac:dyDescent="0.25">
      <c r="D88" s="17"/>
    </row>
    <row r="89" spans="4:4" x14ac:dyDescent="0.25">
      <c r="D89" s="17"/>
    </row>
    <row r="90" spans="4:4" x14ac:dyDescent="0.25">
      <c r="D90" s="17"/>
    </row>
    <row r="91" spans="4:4" x14ac:dyDescent="0.25">
      <c r="D91" s="17"/>
    </row>
    <row r="92" spans="4:4" x14ac:dyDescent="0.25">
      <c r="D92" s="17"/>
    </row>
    <row r="93" spans="4:4" x14ac:dyDescent="0.25">
      <c r="D93" s="17"/>
    </row>
    <row r="94" spans="4:4" x14ac:dyDescent="0.25">
      <c r="D94" s="17"/>
    </row>
    <row r="95" spans="4:4" x14ac:dyDescent="0.25">
      <c r="D95" s="17"/>
    </row>
    <row r="96" spans="4:4" x14ac:dyDescent="0.25">
      <c r="D96" s="17"/>
    </row>
    <row r="97" spans="4:5" x14ac:dyDescent="0.25">
      <c r="D97" s="17"/>
    </row>
    <row r="98" spans="4:5" x14ac:dyDescent="0.25">
      <c r="D98" s="17"/>
    </row>
    <row r="99" spans="4:5" x14ac:dyDescent="0.25">
      <c r="D99" s="17"/>
    </row>
    <row r="100" spans="4:5" x14ac:dyDescent="0.25">
      <c r="D100" s="17"/>
    </row>
    <row r="101" spans="4:5" x14ac:dyDescent="0.25">
      <c r="D101" s="17"/>
      <c r="E101" s="10"/>
    </row>
  </sheetData>
  <sortState ref="B2:AD49">
    <sortCondition ref="B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W20"/>
  <sheetViews>
    <sheetView topLeftCell="D1" workbookViewId="0">
      <selection activeCell="L29" sqref="L29"/>
    </sheetView>
  </sheetViews>
  <sheetFormatPr baseColWidth="10" defaultRowHeight="15" x14ac:dyDescent="0.25"/>
  <cols>
    <col min="1" max="1" width="22.140625" bestFit="1" customWidth="1"/>
  </cols>
  <sheetData>
    <row r="1" spans="1:23" ht="18.75" x14ac:dyDescent="0.3">
      <c r="C1" s="36" t="s">
        <v>93</v>
      </c>
      <c r="D1" s="36"/>
      <c r="E1" s="36"/>
      <c r="F1" s="36"/>
      <c r="G1" s="36"/>
      <c r="H1" s="36"/>
      <c r="I1" s="36"/>
      <c r="J1" s="36"/>
      <c r="K1" s="36"/>
      <c r="L1" s="36"/>
      <c r="M1" s="36"/>
      <c r="N1" s="36"/>
      <c r="O1" s="36"/>
    </row>
    <row r="3" spans="1:23" x14ac:dyDescent="0.25">
      <c r="A3" s="28"/>
      <c r="B3" s="28" t="s">
        <v>41</v>
      </c>
      <c r="C3" s="28" t="s">
        <v>42</v>
      </c>
      <c r="D3" s="28" t="s">
        <v>43</v>
      </c>
      <c r="E3" s="28" t="s">
        <v>44</v>
      </c>
      <c r="F3" s="28" t="s">
        <v>45</v>
      </c>
      <c r="G3" s="28" t="s">
        <v>46</v>
      </c>
      <c r="H3" s="28" t="s">
        <v>47</v>
      </c>
      <c r="I3" s="28" t="s">
        <v>48</v>
      </c>
      <c r="J3" s="28" t="s">
        <v>49</v>
      </c>
      <c r="K3" s="28" t="s">
        <v>50</v>
      </c>
      <c r="L3" s="28" t="s">
        <v>51</v>
      </c>
      <c r="M3" s="28" t="s">
        <v>52</v>
      </c>
      <c r="N3" s="28" t="s">
        <v>53</v>
      </c>
      <c r="O3" s="28" t="s">
        <v>54</v>
      </c>
      <c r="P3" s="28" t="s">
        <v>55</v>
      </c>
      <c r="Q3" s="28" t="s">
        <v>56</v>
      </c>
      <c r="R3" s="28" t="s">
        <v>57</v>
      </c>
      <c r="S3" s="28" t="s">
        <v>58</v>
      </c>
      <c r="T3" s="28" t="s">
        <v>59</v>
      </c>
      <c r="U3" s="28" t="s">
        <v>60</v>
      </c>
      <c r="V3" s="28" t="s">
        <v>61</v>
      </c>
      <c r="W3" s="28" t="s">
        <v>62</v>
      </c>
    </row>
    <row r="4" spans="1:23" x14ac:dyDescent="0.25">
      <c r="A4" s="28" t="s">
        <v>87</v>
      </c>
      <c r="B4" s="8">
        <f>MIN('cantidad inicial pollos'!C2:C49)</f>
        <v>1016</v>
      </c>
      <c r="C4" s="8">
        <f>MIN('cantidad inicial pollos'!D2:D49)</f>
        <v>1009</v>
      </c>
      <c r="D4" s="8">
        <f>MIN('cantidad inicial pollos'!E2:E49)</f>
        <v>1215</v>
      </c>
      <c r="E4" s="8">
        <f>MIN('cantidad inicial pollos'!F2:F49)</f>
        <v>1223</v>
      </c>
      <c r="F4" s="8">
        <f>MIN('cantidad inicial pollos'!G2:G49)</f>
        <v>1020</v>
      </c>
      <c r="G4" s="8">
        <f>MIN('cantidad inicial pollos'!H2:H49)</f>
        <v>1111</v>
      </c>
      <c r="H4" s="8">
        <f>MIN('cantidad inicial pollos'!I2:I49)</f>
        <v>1117</v>
      </c>
      <c r="I4" s="8">
        <f>MIN('cantidad inicial pollos'!J2:J49)</f>
        <v>1022</v>
      </c>
      <c r="J4" s="8">
        <f>MIN('cantidad inicial pollos'!K2:K49)</f>
        <v>1119</v>
      </c>
      <c r="K4" s="8">
        <f>MIN('cantidad inicial pollos'!L2:L49)</f>
        <v>1122</v>
      </c>
      <c r="L4" s="8">
        <f>MIN('cantidad inicial pollos'!M2:M49)</f>
        <v>1222</v>
      </c>
      <c r="M4" s="8">
        <f>MIN('cantidad inicial pollos'!N2:N49)</f>
        <v>1224</v>
      </c>
      <c r="N4" s="8">
        <f>MIN('cantidad inicial pollos'!O2:O49)</f>
        <v>1224</v>
      </c>
      <c r="O4" s="8">
        <f>MIN('cantidad inicial pollos'!P2:P49)</f>
        <v>1224</v>
      </c>
      <c r="P4" s="8">
        <f>MIN('cantidad inicial pollos'!Q2:Q49)</f>
        <v>1224</v>
      </c>
      <c r="Q4" s="8">
        <f>MIN('cantidad inicial pollos'!R2:R49)</f>
        <v>1224</v>
      </c>
      <c r="R4" s="8">
        <f>MIN('cantidad inicial pollos'!S2:S49)</f>
        <v>1224</v>
      </c>
      <c r="S4" s="8">
        <f>MIN('cantidad inicial pollos'!T2:T49)</f>
        <v>1224</v>
      </c>
      <c r="T4" s="8">
        <f>MIN('cantidad inicial pollos'!U2:U49)</f>
        <v>1224</v>
      </c>
      <c r="U4" s="8">
        <f>MIN('cantidad inicial pollos'!V2:V49)</f>
        <v>1224</v>
      </c>
      <c r="V4" s="8">
        <f>MIN('cantidad inicial pollos'!W2:W49)</f>
        <v>1224</v>
      </c>
      <c r="W4" s="8">
        <f>MIN('cantidad inicial pollos'!X2:X49)</f>
        <v>1224</v>
      </c>
    </row>
    <row r="5" spans="1:23" x14ac:dyDescent="0.25">
      <c r="A5" s="28" t="s">
        <v>88</v>
      </c>
      <c r="B5" s="8">
        <f>AVERAGE('cantidad inicial pollos'!C2:C49)</f>
        <v>3604.3902439024391</v>
      </c>
      <c r="C5" s="8">
        <f>AVERAGE('cantidad inicial pollos'!D2:D49)</f>
        <v>4119.1555555555551</v>
      </c>
      <c r="D5" s="8">
        <f>AVERAGE('cantidad inicial pollos'!E2:E49)</f>
        <v>4161.8</v>
      </c>
      <c r="E5" s="8">
        <f>AVERAGE('cantidad inicial pollos'!F2:F49)</f>
        <v>4382.847826086957</v>
      </c>
      <c r="F5" s="8">
        <f>AVERAGE('cantidad inicial pollos'!G2:G49)</f>
        <v>4168.282608695652</v>
      </c>
      <c r="G5" s="8">
        <f>AVERAGE('cantidad inicial pollos'!H2:H49)</f>
        <v>3831.521739130435</v>
      </c>
      <c r="H5" s="8">
        <f>AVERAGE('cantidad inicial pollos'!I2:I49)</f>
        <v>4312.782608695652</v>
      </c>
      <c r="I5" s="8">
        <f>AVERAGE('cantidad inicial pollos'!J2:J49)</f>
        <v>4140.369565217391</v>
      </c>
      <c r="J5" s="8">
        <f>AVERAGE('cantidad inicial pollos'!K2:K49)</f>
        <v>4214.0638297872338</v>
      </c>
      <c r="K5" s="8">
        <f>AVERAGE('cantidad inicial pollos'!L2:L49)</f>
        <v>4232.8297872340427</v>
      </c>
      <c r="L5" s="8">
        <f>AVERAGE('cantidad inicial pollos'!M2:M49)</f>
        <v>4280.8936170212764</v>
      </c>
      <c r="M5" s="8">
        <f>AVERAGE('cantidad inicial pollos'!N2:N49)</f>
        <v>4268.255319148936</v>
      </c>
      <c r="N5" s="8">
        <f>AVERAGE('cantidad inicial pollos'!O2:O49)</f>
        <v>4249.2765957446809</v>
      </c>
      <c r="O5" s="8">
        <f>AVERAGE('cantidad inicial pollos'!P2:P49)</f>
        <v>4353.391304347826</v>
      </c>
      <c r="P5" s="8">
        <f>AVERAGE('cantidad inicial pollos'!Q2:Q49)</f>
        <v>4249.2765957446809</v>
      </c>
      <c r="Q5" s="8">
        <f>AVERAGE('cantidad inicial pollos'!R2:R49)</f>
        <v>4738.282608695652</v>
      </c>
      <c r="R5" s="8">
        <f>AVERAGE('cantidad inicial pollos'!S2:S49)</f>
        <v>4637.744680851064</v>
      </c>
      <c r="S5" s="8">
        <f>AVERAGE('cantidad inicial pollos'!T2:T49)</f>
        <v>4720.2127659574471</v>
      </c>
      <c r="T5" s="8">
        <f>AVERAGE('cantidad inicial pollos'!U2:U49)</f>
        <v>4598.6808510638302</v>
      </c>
      <c r="U5" s="8">
        <f>AVERAGE('cantidad inicial pollos'!V2:V49)</f>
        <v>4829.478260869565</v>
      </c>
      <c r="V5" s="8">
        <f>AVERAGE('cantidad inicial pollos'!W2:W49)</f>
        <v>4683.3191489361698</v>
      </c>
      <c r="W5" s="8">
        <f>AVERAGE('cantidad inicial pollos'!X2:X49)</f>
        <v>4970.181818181818</v>
      </c>
    </row>
    <row r="6" spans="1:23" x14ac:dyDescent="0.25">
      <c r="A6" s="28" t="s">
        <v>89</v>
      </c>
      <c r="B6" s="8">
        <f>MAX('cantidad inicial pollos'!C2:C49)</f>
        <v>15504</v>
      </c>
      <c r="C6" s="8">
        <f>MAX('cantidad inicial pollos'!D2:D49)</f>
        <v>16830</v>
      </c>
      <c r="D6" s="8">
        <f>MAX('cantidad inicial pollos'!E2:E49)</f>
        <v>16830</v>
      </c>
      <c r="E6" s="8">
        <f>MAX('cantidad inicial pollos'!F2:F49)</f>
        <v>16830</v>
      </c>
      <c r="F6" s="8">
        <f>MAX('cantidad inicial pollos'!G2:G49)</f>
        <v>19482</v>
      </c>
      <c r="G6" s="8">
        <f>MAX('cantidad inicial pollos'!H2:H49)</f>
        <v>17034</v>
      </c>
      <c r="H6" s="8">
        <f>MAX('cantidad inicial pollos'!I2:I49)</f>
        <v>19380</v>
      </c>
      <c r="I6" s="8">
        <f>MAX('cantidad inicial pollos'!J2:J49)</f>
        <v>17237</v>
      </c>
      <c r="J6" s="8">
        <f>MAX('cantidad inicial pollos'!K2:K49)</f>
        <v>16830</v>
      </c>
      <c r="K6" s="8">
        <f>MAX('cantidad inicial pollos'!L2:L49)</f>
        <v>18360</v>
      </c>
      <c r="L6" s="8">
        <f>MAX('cantidad inicial pollos'!M2:M49)</f>
        <v>17850</v>
      </c>
      <c r="M6" s="8">
        <f>MAX('cantidad inicial pollos'!N2:N49)</f>
        <v>17847</v>
      </c>
      <c r="N6" s="8">
        <f>MAX('cantidad inicial pollos'!O2:O49)</f>
        <v>17340</v>
      </c>
      <c r="O6" s="8">
        <f>MAX('cantidad inicial pollos'!P2:P49)</f>
        <v>18870</v>
      </c>
      <c r="P6" s="8">
        <f>MAX('cantidad inicial pollos'!Q2:Q49)</f>
        <v>16830</v>
      </c>
      <c r="Q6" s="8">
        <f>MAX('cantidad inicial pollos'!R2:R49)</f>
        <v>17442</v>
      </c>
      <c r="R6" s="8">
        <f>MAX('cantidad inicial pollos'!S2:S49)</f>
        <v>17850</v>
      </c>
      <c r="S6" s="8">
        <f>MAX('cantidad inicial pollos'!T2:T49)</f>
        <v>16830</v>
      </c>
      <c r="T6" s="8">
        <f>MAX('cantidad inicial pollos'!U2:U49)</f>
        <v>17646</v>
      </c>
      <c r="U6" s="8">
        <f>MAX('cantidad inicial pollos'!V2:V49)</f>
        <v>18462</v>
      </c>
      <c r="V6" s="8">
        <f>MAX('cantidad inicial pollos'!W2:W49)</f>
        <v>16320</v>
      </c>
      <c r="W6" s="8">
        <f>MAX('cantidad inicial pollos'!X2:X49)</f>
        <v>21420</v>
      </c>
    </row>
    <row r="7" spans="1:23" x14ac:dyDescent="0.25">
      <c r="A7" s="28" t="s">
        <v>90</v>
      </c>
      <c r="B7" s="27">
        <f>_xlfn.STDEV.S('cantidad inicial pollos'!C2:C49)</f>
        <v>3337.8513813383661</v>
      </c>
      <c r="C7" s="27">
        <f>_xlfn.STDEV.S('cantidad inicial pollos'!D2:D49)</f>
        <v>3563.7076642398174</v>
      </c>
      <c r="D7" s="27">
        <f>_xlfn.STDEV.S('cantidad inicial pollos'!E2:E49)</f>
        <v>3502.3912260054558</v>
      </c>
      <c r="E7" s="27">
        <f>_xlfn.STDEV.S('cantidad inicial pollos'!F2:F49)</f>
        <v>3428.4207894687952</v>
      </c>
      <c r="F7" s="27">
        <f>_xlfn.STDEV.S('cantidad inicial pollos'!G2:G49)</f>
        <v>3571.0626657623825</v>
      </c>
      <c r="G7" s="27">
        <f>_xlfn.STDEV.S('cantidad inicial pollos'!H2:H49)</f>
        <v>3181.2350413645636</v>
      </c>
      <c r="H7" s="27">
        <f>_xlfn.STDEV.S('cantidad inicial pollos'!I2:I49)</f>
        <v>3488.6414032657053</v>
      </c>
      <c r="I7" s="27">
        <f>_xlfn.STDEV.S('cantidad inicial pollos'!J2:J49)</f>
        <v>3341.0845900940985</v>
      </c>
      <c r="J7" s="27">
        <f>_xlfn.STDEV.S('cantidad inicial pollos'!K2:K49)</f>
        <v>3403.2488212464646</v>
      </c>
      <c r="K7" s="27">
        <f>_xlfn.STDEV.S('cantidad inicial pollos'!L2:L49)</f>
        <v>3464.9443330690533</v>
      </c>
      <c r="L7" s="27">
        <f>_xlfn.STDEV.S('cantidad inicial pollos'!M2:M49)</f>
        <v>3442.937567998044</v>
      </c>
      <c r="M7" s="27">
        <f>_xlfn.STDEV.S('cantidad inicial pollos'!N2:N49)</f>
        <v>3438.1308019992312</v>
      </c>
      <c r="N7" s="27">
        <f>_xlfn.STDEV.S('cantidad inicial pollos'!O2:O49)</f>
        <v>3448.7253455136374</v>
      </c>
      <c r="O7" s="27">
        <f>_xlfn.STDEV.S('cantidad inicial pollos'!P2:P49)</f>
        <v>3612.6359688568486</v>
      </c>
      <c r="P7" s="27">
        <f>_xlfn.STDEV.S('cantidad inicial pollos'!Q2:Q49)</f>
        <v>3415.8432258478679</v>
      </c>
      <c r="Q7" s="27">
        <f>_xlfn.STDEV.S('cantidad inicial pollos'!R2:R49)</f>
        <v>4202.6988083745719</v>
      </c>
      <c r="R7" s="27">
        <f>_xlfn.STDEV.S('cantidad inicial pollos'!S2:S49)</f>
        <v>4039.93744284372</v>
      </c>
      <c r="S7" s="27">
        <f>_xlfn.STDEV.S('cantidad inicial pollos'!T2:T49)</f>
        <v>3990.3585157453354</v>
      </c>
      <c r="T7" s="27">
        <f>_xlfn.STDEV.S('cantidad inicial pollos'!U2:U49)</f>
        <v>4035.1747610793059</v>
      </c>
      <c r="U7" s="27">
        <f>_xlfn.STDEV.S('cantidad inicial pollos'!V2:V49)</f>
        <v>4127.6177780578382</v>
      </c>
      <c r="V7" s="27">
        <f>_xlfn.STDEV.S('cantidad inicial pollos'!W2:W49)</f>
        <v>3920.5487033143881</v>
      </c>
      <c r="W7" s="27">
        <f>_xlfn.STDEV.S('cantidad inicial pollos'!X2:X49)</f>
        <v>4375.5538614077577</v>
      </c>
    </row>
    <row r="8" spans="1:23" x14ac:dyDescent="0.25">
      <c r="A8" s="28" t="s">
        <v>91</v>
      </c>
      <c r="B8" s="8">
        <f>SUM('cantidad inicial pollos'!C2:C49)</f>
        <v>147780</v>
      </c>
      <c r="C8" s="8">
        <f>SUM('cantidad inicial pollos'!D2:D49)</f>
        <v>185362</v>
      </c>
      <c r="D8" s="8">
        <f>SUM('cantidad inicial pollos'!E2:E49)</f>
        <v>187281</v>
      </c>
      <c r="E8" s="8">
        <f>SUM('cantidad inicial pollos'!F2:F49)</f>
        <v>201611</v>
      </c>
      <c r="F8" s="8">
        <f>SUM('cantidad inicial pollos'!G2:G49)</f>
        <v>191741</v>
      </c>
      <c r="G8" s="8">
        <f>SUM('cantidad inicial pollos'!H2:H49)</f>
        <v>176250</v>
      </c>
      <c r="H8" s="8">
        <f>SUM('cantidad inicial pollos'!I2:I49)</f>
        <v>198388</v>
      </c>
      <c r="I8" s="8">
        <f>SUM('cantidad inicial pollos'!J2:J49)</f>
        <v>190457</v>
      </c>
      <c r="J8" s="8">
        <f>SUM('cantidad inicial pollos'!K2:K49)</f>
        <v>198061</v>
      </c>
      <c r="K8" s="8">
        <f>SUM('cantidad inicial pollos'!L2:L49)</f>
        <v>198943</v>
      </c>
      <c r="L8" s="8">
        <f>SUM('cantidad inicial pollos'!M2:M49)</f>
        <v>201202</v>
      </c>
      <c r="M8" s="8">
        <f>SUM('cantidad inicial pollos'!N2:N49)</f>
        <v>200608</v>
      </c>
      <c r="N8" s="8">
        <f>SUM('cantidad inicial pollos'!O2:O49)</f>
        <v>199716</v>
      </c>
      <c r="O8" s="8">
        <f>SUM('cantidad inicial pollos'!P2:P49)</f>
        <v>200256</v>
      </c>
      <c r="P8" s="8">
        <f>SUM('cantidad inicial pollos'!Q2:Q49)</f>
        <v>199716</v>
      </c>
      <c r="Q8" s="8">
        <f>SUM('cantidad inicial pollos'!R2:R49)</f>
        <v>217961</v>
      </c>
      <c r="R8" s="8">
        <f>SUM('cantidad inicial pollos'!S2:S49)</f>
        <v>217974</v>
      </c>
      <c r="S8" s="8">
        <f>SUM('cantidad inicial pollos'!T2:T49)</f>
        <v>221850</v>
      </c>
      <c r="T8" s="8">
        <f>SUM('cantidad inicial pollos'!U2:U49)</f>
        <v>216138</v>
      </c>
      <c r="U8" s="8">
        <f>SUM('cantidad inicial pollos'!V2:V49)</f>
        <v>222156</v>
      </c>
      <c r="V8" s="8">
        <f>SUM('cantidad inicial pollos'!W2:W49)</f>
        <v>220116</v>
      </c>
      <c r="W8" s="8">
        <f>SUM('cantidad inicial pollos'!X2:X49)</f>
        <v>218688</v>
      </c>
    </row>
    <row r="9" spans="1:23" x14ac:dyDescent="0.25">
      <c r="A9" s="28" t="s">
        <v>92</v>
      </c>
      <c r="B9" s="27">
        <f>COUNT('cantidad inicial pollos'!C2:C49)</f>
        <v>41</v>
      </c>
      <c r="C9" s="27">
        <f>COUNT('cantidad inicial pollos'!D2:D49)</f>
        <v>45</v>
      </c>
      <c r="D9" s="27">
        <f>COUNT('cantidad inicial pollos'!E2:E49)</f>
        <v>45</v>
      </c>
      <c r="E9" s="27">
        <f>COUNT('cantidad inicial pollos'!F2:F49)</f>
        <v>46</v>
      </c>
      <c r="F9" s="27">
        <f>COUNT('cantidad inicial pollos'!G2:G49)</f>
        <v>46</v>
      </c>
      <c r="G9" s="27">
        <f>COUNT('cantidad inicial pollos'!H2:H49)</f>
        <v>46</v>
      </c>
      <c r="H9" s="27">
        <f>COUNT('cantidad inicial pollos'!I2:I49)</f>
        <v>46</v>
      </c>
      <c r="I9" s="27">
        <f>COUNT('cantidad inicial pollos'!J2:J49)</f>
        <v>46</v>
      </c>
      <c r="J9" s="27">
        <f>COUNT('cantidad inicial pollos'!K2:K49)</f>
        <v>47</v>
      </c>
      <c r="K9" s="27">
        <f>COUNT('cantidad inicial pollos'!L2:L49)</f>
        <v>47</v>
      </c>
      <c r="L9" s="27">
        <f>COUNT('cantidad inicial pollos'!M2:M49)</f>
        <v>47</v>
      </c>
      <c r="M9" s="27">
        <f>COUNT('cantidad inicial pollos'!N2:N49)</f>
        <v>47</v>
      </c>
      <c r="N9" s="27">
        <f>COUNT('cantidad inicial pollos'!O2:O49)</f>
        <v>47</v>
      </c>
      <c r="O9" s="27">
        <f>COUNT('cantidad inicial pollos'!P2:P49)</f>
        <v>46</v>
      </c>
      <c r="P9" s="27">
        <f>COUNT('cantidad inicial pollos'!Q2:Q49)</f>
        <v>47</v>
      </c>
      <c r="Q9" s="27">
        <f>COUNT('cantidad inicial pollos'!R2:R49)</f>
        <v>46</v>
      </c>
      <c r="R9" s="27">
        <f>COUNT('cantidad inicial pollos'!S2:S49)</f>
        <v>47</v>
      </c>
      <c r="S9" s="27">
        <f>COUNT('cantidad inicial pollos'!T2:T49)</f>
        <v>47</v>
      </c>
      <c r="T9" s="27">
        <f>COUNT('cantidad inicial pollos'!U2:U49)</f>
        <v>47</v>
      </c>
      <c r="U9" s="27">
        <f>COUNT('cantidad inicial pollos'!V2:V49)</f>
        <v>46</v>
      </c>
      <c r="V9" s="27">
        <f>COUNT('cantidad inicial pollos'!W2:W49)</f>
        <v>47</v>
      </c>
      <c r="W9" s="27">
        <f>COUNT('cantidad inicial pollos'!X2:X49)</f>
        <v>44</v>
      </c>
    </row>
    <row r="10" spans="1:23" x14ac:dyDescent="0.25">
      <c r="A10" s="27"/>
      <c r="B10" s="27"/>
      <c r="C10" s="27"/>
      <c r="D10" s="27"/>
      <c r="E10" s="27"/>
      <c r="F10" s="27"/>
      <c r="G10" s="27"/>
      <c r="H10" s="27"/>
      <c r="I10" s="27"/>
      <c r="J10" s="27"/>
      <c r="K10" s="27"/>
      <c r="L10" s="27"/>
      <c r="M10" s="27"/>
      <c r="N10" s="27"/>
      <c r="O10" s="27"/>
      <c r="P10" s="27"/>
      <c r="Q10" s="27"/>
      <c r="R10" s="27"/>
      <c r="S10" s="27"/>
      <c r="T10" s="27"/>
      <c r="U10" s="27"/>
      <c r="V10" s="27"/>
      <c r="W10" s="27"/>
    </row>
    <row r="12" spans="1:23" ht="18.75" x14ac:dyDescent="0.3">
      <c r="C12" s="36" t="s">
        <v>94</v>
      </c>
      <c r="D12" s="36"/>
      <c r="E12" s="36"/>
      <c r="F12" s="36"/>
      <c r="G12" s="36"/>
      <c r="H12" s="36"/>
      <c r="I12" s="36"/>
      <c r="J12" s="36"/>
      <c r="K12" s="36"/>
      <c r="L12" s="36"/>
      <c r="M12" s="36"/>
      <c r="N12" s="36"/>
      <c r="O12" s="36"/>
    </row>
    <row r="14" spans="1:23" x14ac:dyDescent="0.25">
      <c r="A14" s="28"/>
      <c r="B14" s="28" t="s">
        <v>41</v>
      </c>
      <c r="C14" s="28" t="s">
        <v>42</v>
      </c>
      <c r="D14" s="28" t="s">
        <v>43</v>
      </c>
      <c r="E14" s="28" t="s">
        <v>44</v>
      </c>
      <c r="F14" s="28" t="s">
        <v>45</v>
      </c>
      <c r="G14" s="28" t="s">
        <v>46</v>
      </c>
      <c r="H14" s="28" t="s">
        <v>47</v>
      </c>
      <c r="I14" s="28" t="s">
        <v>48</v>
      </c>
      <c r="J14" s="28" t="s">
        <v>49</v>
      </c>
      <c r="K14" s="28" t="s">
        <v>50</v>
      </c>
      <c r="L14" s="28" t="s">
        <v>51</v>
      </c>
      <c r="M14" s="28" t="s">
        <v>52</v>
      </c>
      <c r="N14" s="28" t="s">
        <v>53</v>
      </c>
      <c r="O14" s="28" t="s">
        <v>54</v>
      </c>
      <c r="P14" s="28" t="s">
        <v>55</v>
      </c>
      <c r="Q14" s="28" t="s">
        <v>56</v>
      </c>
      <c r="R14" s="28" t="s">
        <v>57</v>
      </c>
      <c r="S14" s="28" t="s">
        <v>58</v>
      </c>
      <c r="T14" s="28" t="s">
        <v>59</v>
      </c>
      <c r="U14" s="28" t="s">
        <v>60</v>
      </c>
      <c r="V14" s="28" t="s">
        <v>61</v>
      </c>
      <c r="W14" s="28" t="s">
        <v>62</v>
      </c>
    </row>
    <row r="15" spans="1:23" x14ac:dyDescent="0.25">
      <c r="A15" s="28" t="s">
        <v>87</v>
      </c>
      <c r="B15" s="8">
        <f>MIN('cantidad pollos muertos'!C2:C49)</f>
        <v>40</v>
      </c>
      <c r="C15" s="8">
        <f>MIN('cantidad pollos muertos'!D2:D49)</f>
        <v>29</v>
      </c>
      <c r="D15" s="8">
        <f>MIN('cantidad pollos muertos'!E2:E49)</f>
        <v>42</v>
      </c>
      <c r="E15" s="8">
        <f>MIN('cantidad pollos muertos'!F2:F49)</f>
        <v>44</v>
      </c>
      <c r="F15" s="8">
        <f>MIN('cantidad pollos muertos'!G2:G49)</f>
        <v>37</v>
      </c>
      <c r="G15" s="8">
        <f>MIN('cantidad pollos muertos'!H2:H49)</f>
        <v>12</v>
      </c>
      <c r="H15" s="8">
        <f>MIN('cantidad pollos muertos'!I2:I49)</f>
        <v>0</v>
      </c>
      <c r="I15" s="8">
        <f>MIN('cantidad pollos muertos'!J2:J49)</f>
        <v>25</v>
      </c>
      <c r="J15" s="8">
        <f>MIN('cantidad pollos muertos'!K2:K49)</f>
        <v>7</v>
      </c>
      <c r="K15" s="8">
        <f>MIN('cantidad pollos muertos'!L2:L49)</f>
        <v>15</v>
      </c>
      <c r="L15" s="8">
        <f>MIN('cantidad pollos muertos'!M2:M49)</f>
        <v>34</v>
      </c>
      <c r="M15" s="8">
        <f>MIN('cantidad pollos muertos'!N2:N49)</f>
        <v>28</v>
      </c>
      <c r="N15" s="8">
        <f>MIN('cantidad pollos muertos'!O2:O49)</f>
        <v>24</v>
      </c>
      <c r="O15" s="8">
        <f>MIN('cantidad pollos muertos'!P2:P49)</f>
        <v>24</v>
      </c>
      <c r="P15" s="8">
        <f>MIN('cantidad pollos muertos'!Q2:Q49)</f>
        <v>4</v>
      </c>
      <c r="Q15" s="8">
        <f>MIN('cantidad pollos muertos'!R2:R49)</f>
        <v>23</v>
      </c>
      <c r="R15" s="8">
        <f>MIN('cantidad pollos muertos'!S2:S49)</f>
        <v>19</v>
      </c>
      <c r="S15" s="8">
        <f>MIN('cantidad pollos muertos'!T2:T49)</f>
        <v>36</v>
      </c>
      <c r="T15" s="8">
        <f>MIN('cantidad pollos muertos'!U2:U49)</f>
        <v>9</v>
      </c>
      <c r="U15" s="8">
        <f>MIN('cantidad pollos muertos'!V2:V49)</f>
        <v>23</v>
      </c>
      <c r="V15" s="8">
        <f>MIN('cantidad pollos muertos'!W2:W49)</f>
        <v>18</v>
      </c>
      <c r="W15" s="8">
        <f>MIN('cantidad pollos muertos'!X2:X49)</f>
        <v>44</v>
      </c>
    </row>
    <row r="16" spans="1:23" x14ac:dyDescent="0.25">
      <c r="A16" s="28" t="s">
        <v>88</v>
      </c>
      <c r="B16" s="8">
        <f>AVERAGE('cantidad pollos muertos'!C2:C49)</f>
        <v>218.51219512195121</v>
      </c>
      <c r="C16" s="8">
        <f>AVERAGE('cantidad pollos muertos'!D2:D49)</f>
        <v>413.71111111111111</v>
      </c>
      <c r="D16" s="8">
        <f>AVERAGE('cantidad pollos muertos'!E2:E49)</f>
        <v>505.55555555555554</v>
      </c>
      <c r="E16" s="8">
        <f>AVERAGE('cantidad pollos muertos'!F2:F49)</f>
        <v>342.21739130434781</v>
      </c>
      <c r="F16" s="8">
        <f>AVERAGE('cantidad pollos muertos'!G2:G49)</f>
        <v>253.04347826086956</v>
      </c>
      <c r="G16" s="8">
        <f>AVERAGE('cantidad pollos muertos'!H2:H49)</f>
        <v>124.84782608695652</v>
      </c>
      <c r="H16" s="8">
        <f>AVERAGE('cantidad pollos muertos'!I2:I49)</f>
        <v>142.67391304347825</v>
      </c>
      <c r="I16" s="8">
        <f>AVERAGE('cantidad pollos muertos'!J2:J49)</f>
        <v>134.58695652173913</v>
      </c>
      <c r="J16" s="8">
        <f>AVERAGE('cantidad pollos muertos'!K2:K49)</f>
        <v>150.42553191489361</v>
      </c>
      <c r="K16" s="8">
        <f>AVERAGE('cantidad pollos muertos'!L2:L49)</f>
        <v>160.42553191489361</v>
      </c>
      <c r="L16" s="8">
        <f>AVERAGE('cantidad pollos muertos'!M2:M49)</f>
        <v>194.74468085106383</v>
      </c>
      <c r="M16" s="8">
        <f>AVERAGE('cantidad pollos muertos'!N2:N49)</f>
        <v>130.89361702127658</v>
      </c>
      <c r="N16" s="8">
        <f>AVERAGE('cantidad pollos muertos'!O2:O49)</f>
        <v>168.12765957446808</v>
      </c>
      <c r="O16" s="8">
        <f>AVERAGE('cantidad pollos muertos'!P2:P49)</f>
        <v>150.15217391304347</v>
      </c>
      <c r="P16" s="8">
        <f>AVERAGE('cantidad pollos muertos'!Q2:Q49)</f>
        <v>146.95744680851064</v>
      </c>
      <c r="Q16" s="8">
        <f>AVERAGE('cantidad pollos muertos'!R2:R49)</f>
        <v>160.93478260869566</v>
      </c>
      <c r="R16" s="8">
        <f>AVERAGE('cantidad pollos muertos'!S2:S49)</f>
        <v>130.53191489361703</v>
      </c>
      <c r="S16" s="8">
        <f>AVERAGE('cantidad pollos muertos'!T2:T49)</f>
        <v>135.63829787234042</v>
      </c>
      <c r="T16" s="8">
        <f>AVERAGE('cantidad pollos muertos'!U2:U49)</f>
        <v>194.91489361702128</v>
      </c>
      <c r="U16" s="8">
        <f>AVERAGE('cantidad pollos muertos'!V2:V49)</f>
        <v>196.43478260869566</v>
      </c>
      <c r="V16" s="8">
        <f>AVERAGE('cantidad pollos muertos'!W2:W49)</f>
        <v>195.95744680851064</v>
      </c>
      <c r="W16" s="8">
        <f>AVERAGE('cantidad pollos muertos'!X2:X49)</f>
        <v>249.02272727272728</v>
      </c>
    </row>
    <row r="17" spans="1:23" x14ac:dyDescent="0.25">
      <c r="A17" s="28" t="s">
        <v>89</v>
      </c>
      <c r="B17" s="8">
        <f>MAX('cantidad pollos muertos'!C2:C49)</f>
        <v>1047</v>
      </c>
      <c r="C17" s="8">
        <f>MAX('cantidad pollos muertos'!D2:D49)</f>
        <v>2817</v>
      </c>
      <c r="D17" s="8">
        <f>MAX('cantidad pollos muertos'!E2:E49)</f>
        <v>4717</v>
      </c>
      <c r="E17" s="8">
        <f>MAX('cantidad pollos muertos'!F2:F49)</f>
        <v>1604</v>
      </c>
      <c r="F17" s="8">
        <f>MAX('cantidad pollos muertos'!G2:G49)</f>
        <v>1180</v>
      </c>
      <c r="G17" s="8">
        <f>MAX('cantidad pollos muertos'!H2:H49)</f>
        <v>657</v>
      </c>
      <c r="H17" s="8">
        <f>MAX('cantidad pollos muertos'!I2:I49)</f>
        <v>923</v>
      </c>
      <c r="I17" s="8">
        <f>MAX('cantidad pollos muertos'!J2:J49)</f>
        <v>829</v>
      </c>
      <c r="J17" s="8">
        <f>MAX('cantidad pollos muertos'!K2:K49)</f>
        <v>1237</v>
      </c>
      <c r="K17" s="8">
        <f>MAX('cantidad pollos muertos'!L2:L49)</f>
        <v>987</v>
      </c>
      <c r="L17" s="8">
        <f>MAX('cantidad pollos muertos'!M2:M49)</f>
        <v>2239</v>
      </c>
      <c r="M17" s="8">
        <f>MAX('cantidad pollos muertos'!N2:N49)</f>
        <v>607</v>
      </c>
      <c r="N17" s="8">
        <f>MAX('cantidad pollos muertos'!O2:O49)</f>
        <v>1118</v>
      </c>
      <c r="O17" s="8">
        <f>MAX('cantidad pollos muertos'!P2:P49)</f>
        <v>741</v>
      </c>
      <c r="P17" s="8">
        <f>MAX('cantidad pollos muertos'!Q2:Q49)</f>
        <v>529</v>
      </c>
      <c r="Q17" s="8">
        <f>MAX('cantidad pollos muertos'!R2:R49)</f>
        <v>906</v>
      </c>
      <c r="R17" s="8">
        <f>MAX('cantidad pollos muertos'!S2:S49)</f>
        <v>680</v>
      </c>
      <c r="S17" s="8">
        <f>MAX('cantidad pollos muertos'!T2:T49)</f>
        <v>575</v>
      </c>
      <c r="T17" s="8">
        <f>MAX('cantidad pollos muertos'!U2:U49)</f>
        <v>826</v>
      </c>
      <c r="U17" s="8">
        <f>MAX('cantidad pollos muertos'!V2:V49)</f>
        <v>1207</v>
      </c>
      <c r="V17" s="8">
        <f>MAX('cantidad pollos muertos'!W2:W49)</f>
        <v>954</v>
      </c>
      <c r="W17" s="8">
        <f>MAX('cantidad pollos muertos'!X2:X49)</f>
        <v>1650</v>
      </c>
    </row>
    <row r="18" spans="1:23" x14ac:dyDescent="0.25">
      <c r="A18" s="28" t="s">
        <v>90</v>
      </c>
      <c r="B18" s="27">
        <f>_xlfn.STDEV.S('cantidad pollos muertos'!C2:C49)</f>
        <v>245.59927951352174</v>
      </c>
      <c r="C18" s="27">
        <f>_xlfn.STDEV.S('cantidad pollos muertos'!D2:D49)</f>
        <v>607.13311488661134</v>
      </c>
      <c r="D18" s="27">
        <f>_xlfn.STDEV.S('cantidad pollos muertos'!E2:E49)</f>
        <v>992.22796948803227</v>
      </c>
      <c r="E18" s="27">
        <f>_xlfn.STDEV.S('cantidad pollos muertos'!F2:F49)</f>
        <v>364.42697259874706</v>
      </c>
      <c r="F18" s="27">
        <f>_xlfn.STDEV.S('cantidad pollos muertos'!G2:G49)</f>
        <v>271.1048961828235</v>
      </c>
      <c r="G18" s="27">
        <f>_xlfn.STDEV.S('cantidad pollos muertos'!H2:H49)</f>
        <v>138.1273112251165</v>
      </c>
      <c r="H18" s="27">
        <f>_xlfn.STDEV.S('cantidad pollos muertos'!I2:I49)</f>
        <v>182.75679702791737</v>
      </c>
      <c r="I18" s="27">
        <f>_xlfn.STDEV.S('cantidad pollos muertos'!J2:J49)</f>
        <v>140.04087912494322</v>
      </c>
      <c r="J18" s="32">
        <f>_xlfn.STDEV.S('cantidad pollos muertos'!K2:K49)</f>
        <v>211.09587196351569</v>
      </c>
      <c r="K18" s="32">
        <f>_xlfn.STDEV.S('cantidad pollos muertos'!L2:L49)</f>
        <v>171.00314574793407</v>
      </c>
      <c r="L18" s="27">
        <f>_xlfn.STDEV.S('cantidad pollos muertos'!M2:M49)</f>
        <v>324.11984284433964</v>
      </c>
      <c r="M18" s="27">
        <f>_xlfn.STDEV.S('cantidad pollos muertos'!N2:N49)</f>
        <v>128.61439402211647</v>
      </c>
      <c r="N18" s="27">
        <f>_xlfn.STDEV.S('cantidad pollos muertos'!O2:O49)</f>
        <v>194.84571566746996</v>
      </c>
      <c r="O18" s="27">
        <f>_xlfn.STDEV.S('cantidad pollos muertos'!P2:P49)</f>
        <v>167.45386991862756</v>
      </c>
      <c r="P18" s="27">
        <f>_xlfn.STDEV.S('cantidad pollos muertos'!Q2:Q49)</f>
        <v>127.43710425604306</v>
      </c>
      <c r="Q18" s="27">
        <f>_xlfn.STDEV.S('cantidad pollos muertos'!R2:R49)</f>
        <v>187.64060235507111</v>
      </c>
      <c r="R18" s="27">
        <f>_xlfn.STDEV.S('cantidad pollos muertos'!S2:S49)</f>
        <v>154.07026221314541</v>
      </c>
      <c r="S18" s="27">
        <f>_xlfn.STDEV.S('cantidad pollos muertos'!T2:T49)</f>
        <v>135.29587954969926</v>
      </c>
      <c r="T18" s="27">
        <f>_xlfn.STDEV.S('cantidad pollos muertos'!U2:U49)</f>
        <v>189.92181798643105</v>
      </c>
      <c r="U18" s="27">
        <f>_xlfn.STDEV.S('cantidad pollos muertos'!V2:V49)</f>
        <v>242.38973687238246</v>
      </c>
      <c r="V18" s="27">
        <f>_xlfn.STDEV.S('cantidad pollos muertos'!W2:W49)</f>
        <v>210.47647368755537</v>
      </c>
      <c r="W18" s="27">
        <f>_xlfn.STDEV.S('cantidad pollos muertos'!X2:X49)</f>
        <v>285.76982839392963</v>
      </c>
    </row>
    <row r="19" spans="1:23" x14ac:dyDescent="0.25">
      <c r="A19" s="28" t="s">
        <v>91</v>
      </c>
      <c r="B19" s="8">
        <f>SUM('cantidad pollos muertos'!C2:C49)</f>
        <v>8959</v>
      </c>
      <c r="C19" s="8">
        <f>SUM('cantidad pollos muertos'!D2:D49)</f>
        <v>18617</v>
      </c>
      <c r="D19" s="8">
        <f>SUM('cantidad pollos muertos'!E2:E49)</f>
        <v>22750</v>
      </c>
      <c r="E19" s="8">
        <f>SUM('cantidad pollos muertos'!F2:F49)</f>
        <v>15742</v>
      </c>
      <c r="F19" s="8">
        <f>SUM('cantidad pollos muertos'!G2:G49)</f>
        <v>11640</v>
      </c>
      <c r="G19" s="8">
        <f>SUM('cantidad pollos muertos'!H2:H49)</f>
        <v>5743</v>
      </c>
      <c r="H19" s="8">
        <f>SUM('cantidad pollos muertos'!I2:I49)</f>
        <v>6563</v>
      </c>
      <c r="I19" s="8">
        <f>SUM('cantidad pollos muertos'!J2:J49)</f>
        <v>6191</v>
      </c>
      <c r="J19" s="8">
        <f>SUM('cantidad pollos muertos'!K2:K49)</f>
        <v>7070</v>
      </c>
      <c r="K19" s="8">
        <f>SUM('cantidad pollos muertos'!L2:L49)</f>
        <v>7540</v>
      </c>
      <c r="L19" s="8">
        <f>SUM('cantidad pollos muertos'!M2:M49)</f>
        <v>9153</v>
      </c>
      <c r="M19" s="8">
        <f>SUM('cantidad pollos muertos'!N2:N49)</f>
        <v>6152</v>
      </c>
      <c r="N19" s="8">
        <f>SUM('cantidad pollos muertos'!O2:O49)</f>
        <v>7902</v>
      </c>
      <c r="O19" s="8">
        <f>SUM('cantidad pollos muertos'!P2:P49)</f>
        <v>6907</v>
      </c>
      <c r="P19" s="8">
        <f>SUM('cantidad pollos muertos'!Q2:Q49)</f>
        <v>6907</v>
      </c>
      <c r="Q19" s="8">
        <f>SUM('cantidad pollos muertos'!R2:R49)</f>
        <v>7403</v>
      </c>
      <c r="R19" s="8">
        <f>SUM('cantidad pollos muertos'!S2:S49)</f>
        <v>6135</v>
      </c>
      <c r="S19" s="8">
        <f>SUM('cantidad pollos muertos'!T2:T49)</f>
        <v>6375</v>
      </c>
      <c r="T19" s="8">
        <f>SUM('cantidad pollos muertos'!U2:U49)</f>
        <v>9161</v>
      </c>
      <c r="U19" s="8">
        <f>SUM('cantidad pollos muertos'!V2:V49)</f>
        <v>9036</v>
      </c>
      <c r="V19" s="8">
        <f>SUM('cantidad pollos muertos'!W2:W49)</f>
        <v>9210</v>
      </c>
      <c r="W19" s="8">
        <f>SUM('cantidad pollos muertos'!X2:X49)</f>
        <v>10957</v>
      </c>
    </row>
    <row r="20" spans="1:23" x14ac:dyDescent="0.25">
      <c r="A20" s="28" t="s">
        <v>92</v>
      </c>
      <c r="B20" s="27">
        <f>COUNT('cantidad pollos muertos'!C2:C49)</f>
        <v>41</v>
      </c>
      <c r="C20" s="27">
        <f>COUNT('cantidad pollos muertos'!D2:D49)</f>
        <v>45</v>
      </c>
      <c r="D20" s="27">
        <f>COUNT('cantidad pollos muertos'!E2:E49)</f>
        <v>45</v>
      </c>
      <c r="E20" s="27">
        <f>COUNT('cantidad pollos muertos'!F2:F49)</f>
        <v>46</v>
      </c>
      <c r="F20" s="27">
        <f>COUNT('cantidad pollos muertos'!G2:G49)</f>
        <v>46</v>
      </c>
      <c r="G20" s="27">
        <f>COUNT('cantidad pollos muertos'!H2:H49)</f>
        <v>46</v>
      </c>
      <c r="H20" s="27">
        <f>COUNT('cantidad pollos muertos'!I2:I49)</f>
        <v>46</v>
      </c>
      <c r="I20" s="27">
        <f>COUNT('cantidad pollos muertos'!J2:J49)</f>
        <v>46</v>
      </c>
      <c r="J20" s="32">
        <f>COUNT('cantidad pollos muertos'!K2:K49)</f>
        <v>47</v>
      </c>
      <c r="K20" s="32">
        <f>COUNT('cantidad pollos muertos'!L2:L49)</f>
        <v>47</v>
      </c>
      <c r="L20" s="27">
        <f>COUNT('cantidad pollos muertos'!M2:M49)</f>
        <v>47</v>
      </c>
      <c r="M20" s="27">
        <f>COUNT('cantidad pollos muertos'!N2:N49)</f>
        <v>47</v>
      </c>
      <c r="N20" s="27">
        <f>COUNT('cantidad pollos muertos'!O2:O49)</f>
        <v>47</v>
      </c>
      <c r="O20" s="27">
        <f>COUNT('cantidad pollos muertos'!P2:P49)</f>
        <v>46</v>
      </c>
      <c r="P20" s="27">
        <f>COUNT('cantidad pollos muertos'!Q2:Q49)</f>
        <v>47</v>
      </c>
      <c r="Q20" s="27">
        <f>COUNT('cantidad pollos muertos'!R2:R49)</f>
        <v>46</v>
      </c>
      <c r="R20" s="27">
        <f>COUNT('cantidad pollos muertos'!S2:S49)</f>
        <v>47</v>
      </c>
      <c r="S20" s="27">
        <f>COUNT('cantidad pollos muertos'!T2:T49)</f>
        <v>47</v>
      </c>
      <c r="T20" s="27">
        <f>COUNT('cantidad pollos muertos'!U2:U49)</f>
        <v>47</v>
      </c>
      <c r="U20" s="27">
        <f>COUNT('cantidad pollos muertos'!V2:V49)</f>
        <v>46</v>
      </c>
      <c r="V20" s="27">
        <f>COUNT('cantidad pollos muertos'!W2:W49)</f>
        <v>47</v>
      </c>
      <c r="W20" s="27">
        <f>COUNT('cantidad pollos muertos'!X2:X49)</f>
        <v>44</v>
      </c>
    </row>
  </sheetData>
  <mergeCells count="2">
    <mergeCell ref="C1:O1"/>
    <mergeCell ref="C12:O12"/>
  </mergeCells>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D55"/>
  <sheetViews>
    <sheetView zoomScaleNormal="100" workbookViewId="0">
      <pane ySplit="1" topLeftCell="A2" activePane="bottomLeft" state="frozen"/>
      <selection pane="bottomLeft" activeCell="G10" sqref="G10"/>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 min="28" max="28" width="11.85546875" bestFit="1" customWidth="1"/>
    <col min="29" max="29" width="13" bestFit="1" customWidth="1"/>
    <col min="30" max="30" width="12.28515625" bestFit="1" customWidth="1"/>
  </cols>
  <sheetData>
    <row r="1" spans="1:30"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81</v>
      </c>
      <c r="Z1" s="3" t="s">
        <v>82</v>
      </c>
      <c r="AA1" s="3" t="s">
        <v>80</v>
      </c>
      <c r="AB1" s="21" t="s">
        <v>83</v>
      </c>
      <c r="AC1" s="22" t="s">
        <v>84</v>
      </c>
      <c r="AD1" s="26" t="s">
        <v>85</v>
      </c>
    </row>
    <row r="2" spans="1:30" x14ac:dyDescent="0.25">
      <c r="A2" s="6">
        <v>1</v>
      </c>
      <c r="B2" s="6" t="s">
        <v>30</v>
      </c>
      <c r="C2" s="6">
        <f>IFERROR('cantidad pollos muertos'!C2/'cantidad inicial pollos'!C2,"")</f>
        <v>3.924646781789639E-2</v>
      </c>
      <c r="D2" s="6">
        <f>IFERROR('cantidad pollos muertos'!D2/'cantidad inicial pollos'!D2,"")</f>
        <v>4.7485051002462191E-2</v>
      </c>
      <c r="E2" s="6">
        <f>IFERROR('cantidad pollos muertos'!E2/'cantidad inicial pollos'!E2,"")</f>
        <v>6.4075630252100835E-2</v>
      </c>
      <c r="F2" s="6">
        <f>IFERROR('cantidad pollos muertos'!F2/'cantidad inicial pollos'!F2,"")</f>
        <v>0.18627450980392157</v>
      </c>
      <c r="G2" s="6">
        <f>IFERROR('cantidad pollos muertos'!G2/'cantidad inicial pollos'!G2,"")</f>
        <v>7.5630252100840331E-2</v>
      </c>
      <c r="H2" s="6">
        <f>IFERROR('cantidad pollos muertos'!H2/'cantidad inicial pollos'!H2,"")</f>
        <v>2.1568627450980392E-2</v>
      </c>
      <c r="I2" s="6">
        <f>IFERROR('cantidad pollos muertos'!I2/'cantidad inicial pollos'!I2,"")</f>
        <v>2.356020942408377E-2</v>
      </c>
      <c r="J2" s="6">
        <f>IFERROR('cantidad pollos muertos'!J2/'cantidad inicial pollos'!J2,"")</f>
        <v>4.5025417574437183E-2</v>
      </c>
      <c r="K2" s="32">
        <f>IFERROR('cantidad pollos muertos'!K2/'cantidad inicial pollos'!K2,"")</f>
        <v>2.2222222222222223E-2</v>
      </c>
      <c r="L2" s="32">
        <f>IFERROR('cantidad pollos muertos'!L2/'cantidad inicial pollos'!L2,"")</f>
        <v>2.4844720496894408E-2</v>
      </c>
      <c r="M2" s="6">
        <f>IFERROR('cantidad pollos muertos'!M2/'cantidad inicial pollos'!M2,"")</f>
        <v>4.8656499636891795E-2</v>
      </c>
      <c r="N2" s="6">
        <f>IFERROR('cantidad pollos muertos'!N2/'cantidad inicial pollos'!N2,"")</f>
        <v>4.357298474945534E-2</v>
      </c>
      <c r="O2" s="6">
        <f>IFERROR('cantidad pollos muertos'!O2/'cantidad inicial pollos'!O2,"")</f>
        <v>1.9257703081232494E-2</v>
      </c>
      <c r="P2" s="6">
        <f>IFERROR('cantidad pollos muertos'!P2/'cantidad inicial pollos'!P2,"")</f>
        <v>4.0616246498599441E-2</v>
      </c>
      <c r="Q2" s="6">
        <f>IFERROR('cantidad pollos muertos'!Q2/'cantidad inicial pollos'!Q2,"")</f>
        <v>5.707282913165266E-2</v>
      </c>
      <c r="R2" s="6">
        <f>IFERROR('cantidad pollos muertos'!R2/'cantidad inicial pollos'!R2,"")</f>
        <v>1.3435003631082063E-2</v>
      </c>
      <c r="S2" s="6">
        <f>IFERROR('cantidad pollos muertos'!S2/'cantidad inicial pollos'!S2,"")</f>
        <v>3.4132171387073348E-2</v>
      </c>
      <c r="T2" s="6">
        <f>IFERROR('cantidad pollos muertos'!T2/'cantidad inicial pollos'!T2,"")</f>
        <v>1.4887436456063908E-2</v>
      </c>
      <c r="U2" s="6">
        <f>IFERROR('cantidad pollos muertos'!U2/'cantidad inicial pollos'!U2,"")</f>
        <v>4.2016806722689079E-2</v>
      </c>
      <c r="V2" s="6">
        <f>IFERROR('cantidad pollos muertos'!V2/'cantidad inicial pollos'!V2,"")</f>
        <v>4.5168067226890755E-2</v>
      </c>
      <c r="W2" s="6">
        <f>IFERROR('cantidad pollos muertos'!W2/'cantidad inicial pollos'!W2,"")</f>
        <v>5.0420168067226892E-2</v>
      </c>
      <c r="X2" s="6">
        <f>IFERROR('cantidad pollos muertos'!X2/'cantidad inicial pollos'!X2,"")</f>
        <v>3.0112044817927171E-2</v>
      </c>
      <c r="Y2" s="33">
        <f t="shared" ref="Y2:Y49" si="0">COUNTIF(C2:X2,"&gt;0,05")</f>
        <v>5</v>
      </c>
      <c r="Z2" s="33">
        <f t="shared" ref="Z2:Z49" si="1">COUNT(C2:X2)</f>
        <v>22</v>
      </c>
      <c r="AA2" s="33">
        <f>IFERROR(1-_xlfn.BINOM.DIST(Z2/2,Z2,AD2,TRUE),"")</f>
        <v>2.8709869463909854E-3</v>
      </c>
      <c r="AB2" s="26">
        <f>AVERAGE(C2:X2)</f>
        <v>4.4967321343301107E-2</v>
      </c>
      <c r="AC2" s="26">
        <f>Y2/Z2</f>
        <v>0.22727272727272727</v>
      </c>
      <c r="AD2" s="26">
        <f>(Y2+1)/(Z2+2)</f>
        <v>0.25</v>
      </c>
    </row>
    <row r="3" spans="1:30" x14ac:dyDescent="0.25">
      <c r="A3" s="6">
        <v>2</v>
      </c>
      <c r="B3" s="6" t="s">
        <v>5</v>
      </c>
      <c r="C3" s="6">
        <f>IFERROR('cantidad pollos muertos'!C3/'cantidad inicial pollos'!C3,"")</f>
        <v>7.3081924577373211E-2</v>
      </c>
      <c r="D3" s="6">
        <f>IFERROR('cantidad pollos muertos'!D3/'cantidad inicial pollos'!D3,"")</f>
        <v>0.30686274509803924</v>
      </c>
      <c r="E3" s="6">
        <f>IFERROR('cantidad pollos muertos'!E3/'cantidad inicial pollos'!E3,"")</f>
        <v>0.35947712418300654</v>
      </c>
      <c r="F3" s="6">
        <f>IFERROR('cantidad pollos muertos'!F3/'cantidad inicial pollos'!F3,"")</f>
        <v>0.11742919389978214</v>
      </c>
      <c r="G3" s="6">
        <f>IFERROR('cantidad pollos muertos'!G3/'cantidad inicial pollos'!G3,"")</f>
        <v>5.7364341085271317E-2</v>
      </c>
      <c r="H3" s="6">
        <f>IFERROR('cantidad pollos muertos'!H3/'cantidad inicial pollos'!H3,"")</f>
        <v>4.971988795518207E-2</v>
      </c>
      <c r="I3" s="6">
        <f>IFERROR('cantidad pollos muertos'!I3/'cantidad inicial pollos'!I3,"")</f>
        <v>4.63519313304721E-2</v>
      </c>
      <c r="J3" s="6">
        <f>IFERROR('cantidad pollos muertos'!J3/'cantidad inicial pollos'!J3,"")</f>
        <v>1.2801575578532743E-2</v>
      </c>
      <c r="K3" s="32">
        <f>IFERROR('cantidad pollos muertos'!K3/'cantidad inicial pollos'!K3,"")</f>
        <v>5.0005447216472383E-2</v>
      </c>
      <c r="L3" s="32">
        <f>IFERROR('cantidad pollos muertos'!L3/'cantidad inicial pollos'!L3,"")</f>
        <v>2.932515337423313E-2</v>
      </c>
      <c r="M3" s="6">
        <f>IFERROR('cantidad pollos muertos'!M3/'cantidad inicial pollos'!M3,"")</f>
        <v>3.1495098039215685E-2</v>
      </c>
      <c r="N3" s="6">
        <f>IFERROR('cantidad pollos muertos'!N3/'cantidad inicial pollos'!N3,"")</f>
        <v>4.1421568627450979E-2</v>
      </c>
      <c r="O3" s="6">
        <f>IFERROR('cantidad pollos muertos'!O3/'cantidad inicial pollos'!O3,"")</f>
        <v>2.9988465974625143E-2</v>
      </c>
      <c r="P3" s="6">
        <f>IFERROR('cantidad pollos muertos'!P3/'cantidad inicial pollos'!P3,"")</f>
        <v>3.2352941176470591E-2</v>
      </c>
      <c r="Q3" s="6">
        <f>IFERROR('cantidad pollos muertos'!Q3/'cantidad inicial pollos'!Q3,"")</f>
        <v>3.5185185185185187E-2</v>
      </c>
      <c r="R3" s="6">
        <f>IFERROR('cantidad pollos muertos'!R3/'cantidad inicial pollos'!R3,"")</f>
        <v>2.3965141612200435E-2</v>
      </c>
      <c r="S3" s="6">
        <f>IFERROR('cantidad pollos muertos'!S3/'cantidad inicial pollos'!S3,"")</f>
        <v>3.9542483660130717E-2</v>
      </c>
      <c r="T3" s="6">
        <f>IFERROR('cantidad pollos muertos'!T3/'cantidad inicial pollos'!T3,"")</f>
        <v>2.1677559912854031E-2</v>
      </c>
      <c r="U3" s="6">
        <f>IFERROR('cantidad pollos muertos'!U3/'cantidad inicial pollos'!U3,"")</f>
        <v>3.7581699346405227E-2</v>
      </c>
      <c r="V3" s="6">
        <f>IFERROR('cantidad pollos muertos'!V3/'cantidad inicial pollos'!V3,"")</f>
        <v>3.5947712418300651E-2</v>
      </c>
      <c r="W3" s="6">
        <f>IFERROR('cantidad pollos muertos'!W3/'cantidad inicial pollos'!W3,"")</f>
        <v>5.5555555555555552E-2</v>
      </c>
      <c r="X3" s="6" t="str">
        <f>IFERROR('cantidad pollos muertos'!X3/'cantidad inicial pollos'!X3,"")</f>
        <v/>
      </c>
      <c r="Y3" s="33">
        <f t="shared" si="0"/>
        <v>7</v>
      </c>
      <c r="Z3" s="33">
        <f t="shared" si="1"/>
        <v>21</v>
      </c>
      <c r="AA3" s="33">
        <f t="shared" ref="AA3:AA49" si="2">IFERROR(1-_xlfn.BINOM.DIST(Z3/2,Z3,AD3,TRUE),"")</f>
        <v>7.4093854293142192E-2</v>
      </c>
      <c r="AB3" s="26">
        <f t="shared" ref="AB3:AB48" si="3">AVERAGE(C3:X3)</f>
        <v>7.0815844562226643E-2</v>
      </c>
      <c r="AC3" s="26">
        <f t="shared" ref="AC3:AC49" si="4">Y3/Z3</f>
        <v>0.33333333333333331</v>
      </c>
      <c r="AD3" s="26">
        <f t="shared" ref="AD3:AD49" si="5">(Y3+1)/(Z3+2)</f>
        <v>0.34782608695652173</v>
      </c>
    </row>
    <row r="4" spans="1:30" x14ac:dyDescent="0.25">
      <c r="A4" s="6">
        <v>3</v>
      </c>
      <c r="B4" s="6" t="s">
        <v>70</v>
      </c>
      <c r="C4" s="6" t="str">
        <f>IFERROR('cantidad pollos muertos'!C4/'cantidad inicial pollos'!C4,"")</f>
        <v/>
      </c>
      <c r="D4" s="6" t="str">
        <f>IFERROR('cantidad pollos muertos'!D4/'cantidad inicial pollos'!D4,"")</f>
        <v/>
      </c>
      <c r="E4" s="6" t="str">
        <f>IFERROR('cantidad pollos muertos'!E4/'cantidad inicial pollos'!E4,"")</f>
        <v/>
      </c>
      <c r="F4" s="6" t="str">
        <f>IFERROR('cantidad pollos muertos'!F4/'cantidad inicial pollos'!F4,"")</f>
        <v/>
      </c>
      <c r="G4" s="6" t="str">
        <f>IFERROR('cantidad pollos muertos'!G4/'cantidad inicial pollos'!G4,"")</f>
        <v/>
      </c>
      <c r="H4" s="6" t="str">
        <f>IFERROR('cantidad pollos muertos'!H4/'cantidad inicial pollos'!H4,"")</f>
        <v/>
      </c>
      <c r="I4" s="6" t="str">
        <f>IFERROR('cantidad pollos muertos'!I4/'cantidad inicial pollos'!I4,"")</f>
        <v/>
      </c>
      <c r="J4" s="6" t="str">
        <f>IFERROR('cantidad pollos muertos'!J4/'cantidad inicial pollos'!J4,"")</f>
        <v/>
      </c>
      <c r="K4" s="32" t="str">
        <f>IFERROR('cantidad pollos muertos'!K4/'cantidad inicial pollos'!K4,"")</f>
        <v/>
      </c>
      <c r="L4" s="32" t="str">
        <f>IFERROR('cantidad pollos muertos'!L4/'cantidad inicial pollos'!L4,"")</f>
        <v/>
      </c>
      <c r="M4" s="6">
        <f>IFERROR('cantidad pollos muertos'!M4/'cantidad inicial pollos'!M4,"")</f>
        <v>0.17335115864527628</v>
      </c>
      <c r="N4" s="6">
        <f>IFERROR('cantidad pollos muertos'!N4/'cantidad inicial pollos'!N4,"")</f>
        <v>3.7433155080213901E-2</v>
      </c>
      <c r="O4" s="6">
        <f>IFERROR('cantidad pollos muertos'!O4/'cantidad inicial pollos'!O4,"")</f>
        <v>1.9257703081232494E-2</v>
      </c>
      <c r="P4" s="6">
        <f>IFERROR('cantidad pollos muertos'!P4/'cantidad inicial pollos'!P4,"")</f>
        <v>3.3264033264033266E-2</v>
      </c>
      <c r="Q4" s="6">
        <f>IFERROR('cantidad pollos muertos'!Q4/'cantidad inicial pollos'!Q4,"")</f>
        <v>2.3109243697478993E-2</v>
      </c>
      <c r="R4" s="6">
        <f>IFERROR('cantidad pollos muertos'!R4/'cantidad inicial pollos'!R4,"")</f>
        <v>1.5837104072398189E-2</v>
      </c>
      <c r="S4" s="6">
        <f>IFERROR('cantidad pollos muertos'!S4/'cantidad inicial pollos'!S4,"")</f>
        <v>2.2624434389140271E-2</v>
      </c>
      <c r="T4" s="6">
        <f>IFERROR('cantidad pollos muertos'!T4/'cantidad inicial pollos'!T4,"")</f>
        <v>3.0501089324618737E-2</v>
      </c>
      <c r="U4" s="6">
        <f>IFERROR('cantidad pollos muertos'!U4/'cantidad inicial pollos'!U4,"")</f>
        <v>2.9061624649859945E-2</v>
      </c>
      <c r="V4" s="6">
        <f>IFERROR('cantidad pollos muertos'!V4/'cantidad inicial pollos'!V4,"")</f>
        <v>5.1120448179271707E-2</v>
      </c>
      <c r="W4" s="6">
        <f>IFERROR('cantidad pollos muertos'!W4/'cantidad inicial pollos'!W4,"")</f>
        <v>3.9215686274509803E-2</v>
      </c>
      <c r="X4" s="6">
        <f>IFERROR('cantidad pollos muertos'!X4/'cantidad inicial pollos'!X4,"")</f>
        <v>5.812324929971989E-2</v>
      </c>
      <c r="Y4" s="33">
        <f t="shared" si="0"/>
        <v>3</v>
      </c>
      <c r="Z4" s="33">
        <f t="shared" si="1"/>
        <v>12</v>
      </c>
      <c r="AA4" s="33">
        <f t="shared" si="2"/>
        <v>2.9758545575894191E-2</v>
      </c>
      <c r="AB4" s="26">
        <f t="shared" si="3"/>
        <v>4.4408244163146121E-2</v>
      </c>
      <c r="AC4" s="26">
        <f t="shared" si="4"/>
        <v>0.25</v>
      </c>
      <c r="AD4" s="26">
        <f t="shared" si="5"/>
        <v>0.2857142857142857</v>
      </c>
    </row>
    <row r="5" spans="1:30" x14ac:dyDescent="0.25">
      <c r="A5" s="6">
        <v>4</v>
      </c>
      <c r="B5" s="6" t="s">
        <v>16</v>
      </c>
      <c r="C5" s="6">
        <f>IFERROR('cantidad pollos muertos'!C5/'cantidad inicial pollos'!C5,"")</f>
        <v>5.1147540983606556E-2</v>
      </c>
      <c r="D5" s="6">
        <f>IFERROR('cantidad pollos muertos'!D5/'cantidad inicial pollos'!D5,"")</f>
        <v>6.4705882352941183E-2</v>
      </c>
      <c r="E5" s="6">
        <f>IFERROR('cantidad pollos muertos'!E5/'cantidad inicial pollos'!E5,"")</f>
        <v>6.5765212046711735E-2</v>
      </c>
      <c r="F5" s="6">
        <f>IFERROR('cantidad pollos muertos'!F5/'cantidad inicial pollos'!F5,"")</f>
        <v>5.3341508277130592E-2</v>
      </c>
      <c r="G5" s="6">
        <f>IFERROR('cantidad pollos muertos'!G5/'cantidad inicial pollos'!G5,"")</f>
        <v>5.0857843137254902E-2</v>
      </c>
      <c r="H5" s="6">
        <f>IFERROR('cantidad pollos muertos'!H5/'cantidad inicial pollos'!H5,"")</f>
        <v>3.125E-2</v>
      </c>
      <c r="I5" s="6">
        <f>IFERROR('cantidad pollos muertos'!I5/'cantidad inicial pollos'!I5,"")</f>
        <v>1.9006744328632742E-2</v>
      </c>
      <c r="J5" s="6">
        <f>IFERROR('cantidad pollos muertos'!J5/'cantidad inicial pollos'!J5,"")</f>
        <v>5.1014136447449294E-2</v>
      </c>
      <c r="K5" s="32">
        <f>IFERROR('cantidad pollos muertos'!K5/'cantidad inicial pollos'!K5,"")</f>
        <v>4.4117647058823532E-2</v>
      </c>
      <c r="L5" s="32">
        <f>IFERROR('cantidad pollos muertos'!L5/'cantidad inicial pollos'!L5,"")</f>
        <v>3.6240786240786242E-2</v>
      </c>
      <c r="M5" s="6">
        <f>IFERROR('cantidad pollos muertos'!M5/'cantidad inicial pollos'!M5,"")</f>
        <v>2.595797280593325E-2</v>
      </c>
      <c r="N5" s="6">
        <f>IFERROR('cantidad pollos muertos'!N5/'cantidad inicial pollos'!N5,"")</f>
        <v>3.5517452541334968E-2</v>
      </c>
      <c r="O5" s="6">
        <f>IFERROR('cantidad pollos muertos'!O5/'cantidad inicial pollos'!O5,"")</f>
        <v>3.6764705882352942E-2</v>
      </c>
      <c r="P5" s="6">
        <f>IFERROR('cantidad pollos muertos'!P5/'cantidad inicial pollos'!P5,"")</f>
        <v>2.5735294117647058E-2</v>
      </c>
      <c r="Q5" s="6">
        <f>IFERROR('cantidad pollos muertos'!Q5/'cantidad inicial pollos'!Q5,"")</f>
        <v>6.8627450980392163E-2</v>
      </c>
      <c r="R5" s="6">
        <f>IFERROR('cantidad pollos muertos'!R5/'cantidad inicial pollos'!R5,"")</f>
        <v>1.7769607843137254E-2</v>
      </c>
      <c r="S5" s="6">
        <f>IFERROR('cantidad pollos muertos'!S5/'cantidad inicial pollos'!S5,"")</f>
        <v>3.7990196078431369E-2</v>
      </c>
      <c r="T5" s="6">
        <f>IFERROR('cantidad pollos muertos'!T5/'cantidad inicial pollos'!T5,"")</f>
        <v>2.4509803921568627E-2</v>
      </c>
      <c r="U5" s="6">
        <f>IFERROR('cantidad pollos muertos'!U5/'cantidad inicial pollos'!U5,"")</f>
        <v>8.5784313725490197E-2</v>
      </c>
      <c r="V5" s="6">
        <f>IFERROR('cantidad pollos muertos'!V5/'cantidad inicial pollos'!V5,"")</f>
        <v>3.4313725490196081E-2</v>
      </c>
      <c r="W5" s="6">
        <f>IFERROR('cantidad pollos muertos'!W5/'cantidad inicial pollos'!W5,"")</f>
        <v>9.9264705882352935E-2</v>
      </c>
      <c r="X5" s="6">
        <f>IFERROR('cantidad pollos muertos'!X5/'cantidad inicial pollos'!X5,"")</f>
        <v>3.4313725490196081E-2</v>
      </c>
      <c r="Y5" s="33">
        <f t="shared" si="0"/>
        <v>9</v>
      </c>
      <c r="Z5" s="33">
        <f t="shared" si="1"/>
        <v>22</v>
      </c>
      <c r="AA5" s="33">
        <f t="shared" si="2"/>
        <v>0.15648750319561799</v>
      </c>
      <c r="AB5" s="26">
        <f t="shared" si="3"/>
        <v>4.5181647983289532E-2</v>
      </c>
      <c r="AC5" s="26">
        <f t="shared" si="4"/>
        <v>0.40909090909090912</v>
      </c>
      <c r="AD5" s="26">
        <f t="shared" si="5"/>
        <v>0.41666666666666669</v>
      </c>
    </row>
    <row r="6" spans="1:30" x14ac:dyDescent="0.25">
      <c r="A6" s="6">
        <v>5</v>
      </c>
      <c r="B6" s="6" t="s">
        <v>25</v>
      </c>
      <c r="C6" s="6">
        <f>IFERROR('cantidad pollos muertos'!C6/'cantidad inicial pollos'!C6,"")</f>
        <v>2.1870286576168928E-2</v>
      </c>
      <c r="D6" s="6">
        <f>IFERROR('cantidad pollos muertos'!D6/'cantidad inicial pollos'!D6,"")</f>
        <v>3.2597266035751839E-2</v>
      </c>
      <c r="E6" s="6">
        <f>IFERROR('cantidad pollos muertos'!E6/'cantidad inicial pollos'!E6,"")</f>
        <v>5.4621848739495799E-2</v>
      </c>
      <c r="F6" s="6">
        <f>IFERROR('cantidad pollos muertos'!F6/'cantidad inicial pollos'!F6,"")</f>
        <v>4.8669467787114847E-2</v>
      </c>
      <c r="G6" s="6">
        <f>IFERROR('cantidad pollos muertos'!G6/'cantidad inicial pollos'!G6,"")</f>
        <v>5.7598039215686271E-2</v>
      </c>
      <c r="H6" s="6">
        <f>IFERROR('cantidad pollos muertos'!H6/'cantidad inicial pollos'!H6,"")</f>
        <v>1.6812609457092821E-2</v>
      </c>
      <c r="I6" s="6">
        <f>IFERROR('cantidad pollos muertos'!I6/'cantidad inicial pollos'!I6,"")</f>
        <v>3.1512605042016806E-2</v>
      </c>
      <c r="J6" s="6">
        <f>IFERROR('cantidad pollos muertos'!J6/'cantidad inicial pollos'!J6,"")</f>
        <v>1.9957983193277309E-2</v>
      </c>
      <c r="K6" s="32">
        <f>IFERROR('cantidad pollos muertos'!K6/'cantidad inicial pollos'!K6,"")</f>
        <v>1.365546218487395E-2</v>
      </c>
      <c r="L6" s="32">
        <f>IFERROR('cantidad pollos muertos'!L6/'cantidad inicial pollos'!L6,"")</f>
        <v>5.514705882352941E-2</v>
      </c>
      <c r="M6" s="6">
        <f>IFERROR('cantidad pollos muertos'!M6/'cantidad inicial pollos'!M6,"")</f>
        <v>1.7857142857142856E-2</v>
      </c>
      <c r="N6" s="6">
        <f>IFERROR('cantidad pollos muertos'!N6/'cantidad inicial pollos'!N6,"")</f>
        <v>2.3109243697478993E-2</v>
      </c>
      <c r="O6" s="6">
        <f>IFERROR('cantidad pollos muertos'!O6/'cantidad inicial pollos'!O6,"")</f>
        <v>4.4117647058823532E-2</v>
      </c>
      <c r="P6" s="6">
        <f>IFERROR('cantidad pollos muertos'!P6/'cantidad inicial pollos'!P6,"")</f>
        <v>1.9607843137254902E-2</v>
      </c>
      <c r="Q6" s="6">
        <f>IFERROR('cantidad pollos muertos'!Q6/'cantidad inicial pollos'!Q6,"")</f>
        <v>1.5406162464985995E-2</v>
      </c>
      <c r="R6" s="6">
        <f>IFERROR('cantidad pollos muertos'!R6/'cantidad inicial pollos'!R6,"")</f>
        <v>2.3109243697478993E-2</v>
      </c>
      <c r="S6" s="6">
        <f>IFERROR('cantidad pollos muertos'!S6/'cantidad inicial pollos'!S6,"")</f>
        <v>2.661064425770308E-2</v>
      </c>
      <c r="T6" s="6">
        <f>IFERROR('cantidad pollos muertos'!T6/'cantidad inicial pollos'!T6,"")</f>
        <v>2.661064425770308E-2</v>
      </c>
      <c r="U6" s="6">
        <f>IFERROR('cantidad pollos muertos'!U6/'cantidad inicial pollos'!U6,"")</f>
        <v>3.3613445378151259E-2</v>
      </c>
      <c r="V6" s="6">
        <f>IFERROR('cantidad pollos muertos'!V6/'cantidad inicial pollos'!V6,"")</f>
        <v>2.661064425770308E-2</v>
      </c>
      <c r="W6" s="6">
        <f>IFERROR('cantidad pollos muertos'!W6/'cantidad inicial pollos'!W6,"")</f>
        <v>1.4355742296918767E-2</v>
      </c>
      <c r="X6" s="6">
        <f>IFERROR('cantidad pollos muertos'!X6/'cantidad inicial pollos'!X6,"")</f>
        <v>4.820261437908497E-2</v>
      </c>
      <c r="Y6" s="33">
        <f t="shared" si="0"/>
        <v>3</v>
      </c>
      <c r="Z6" s="33">
        <f t="shared" si="1"/>
        <v>22</v>
      </c>
      <c r="AA6" s="33">
        <f t="shared" si="2"/>
        <v>5.6418602425445386E-5</v>
      </c>
      <c r="AB6" s="26">
        <f t="shared" si="3"/>
        <v>3.0529711127065338E-2</v>
      </c>
      <c r="AC6" s="26">
        <f t="shared" si="4"/>
        <v>0.13636363636363635</v>
      </c>
      <c r="AD6" s="26">
        <f t="shared" si="5"/>
        <v>0.16666666666666666</v>
      </c>
    </row>
    <row r="7" spans="1:30" x14ac:dyDescent="0.25">
      <c r="A7" s="6">
        <v>6</v>
      </c>
      <c r="B7" s="6" t="s">
        <v>12</v>
      </c>
      <c r="C7" s="6">
        <f>IFERROR('cantidad pollos muertos'!C7/'cantidad inicial pollos'!C7,"")</f>
        <v>0.15032679738562091</v>
      </c>
      <c r="D7" s="6">
        <f>IFERROR('cantidad pollos muertos'!D7/'cantidad inicial pollos'!D7,"")</f>
        <v>4.578904333605887E-2</v>
      </c>
      <c r="E7" s="6">
        <f>IFERROR('cantidad pollos muertos'!E7/'cantidad inicial pollos'!E7,"")</f>
        <v>6.7873303167420809E-2</v>
      </c>
      <c r="F7" s="6">
        <f>IFERROR('cantidad pollos muertos'!F7/'cantidad inicial pollos'!F7,"")</f>
        <v>9.451219512195122E-2</v>
      </c>
      <c r="G7" s="6">
        <f>IFERROR('cantidad pollos muertos'!G7/'cantidad inicial pollos'!G7,"")</f>
        <v>5.9689288634505316E-2</v>
      </c>
      <c r="H7" s="6">
        <f>IFERROR('cantidad pollos muertos'!H7/'cantidad inicial pollos'!H7,"")</f>
        <v>2.7629233511586453E-2</v>
      </c>
      <c r="I7" s="6">
        <f>IFERROR('cantidad pollos muertos'!I7/'cantidad inicial pollos'!I7,"")</f>
        <v>2.7629233511586453E-2</v>
      </c>
      <c r="J7" s="6">
        <f>IFERROR('cantidad pollos muertos'!J7/'cantidad inicial pollos'!J7,"")</f>
        <v>3.2786885245901641E-2</v>
      </c>
      <c r="K7" s="32">
        <f>IFERROR('cantidad pollos muertos'!K7/'cantidad inicial pollos'!K7,"")</f>
        <v>9.3137254901960786E-2</v>
      </c>
      <c r="L7" s="32">
        <f>IFERROR('cantidad pollos muertos'!L7/'cantidad inicial pollos'!L7,"")</f>
        <v>3.6764705882352942E-2</v>
      </c>
      <c r="M7" s="6">
        <f>IFERROR('cantidad pollos muertos'!M7/'cantidad inicial pollos'!M7,"")</f>
        <v>3.5188216039279872E-2</v>
      </c>
      <c r="N7" s="6">
        <f>IFERROR('cantidad pollos muertos'!N7/'cantidad inicial pollos'!N7,"")</f>
        <v>6.535947712418301E-2</v>
      </c>
      <c r="O7" s="6">
        <f>IFERROR('cantidad pollos muertos'!O7/'cantidad inicial pollos'!O7,"")</f>
        <v>3.6764705882352942E-2</v>
      </c>
      <c r="P7" s="6">
        <f>IFERROR('cantidad pollos muertos'!P7/'cantidad inicial pollos'!P7,"")</f>
        <v>3.349673202614379E-2</v>
      </c>
      <c r="Q7" s="6">
        <f>IFERROR('cantidad pollos muertos'!Q7/'cantidad inicial pollos'!Q7,"")</f>
        <v>3.2679738562091505E-2</v>
      </c>
      <c r="R7" s="6">
        <f>IFERROR('cantidad pollos muertos'!R7/'cantidad inicial pollos'!R7,"")</f>
        <v>4.0032679738562088E-2</v>
      </c>
      <c r="S7" s="6">
        <f>IFERROR('cantidad pollos muertos'!S7/'cantidad inicial pollos'!S7,"")</f>
        <v>1.5522875816993464E-2</v>
      </c>
      <c r="T7" s="6">
        <f>IFERROR('cantidad pollos muertos'!T7/'cantidad inicial pollos'!T7,"")</f>
        <v>4.7385620915032678E-2</v>
      </c>
      <c r="U7" s="6">
        <f>IFERROR('cantidad pollos muertos'!U7/'cantidad inicial pollos'!U7,"")</f>
        <v>8.4967320261437912E-2</v>
      </c>
      <c r="V7" s="6">
        <f>IFERROR('cantidad pollos muertos'!V7/'cantidad inicial pollos'!V7,"")</f>
        <v>8.0065359477124176E-2</v>
      </c>
      <c r="W7" s="6">
        <f>IFERROR('cantidad pollos muertos'!W7/'cantidad inicial pollos'!W7,"")</f>
        <v>9.2320261437908502E-2</v>
      </c>
      <c r="X7" s="6">
        <f>IFERROR('cantidad pollos muertos'!X7/'cantidad inicial pollos'!X7,"")</f>
        <v>3.5947712418300651E-2</v>
      </c>
      <c r="Y7" s="33">
        <f t="shared" si="0"/>
        <v>9</v>
      </c>
      <c r="Z7" s="33">
        <f t="shared" si="1"/>
        <v>22</v>
      </c>
      <c r="AA7" s="33">
        <f t="shared" si="2"/>
        <v>0.15648750319561799</v>
      </c>
      <c r="AB7" s="26">
        <f t="shared" si="3"/>
        <v>5.6175847290834358E-2</v>
      </c>
      <c r="AC7" s="26">
        <f t="shared" si="4"/>
        <v>0.40909090909090912</v>
      </c>
      <c r="AD7" s="26">
        <f t="shared" si="5"/>
        <v>0.41666666666666669</v>
      </c>
    </row>
    <row r="8" spans="1:30" x14ac:dyDescent="0.25">
      <c r="A8" s="6">
        <v>7</v>
      </c>
      <c r="B8" s="6" t="s">
        <v>15</v>
      </c>
      <c r="C8" s="6">
        <f>IFERROR('cantidad pollos muertos'!C8/'cantidad inicial pollos'!C8,"")</f>
        <v>4.46785325099891E-2</v>
      </c>
      <c r="D8" s="6">
        <f>IFERROR('cantidad pollos muertos'!D8/'cantidad inicial pollos'!D8,"")</f>
        <v>4.3968023255813955E-2</v>
      </c>
      <c r="E8" s="6">
        <f>IFERROR('cantidad pollos muertos'!E8/'cantidad inicial pollos'!E8,"")</f>
        <v>3.5026269702276708E-2</v>
      </c>
      <c r="F8" s="6">
        <f>IFERROR('cantidad pollos muertos'!F8/'cantidad inicial pollos'!F8,"")</f>
        <v>4.6283309957924262E-2</v>
      </c>
      <c r="G8" s="6">
        <f>IFERROR('cantidad pollos muertos'!G8/'cantidad inicial pollos'!G8,"")</f>
        <v>3.3868092691622102E-2</v>
      </c>
      <c r="H8" s="6">
        <f>IFERROR('cantidad pollos muertos'!H8/'cantidad inicial pollos'!H8,"")</f>
        <v>3.0112044817927171E-2</v>
      </c>
      <c r="I8" s="6">
        <f>IFERROR('cantidad pollos muertos'!I8/'cantidad inicial pollos'!I8,"")</f>
        <v>1.9957983193277309E-2</v>
      </c>
      <c r="J8" s="6">
        <f>IFERROR('cantidad pollos muertos'!J8/'cantidad inicial pollos'!J8,"")</f>
        <v>2.5454545454545455E-2</v>
      </c>
      <c r="K8" s="32">
        <f>IFERROR('cantidad pollos muertos'!K8/'cantidad inicial pollos'!K8,"")</f>
        <v>1.444043321299639E-2</v>
      </c>
      <c r="L8" s="32">
        <f>IFERROR('cantidad pollos muertos'!L8/'cantidad inicial pollos'!L8,"")</f>
        <v>3.9941902687000728E-2</v>
      </c>
      <c r="M8" s="6">
        <f>IFERROR('cantidad pollos muertos'!M8/'cantidad inicial pollos'!M8,"")</f>
        <v>3.0148928441699963E-2</v>
      </c>
      <c r="N8" s="6">
        <f>IFERROR('cantidad pollos muertos'!N8/'cantidad inicial pollos'!N8,"")</f>
        <v>2.6870007262164125E-2</v>
      </c>
      <c r="O8" s="6">
        <f>IFERROR('cantidad pollos muertos'!O8/'cantidad inicial pollos'!O8,"")</f>
        <v>3.776325344952796E-2</v>
      </c>
      <c r="P8" s="6">
        <f>IFERROR('cantidad pollos muertos'!P8/'cantidad inicial pollos'!P8,"")</f>
        <v>3.8515406162464988E-2</v>
      </c>
      <c r="Q8" s="6">
        <f>IFERROR('cantidad pollos muertos'!Q8/'cantidad inicial pollos'!Q8,"")</f>
        <v>4.4117647058823532E-2</v>
      </c>
      <c r="R8" s="6">
        <f>IFERROR('cantidad pollos muertos'!R8/'cantidad inicial pollos'!R8,"")</f>
        <v>0.3172268907563025</v>
      </c>
      <c r="S8" s="6">
        <f>IFERROR('cantidad pollos muertos'!S8/'cantidad inicial pollos'!S8,"")</f>
        <v>2.8361344537815126E-2</v>
      </c>
      <c r="T8" s="6">
        <f>IFERROR('cantidad pollos muertos'!T8/'cantidad inicial pollos'!T8,"")</f>
        <v>3.0112044817927171E-2</v>
      </c>
      <c r="U8" s="6">
        <f>IFERROR('cantidad pollos muertos'!U8/'cantidad inicial pollos'!U8,"")</f>
        <v>6.1624649859943981E-2</v>
      </c>
      <c r="V8" s="6">
        <f>IFERROR('cantidad pollos muertos'!V8/'cantidad inicial pollos'!V8,"")</f>
        <v>2.1358543417366947E-2</v>
      </c>
      <c r="W8" s="6">
        <f>IFERROR('cantidad pollos muertos'!W8/'cantidad inicial pollos'!W8,"")</f>
        <v>3.081232492997199E-2</v>
      </c>
      <c r="X8" s="6">
        <f>IFERROR('cantidad pollos muertos'!X8/'cantidad inicial pollos'!X8,"")</f>
        <v>4.7619047619047616E-2</v>
      </c>
      <c r="Y8" s="33">
        <f t="shared" si="0"/>
        <v>2</v>
      </c>
      <c r="Z8" s="33">
        <f t="shared" si="1"/>
        <v>22</v>
      </c>
      <c r="AA8" s="33">
        <f t="shared" si="2"/>
        <v>2.7745720303506971E-6</v>
      </c>
      <c r="AB8" s="26">
        <f t="shared" si="3"/>
        <v>4.7648237536201316E-2</v>
      </c>
      <c r="AC8" s="26">
        <f t="shared" si="4"/>
        <v>9.0909090909090912E-2</v>
      </c>
      <c r="AD8" s="26">
        <f t="shared" si="5"/>
        <v>0.125</v>
      </c>
    </row>
    <row r="9" spans="1:30" x14ac:dyDescent="0.25">
      <c r="A9" s="6">
        <v>8</v>
      </c>
      <c r="B9" s="6" t="s">
        <v>9</v>
      </c>
      <c r="C9" s="6">
        <f>IFERROR('cantidad pollos muertos'!C9/'cantidad inicial pollos'!C9,"")</f>
        <v>4.7969187675070031E-2</v>
      </c>
      <c r="D9" s="6">
        <f>IFERROR('cantidad pollos muertos'!D9/'cantidad inicial pollos'!D9,"")</f>
        <v>2.564102564102564E-2</v>
      </c>
      <c r="E9" s="6">
        <f>IFERROR('cantidad pollos muertos'!E9/'cantidad inicial pollos'!E9,"")</f>
        <v>3.2089063523248196E-2</v>
      </c>
      <c r="F9" s="6">
        <f>IFERROR('cantidad pollos muertos'!F9/'cantidad inicial pollos'!F9,"")</f>
        <v>5.3629823413996074E-2</v>
      </c>
      <c r="G9" s="6">
        <f>IFERROR('cantidad pollos muertos'!G9/'cantidad inicial pollos'!G9,"")</f>
        <v>2.9850746268656716E-2</v>
      </c>
      <c r="H9" s="6">
        <f>IFERROR('cantidad pollos muertos'!H9/'cantidad inicial pollos'!H9,"")</f>
        <v>9.3137254901960783E-3</v>
      </c>
      <c r="I9" s="6">
        <f>IFERROR('cantidad pollos muertos'!I9/'cantidad inicial pollos'!I9,"")</f>
        <v>2.7422303473491772E-2</v>
      </c>
      <c r="J9" s="6">
        <f>IFERROR('cantidad pollos muertos'!J9/'cantidad inicial pollos'!J9,"")</f>
        <v>3.1885073580939033E-2</v>
      </c>
      <c r="K9" s="32">
        <f>IFERROR('cantidad pollos muertos'!K9/'cantidad inicial pollos'!K9,"")</f>
        <v>3.6440084092501754E-2</v>
      </c>
      <c r="L9" s="32">
        <f>IFERROR('cantidad pollos muertos'!L9/'cantidad inicial pollos'!L9,"")</f>
        <v>2.661064425770308E-2</v>
      </c>
      <c r="M9" s="6">
        <f>IFERROR('cantidad pollos muertos'!M9/'cantidad inicial pollos'!M9,"")</f>
        <v>1.9257703081232494E-2</v>
      </c>
      <c r="N9" s="6">
        <f>IFERROR('cantidad pollos muertos'!N9/'cantidad inicial pollos'!N9,"")</f>
        <v>1.4705882352941176E-2</v>
      </c>
      <c r="O9" s="6">
        <f>IFERROR('cantidad pollos muertos'!O9/'cantidad inicial pollos'!O9,"")</f>
        <v>2.4859943977591035E-2</v>
      </c>
      <c r="P9" s="6">
        <f>IFERROR('cantidad pollos muertos'!P9/'cantidad inicial pollos'!P9,"")</f>
        <v>1.7857142857142856E-2</v>
      </c>
      <c r="Q9" s="6">
        <f>IFERROR('cantidad pollos muertos'!Q9/'cantidad inicial pollos'!Q9,"")</f>
        <v>1.8207282913165267E-2</v>
      </c>
      <c r="R9" s="6">
        <f>IFERROR('cantidad pollos muertos'!R9/'cantidad inicial pollos'!R9,"")</f>
        <v>4.5168067226890755E-2</v>
      </c>
      <c r="S9" s="6">
        <f>IFERROR('cantidad pollos muertos'!S9/'cantidad inicial pollos'!S9,"")</f>
        <v>1.0854341736694677E-2</v>
      </c>
      <c r="T9" s="6">
        <f>IFERROR('cantidad pollos muertos'!T9/'cantidad inicial pollos'!T9,"")</f>
        <v>3.0112044817927171E-2</v>
      </c>
      <c r="U9" s="6">
        <f>IFERROR('cantidad pollos muertos'!U9/'cantidad inicial pollos'!U9,"")</f>
        <v>2.3109243697478993E-2</v>
      </c>
      <c r="V9" s="6">
        <f>IFERROR('cantidad pollos muertos'!V9/'cantidad inicial pollos'!V9,"")</f>
        <v>8.4733893557422973E-2</v>
      </c>
      <c r="W9" s="6">
        <f>IFERROR('cantidad pollos muertos'!W9/'cantidad inicial pollos'!W9,"")</f>
        <v>1.9607843137254902E-2</v>
      </c>
      <c r="X9" s="6">
        <f>IFERROR('cantidad pollos muertos'!X9/'cantidad inicial pollos'!X9,"")</f>
        <v>5.4271708683473391E-2</v>
      </c>
      <c r="Y9" s="33">
        <f t="shared" si="0"/>
        <v>3</v>
      </c>
      <c r="Z9" s="33">
        <f t="shared" si="1"/>
        <v>22</v>
      </c>
      <c r="AA9" s="33">
        <f t="shared" si="2"/>
        <v>5.6418602425445386E-5</v>
      </c>
      <c r="AB9" s="26">
        <f t="shared" si="3"/>
        <v>3.1072580702547467E-2</v>
      </c>
      <c r="AC9" s="26">
        <f t="shared" si="4"/>
        <v>0.13636363636363635</v>
      </c>
      <c r="AD9" s="26">
        <f t="shared" si="5"/>
        <v>0.16666666666666666</v>
      </c>
    </row>
    <row r="10" spans="1:30" x14ac:dyDescent="0.25">
      <c r="A10" s="6">
        <v>9</v>
      </c>
      <c r="B10" s="6" t="s">
        <v>7</v>
      </c>
      <c r="C10" s="6">
        <f>IFERROR('cantidad pollos muertos'!C10/'cantidad inicial pollos'!C10,"")</f>
        <v>5.4187192118226604E-2</v>
      </c>
      <c r="D10" s="6">
        <f>IFERROR('cantidad pollos muertos'!D10/'cantidad inicial pollos'!D10,"")</f>
        <v>4.5751633986928102E-2</v>
      </c>
      <c r="E10" s="6">
        <f>IFERROR('cantidad pollos muertos'!E10/'cantidad inicial pollos'!E10,"")</f>
        <v>3.1372549019607843E-2</v>
      </c>
      <c r="F10" s="6">
        <f>IFERROR('cantidad pollos muertos'!F10/'cantidad inicial pollos'!F10,"")</f>
        <v>0.12884238064094178</v>
      </c>
      <c r="G10" s="6">
        <f>IFERROR('cantidad pollos muertos'!G10/'cantidad inicial pollos'!G10,"")</f>
        <v>3.2941176470588238E-2</v>
      </c>
      <c r="H10" s="6">
        <f>IFERROR('cantidad pollos muertos'!H10/'cantidad inicial pollos'!H10,"")</f>
        <v>2.8431372549019607E-2</v>
      </c>
      <c r="I10" s="6">
        <f>IFERROR('cantidad pollos muertos'!I10/'cantidad inicial pollos'!I10,"")</f>
        <v>2.9774872912127815E-2</v>
      </c>
      <c r="J10" s="6">
        <f>IFERROR('cantidad pollos muertos'!J10/'cantidad inicial pollos'!J10,"")</f>
        <v>2.4859943977591035E-2</v>
      </c>
      <c r="K10" s="32">
        <f>IFERROR('cantidad pollos muertos'!K10/'cantidad inicial pollos'!K10,"")</f>
        <v>3.711484593837535E-2</v>
      </c>
      <c r="L10" s="32">
        <f>IFERROR('cantidad pollos muertos'!L10/'cantidad inicial pollos'!L10,"")</f>
        <v>3.5364145658263305E-2</v>
      </c>
      <c r="M10" s="6">
        <f>IFERROR('cantidad pollos muertos'!M10/'cantidad inicial pollos'!M10,"")</f>
        <v>3.1512605042016806E-2</v>
      </c>
      <c r="N10" s="6">
        <f>IFERROR('cantidad pollos muertos'!N10/'cantidad inicial pollos'!N10,"")</f>
        <v>1.2254901960784314E-2</v>
      </c>
      <c r="O10" s="6">
        <f>IFERROR('cantidad pollos muertos'!O10/'cantidad inicial pollos'!O10,"")</f>
        <v>6.7577030812324926E-2</v>
      </c>
      <c r="P10" s="6">
        <f>IFERROR('cantidad pollos muertos'!P10/'cantidad inicial pollos'!P10,"")</f>
        <v>3.8865546218487396E-2</v>
      </c>
      <c r="Q10" s="6">
        <f>IFERROR('cantidad pollos muertos'!Q10/'cantidad inicial pollos'!Q10,"")</f>
        <v>3.0112044817927171E-2</v>
      </c>
      <c r="R10" s="6">
        <f>IFERROR('cantidad pollos muertos'!R10/'cantidad inicial pollos'!R10,"")</f>
        <v>2.463235294117647E-2</v>
      </c>
      <c r="S10" s="6">
        <f>IFERROR('cantidad pollos muertos'!S10/'cantidad inicial pollos'!S10,"")</f>
        <v>4.0379901960784316E-2</v>
      </c>
      <c r="T10" s="6">
        <f>IFERROR('cantidad pollos muertos'!T10/'cantidad inicial pollos'!T10,"")</f>
        <v>3.2536764705882355E-2</v>
      </c>
      <c r="U10" s="6">
        <f>IFERROR('cantidad pollos muertos'!U10/'cantidad inicial pollos'!U10,"")</f>
        <v>3.1127450980392157E-2</v>
      </c>
      <c r="V10" s="6">
        <f>IFERROR('cantidad pollos muertos'!V10/'cantidad inicial pollos'!V10,"")</f>
        <v>3.817401960784314E-2</v>
      </c>
      <c r="W10" s="6">
        <f>IFERROR('cantidad pollos muertos'!W10/'cantidad inicial pollos'!W10,"")</f>
        <v>5.4411764705882354E-2</v>
      </c>
      <c r="X10" s="6">
        <f>IFERROR('cantidad pollos muertos'!X10/'cantidad inicial pollos'!X10,"")</f>
        <v>6.2071078431372551E-2</v>
      </c>
      <c r="Y10" s="33">
        <f t="shared" si="0"/>
        <v>5</v>
      </c>
      <c r="Z10" s="33">
        <f t="shared" si="1"/>
        <v>22</v>
      </c>
      <c r="AA10" s="33">
        <f t="shared" si="2"/>
        <v>2.8709869463909854E-3</v>
      </c>
      <c r="AB10" s="26">
        <f t="shared" si="3"/>
        <v>4.1467980702570177E-2</v>
      </c>
      <c r="AC10" s="26">
        <f t="shared" si="4"/>
        <v>0.22727272727272727</v>
      </c>
      <c r="AD10" s="26">
        <f t="shared" si="5"/>
        <v>0.25</v>
      </c>
    </row>
    <row r="11" spans="1:30" x14ac:dyDescent="0.25">
      <c r="A11" s="6">
        <v>10</v>
      </c>
      <c r="B11" s="6" t="s">
        <v>71</v>
      </c>
      <c r="C11" s="6">
        <f>IFERROR('cantidad pollos muertos'!C11/'cantidad inicial pollos'!C11,"")</f>
        <v>6.6732090284592732E-2</v>
      </c>
      <c r="D11" s="6">
        <f>IFERROR('cantidad pollos muertos'!D11/'cantidad inicial pollos'!D11,"")</f>
        <v>5.4098360655737705E-2</v>
      </c>
      <c r="E11" s="6">
        <f>IFERROR('cantidad pollos muertos'!E11/'cantidad inicial pollos'!E11,"")</f>
        <v>4.9918166939443537E-2</v>
      </c>
      <c r="F11" s="6">
        <f>IFERROR('cantidad pollos muertos'!F11/'cantidad inicial pollos'!F11,"")</f>
        <v>0.10220768601798855</v>
      </c>
      <c r="G11" s="6">
        <f>IFERROR('cantidad pollos muertos'!G11/'cantidad inicial pollos'!G11,"")</f>
        <v>3.6274509803921572E-2</v>
      </c>
      <c r="H11" s="6">
        <f>IFERROR('cantidad pollos muertos'!H11/'cantidad inicial pollos'!H11,"")</f>
        <v>3.0603060306030602E-2</v>
      </c>
      <c r="I11" s="6">
        <f>IFERROR('cantidad pollos muertos'!I11/'cantidad inicial pollos'!I11,"")</f>
        <v>4.2076991942703673E-2</v>
      </c>
      <c r="J11" s="6">
        <f>IFERROR('cantidad pollos muertos'!J11/'cantidad inicial pollos'!J11,"")</f>
        <v>3.6203522504892366E-2</v>
      </c>
      <c r="K11" s="32">
        <f>IFERROR('cantidad pollos muertos'!K11/'cantidad inicial pollos'!K11,"")</f>
        <v>5.0938337801608578E-2</v>
      </c>
      <c r="L11" s="32">
        <f>IFERROR('cantidad pollos muertos'!L11/'cantidad inicial pollos'!L11,"")</f>
        <v>3.2976827094474151E-2</v>
      </c>
      <c r="M11" s="6" t="str">
        <f>IFERROR('cantidad pollos muertos'!M11/'cantidad inicial pollos'!M11,"")</f>
        <v/>
      </c>
      <c r="N11" s="6" t="str">
        <f>IFERROR('cantidad pollos muertos'!N11/'cantidad inicial pollos'!N11,"")</f>
        <v/>
      </c>
      <c r="O11" s="6" t="str">
        <f>IFERROR('cantidad pollos muertos'!O11/'cantidad inicial pollos'!O11,"")</f>
        <v/>
      </c>
      <c r="P11" s="6" t="str">
        <f>IFERROR('cantidad pollos muertos'!P11/'cantidad inicial pollos'!P11,"")</f>
        <v/>
      </c>
      <c r="Q11" s="6" t="str">
        <f>IFERROR('cantidad pollos muertos'!Q11/'cantidad inicial pollos'!Q11,"")</f>
        <v/>
      </c>
      <c r="R11" s="6" t="str">
        <f>IFERROR('cantidad pollos muertos'!R11/'cantidad inicial pollos'!R11,"")</f>
        <v/>
      </c>
      <c r="S11" s="6" t="str">
        <f>IFERROR('cantidad pollos muertos'!S11/'cantidad inicial pollos'!S11,"")</f>
        <v/>
      </c>
      <c r="T11" s="6" t="str">
        <f>IFERROR('cantidad pollos muertos'!T11/'cantidad inicial pollos'!T11,"")</f>
        <v/>
      </c>
      <c r="U11" s="6">
        <f>IFERROR('cantidad pollos muertos'!U11/'cantidad inicial pollos'!U11,"")</f>
        <v>6.0457516339869281E-2</v>
      </c>
      <c r="V11" s="6">
        <f>IFERROR('cantidad pollos muertos'!V11/'cantidad inicial pollos'!V11,"")</f>
        <v>4.2483660130718956E-2</v>
      </c>
      <c r="W11" s="6">
        <f>IFERROR('cantidad pollos muertos'!W11/'cantidad inicial pollos'!W11,"")</f>
        <v>6.699346405228758E-2</v>
      </c>
      <c r="X11" s="6" t="str">
        <f>IFERROR('cantidad pollos muertos'!X11/'cantidad inicial pollos'!X11,"")</f>
        <v/>
      </c>
      <c r="Y11" s="33">
        <f t="shared" si="0"/>
        <v>6</v>
      </c>
      <c r="Z11" s="33">
        <f t="shared" si="1"/>
        <v>13</v>
      </c>
      <c r="AA11" s="33">
        <f t="shared" si="2"/>
        <v>0.40310924899344946</v>
      </c>
      <c r="AB11" s="26">
        <f t="shared" si="3"/>
        <v>5.1689553374943784E-2</v>
      </c>
      <c r="AC11" s="26">
        <f t="shared" si="4"/>
        <v>0.46153846153846156</v>
      </c>
      <c r="AD11" s="26">
        <f t="shared" si="5"/>
        <v>0.46666666666666667</v>
      </c>
    </row>
    <row r="12" spans="1:30" x14ac:dyDescent="0.25">
      <c r="A12" s="6">
        <v>11</v>
      </c>
      <c r="B12" s="6" t="s">
        <v>68</v>
      </c>
      <c r="C12" s="6" t="str">
        <f>IFERROR('cantidad pollos muertos'!C12/'cantidad inicial pollos'!C12,"")</f>
        <v/>
      </c>
      <c r="D12" s="6" t="str">
        <f>IFERROR('cantidad pollos muertos'!D12/'cantidad inicial pollos'!D12,"")</f>
        <v/>
      </c>
      <c r="E12" s="6" t="str">
        <f>IFERROR('cantidad pollos muertos'!E12/'cantidad inicial pollos'!E12,"")</f>
        <v/>
      </c>
      <c r="F12" s="6" t="str">
        <f>IFERROR('cantidad pollos muertos'!F12/'cantidad inicial pollos'!F12,"")</f>
        <v/>
      </c>
      <c r="G12" s="6" t="str">
        <f>IFERROR('cantidad pollos muertos'!G12/'cantidad inicial pollos'!G12,"")</f>
        <v/>
      </c>
      <c r="H12" s="6" t="str">
        <f>IFERROR('cantidad pollos muertos'!H12/'cantidad inicial pollos'!H12,"")</f>
        <v/>
      </c>
      <c r="I12" s="6" t="str">
        <f>IFERROR('cantidad pollos muertos'!I12/'cantidad inicial pollos'!I12,"")</f>
        <v/>
      </c>
      <c r="J12" s="6" t="str">
        <f>IFERROR('cantidad pollos muertos'!J12/'cantidad inicial pollos'!J12,"")</f>
        <v/>
      </c>
      <c r="K12" s="32">
        <f>IFERROR('cantidad pollos muertos'!K12/'cantidad inicial pollos'!K12,"")</f>
        <v>2.2457067371202115E-2</v>
      </c>
      <c r="L12" s="32">
        <f>IFERROR('cantidad pollos muertos'!L12/'cantidad inicial pollos'!L12,"")</f>
        <v>2.9411764705882353E-2</v>
      </c>
      <c r="M12" s="6">
        <f>IFERROR('cantidad pollos muertos'!M12/'cantidad inicial pollos'!M12,"")</f>
        <v>3.5340314136125657E-2</v>
      </c>
      <c r="N12" s="6">
        <f>IFERROR('cantidad pollos muertos'!N12/'cantidad inicial pollos'!N12,"")</f>
        <v>2.8086218158066622E-2</v>
      </c>
      <c r="O12" s="6">
        <f>IFERROR('cantidad pollos muertos'!O12/'cantidad inicial pollos'!O12,"")</f>
        <v>8.2352941176470587E-2</v>
      </c>
      <c r="P12" s="6">
        <f>IFERROR('cantidad pollos muertos'!P12/'cantidad inicial pollos'!P12,"")</f>
        <v>2.2222222222222223E-2</v>
      </c>
      <c r="Q12" s="6">
        <f>IFERROR('cantidad pollos muertos'!Q12/'cantidad inicial pollos'!Q12,"")</f>
        <v>2.7450980392156862E-2</v>
      </c>
      <c r="R12" s="6">
        <f>IFERROR('cantidad pollos muertos'!R12/'cantidad inicial pollos'!R12,"")</f>
        <v>3.0065359477124184E-2</v>
      </c>
      <c r="S12" s="6">
        <f>IFERROR('cantidad pollos muertos'!S12/'cantidad inicial pollos'!S12,"")</f>
        <v>3.2679738562091505E-2</v>
      </c>
      <c r="T12" s="6">
        <f>IFERROR('cantidad pollos muertos'!T12/'cantidad inicial pollos'!T12,"")</f>
        <v>2.6143790849673203E-2</v>
      </c>
      <c r="U12" s="6">
        <f>IFERROR('cantidad pollos muertos'!U12/'cantidad inicial pollos'!U12,"")</f>
        <v>4.3790849673202611E-2</v>
      </c>
      <c r="V12" s="6">
        <f>IFERROR('cantidad pollos muertos'!V12/'cantidad inicial pollos'!V12,"")</f>
        <v>3.6601307189542485E-2</v>
      </c>
      <c r="W12" s="6">
        <f>IFERROR('cantidad pollos muertos'!W12/'cantidad inicial pollos'!W12,"")</f>
        <v>1.9607843137254902E-2</v>
      </c>
      <c r="X12" s="6" t="str">
        <f>IFERROR('cantidad pollos muertos'!X12/'cantidad inicial pollos'!X12,"")</f>
        <v/>
      </c>
      <c r="Y12" s="33">
        <f t="shared" si="0"/>
        <v>1</v>
      </c>
      <c r="Z12" s="33">
        <f t="shared" si="1"/>
        <v>13</v>
      </c>
      <c r="AA12" s="33">
        <f t="shared" si="2"/>
        <v>6.1332820135762134E-4</v>
      </c>
      <c r="AB12" s="26">
        <f t="shared" si="3"/>
        <v>3.3554645927001178E-2</v>
      </c>
      <c r="AC12" s="26">
        <f t="shared" si="4"/>
        <v>7.6923076923076927E-2</v>
      </c>
      <c r="AD12" s="26">
        <f t="shared" si="5"/>
        <v>0.13333333333333333</v>
      </c>
    </row>
    <row r="13" spans="1:30" x14ac:dyDescent="0.25">
      <c r="A13" s="6">
        <v>12</v>
      </c>
      <c r="B13" s="6" t="s">
        <v>34</v>
      </c>
      <c r="C13" s="6">
        <f>IFERROR('cantidad pollos muertos'!C13/'cantidad inicial pollos'!C13,"")</f>
        <v>4.3273013375295044E-2</v>
      </c>
      <c r="D13" s="6">
        <f>IFERROR('cantidad pollos muertos'!D13/'cantidad inicial pollos'!D13,"")</f>
        <v>0.14115586690017512</v>
      </c>
      <c r="E13" s="6">
        <f>IFERROR('cantidad pollos muertos'!E13/'cantidad inicial pollos'!E13,"")</f>
        <v>7.3931324456902592E-2</v>
      </c>
      <c r="F13" s="6">
        <f>IFERROR('cantidad pollos muertos'!F13/'cantidad inicial pollos'!F13,"")</f>
        <v>0.32492997198879553</v>
      </c>
      <c r="G13" s="6">
        <f>IFERROR('cantidad pollos muertos'!G13/'cantidad inicial pollos'!G13,"")</f>
        <v>8.8235294117647065E-2</v>
      </c>
      <c r="H13" s="6">
        <f>IFERROR('cantidad pollos muertos'!H13/'cantidad inicial pollos'!H13,"")</f>
        <v>4.2402826855123678E-2</v>
      </c>
      <c r="I13" s="6">
        <f>IFERROR('cantidad pollos muertos'!I13/'cantidad inicial pollos'!I13,"")</f>
        <v>3.2654494382022475E-2</v>
      </c>
      <c r="J13" s="6">
        <f>IFERROR('cantidad pollos muertos'!J13/'cantidad inicial pollos'!J13,"")</f>
        <v>3.3054849255357795E-2</v>
      </c>
      <c r="K13" s="32">
        <f>IFERROR('cantidad pollos muertos'!K13/'cantidad inicial pollos'!K13,"")</f>
        <v>2.3591087811271297E-2</v>
      </c>
      <c r="L13" s="32">
        <f>IFERROR('cantidad pollos muertos'!L13/'cantidad inicial pollos'!L13,"")</f>
        <v>2.0915032679738561E-2</v>
      </c>
      <c r="M13" s="6">
        <f>IFERROR('cantidad pollos muertos'!M13/'cantidad inicial pollos'!M13,"")</f>
        <v>2.2884126407555393E-2</v>
      </c>
      <c r="N13" s="6">
        <f>IFERROR('cantidad pollos muertos'!N13/'cantidad inicial pollos'!N13,"")</f>
        <v>2.6870007262164125E-2</v>
      </c>
      <c r="O13" s="6">
        <f>IFERROR('cantidad pollos muertos'!O13/'cantidad inicial pollos'!O13,"")</f>
        <v>2.5210084033613446E-2</v>
      </c>
      <c r="P13" s="6">
        <f>IFERROR('cantidad pollos muertos'!P13/'cantidad inicial pollos'!P13,"")</f>
        <v>4.8656499636891795E-2</v>
      </c>
      <c r="Q13" s="6">
        <f>IFERROR('cantidad pollos muertos'!Q13/'cantidad inicial pollos'!Q13,"")</f>
        <v>2.5417574437182282E-2</v>
      </c>
      <c r="R13" s="6" t="str">
        <f>IFERROR('cantidad pollos muertos'!R13/'cantidad inicial pollos'!R13,"")</f>
        <v/>
      </c>
      <c r="S13" s="6">
        <f>IFERROR('cantidad pollos muertos'!S13/'cantidad inicial pollos'!S13,"")</f>
        <v>8.2956259426847662E-3</v>
      </c>
      <c r="T13" s="6">
        <f>IFERROR('cantidad pollos muertos'!T13/'cantidad inicial pollos'!T13,"")</f>
        <v>2.8685548293391431E-2</v>
      </c>
      <c r="U13" s="6">
        <f>IFERROR('cantidad pollos muertos'!U13/'cantidad inicial pollos'!U13,"")</f>
        <v>6.3536953242835592E-2</v>
      </c>
      <c r="V13" s="6">
        <f>IFERROR('cantidad pollos muertos'!V13/'cantidad inicial pollos'!V13,"")</f>
        <v>3.5221496005809733E-2</v>
      </c>
      <c r="W13" s="6">
        <f>IFERROR('cantidad pollos muertos'!W13/'cantidad inicial pollos'!W13,"")</f>
        <v>2.8011204481792718E-2</v>
      </c>
      <c r="X13" s="6">
        <f>IFERROR('cantidad pollos muertos'!X13/'cantidad inicial pollos'!X13,"")</f>
        <v>3.816526610644258E-2</v>
      </c>
      <c r="Y13" s="33">
        <f t="shared" si="0"/>
        <v>5</v>
      </c>
      <c r="Z13" s="33">
        <f t="shared" si="1"/>
        <v>21</v>
      </c>
      <c r="AA13" s="33">
        <f t="shared" si="2"/>
        <v>9.0403163632502004E-3</v>
      </c>
      <c r="AB13" s="26">
        <f t="shared" si="3"/>
        <v>5.5957054651080626E-2</v>
      </c>
      <c r="AC13" s="26">
        <f t="shared" si="4"/>
        <v>0.23809523809523808</v>
      </c>
      <c r="AD13" s="26">
        <f t="shared" si="5"/>
        <v>0.2608695652173913</v>
      </c>
    </row>
    <row r="14" spans="1:30" x14ac:dyDescent="0.25">
      <c r="A14" s="6">
        <v>13</v>
      </c>
      <c r="B14" s="6" t="s">
        <v>27</v>
      </c>
      <c r="C14" s="6">
        <f>IFERROR('cantidad pollos muertos'!C14/'cantidad inicial pollos'!C14,"")</f>
        <v>9.723811080241869E-2</v>
      </c>
      <c r="D14" s="6">
        <f>IFERROR('cantidad pollos muertos'!D14/'cantidad inicial pollos'!D14,"")</f>
        <v>0.21965569840923949</v>
      </c>
      <c r="E14" s="6">
        <f>IFERROR('cantidad pollos muertos'!E14/'cantidad inicial pollos'!E14,"")</f>
        <v>0.1112926059022106</v>
      </c>
      <c r="F14" s="6">
        <f>IFERROR('cantidad pollos muertos'!F14/'cantidad inicial pollos'!F14,"")</f>
        <v>6.9607843137254904E-2</v>
      </c>
      <c r="G14" s="6">
        <f>IFERROR('cantidad pollos muertos'!G14/'cantidad inicial pollos'!G14,"")</f>
        <v>9.0017601206939898E-2</v>
      </c>
      <c r="H14" s="6">
        <f>IFERROR('cantidad pollos muertos'!H14/'cantidad inicial pollos'!H14,"")</f>
        <v>2.3096197842902278E-2</v>
      </c>
      <c r="I14" s="6">
        <f>IFERROR('cantidad pollos muertos'!I14/'cantidad inicial pollos'!I14,"")</f>
        <v>0.05</v>
      </c>
      <c r="J14" s="6">
        <f>IFERROR('cantidad pollos muertos'!J14/'cantidad inicial pollos'!J14,"")</f>
        <v>2.978618217772834E-2</v>
      </c>
      <c r="K14" s="32">
        <f>IFERROR('cantidad pollos muertos'!K14/'cantidad inicial pollos'!K14,"")</f>
        <v>3.4858387799564274E-2</v>
      </c>
      <c r="L14" s="32">
        <f>IFERROR('cantidad pollos muertos'!L14/'cantidad inicial pollos'!L14,"")</f>
        <v>4.9782135076252725E-2</v>
      </c>
      <c r="M14" s="6">
        <f>IFERROR('cantidad pollos muertos'!M14/'cantidad inicial pollos'!M14,"")</f>
        <v>3.6274509803921572E-2</v>
      </c>
      <c r="N14" s="6">
        <f>IFERROR('cantidad pollos muertos'!N14/'cantidad inicial pollos'!N14,"")</f>
        <v>1.9607843137254902E-2</v>
      </c>
      <c r="O14" s="6">
        <f>IFERROR('cantidad pollos muertos'!O14/'cantidad inicial pollos'!O14,"")</f>
        <v>2.5272331154684097E-2</v>
      </c>
      <c r="P14" s="6">
        <f>IFERROR('cantidad pollos muertos'!P14/'cantidad inicial pollos'!P14,"")</f>
        <v>2.3529411764705882E-2</v>
      </c>
      <c r="Q14" s="6">
        <f>IFERROR('cantidad pollos muertos'!Q14/'cantidad inicial pollos'!Q14,"")</f>
        <v>5.2069716775599129E-2</v>
      </c>
      <c r="R14" s="6">
        <f>IFERROR('cantidad pollos muertos'!R14/'cantidad inicial pollos'!R14,"")</f>
        <v>7.2984749455337686E-2</v>
      </c>
      <c r="S14" s="6">
        <f>IFERROR('cantidad pollos muertos'!S14/'cantidad inicial pollos'!S14,"")</f>
        <v>2.0588235294117647E-2</v>
      </c>
      <c r="T14" s="6">
        <f>IFERROR('cantidad pollos muertos'!T14/'cantidad inicial pollos'!T14,"")</f>
        <v>2.9411764705882353E-2</v>
      </c>
      <c r="U14" s="6">
        <f>IFERROR('cantidad pollos muertos'!U14/'cantidad inicial pollos'!U14,"")</f>
        <v>4.0196078431372552E-2</v>
      </c>
      <c r="V14" s="6">
        <f>IFERROR('cantidad pollos muertos'!V14/'cantidad inicial pollos'!V14,"")</f>
        <v>2.6361655773420478E-2</v>
      </c>
      <c r="W14" s="6">
        <f>IFERROR('cantidad pollos muertos'!W14/'cantidad inicial pollos'!W14,"")</f>
        <v>3.4984520123839007E-2</v>
      </c>
      <c r="X14" s="6">
        <f>IFERROR('cantidad pollos muertos'!X14/'cantidad inicial pollos'!X14,"")</f>
        <v>4.084967320261438E-2</v>
      </c>
      <c r="Y14" s="33">
        <f t="shared" si="0"/>
        <v>7</v>
      </c>
      <c r="Z14" s="33">
        <f t="shared" si="1"/>
        <v>22</v>
      </c>
      <c r="AA14" s="33">
        <f t="shared" si="2"/>
        <v>3.270391624079072E-2</v>
      </c>
      <c r="AB14" s="26">
        <f t="shared" si="3"/>
        <v>5.4430238726239137E-2</v>
      </c>
      <c r="AC14" s="26">
        <f t="shared" si="4"/>
        <v>0.31818181818181818</v>
      </c>
      <c r="AD14" s="26">
        <f t="shared" si="5"/>
        <v>0.33333333333333331</v>
      </c>
    </row>
    <row r="15" spans="1:30" x14ac:dyDescent="0.25">
      <c r="A15" s="6">
        <v>14</v>
      </c>
      <c r="B15" s="6" t="s">
        <v>64</v>
      </c>
      <c r="C15" s="6" t="str">
        <f>IFERROR('cantidad pollos muertos'!C15/'cantidad inicial pollos'!C15,"")</f>
        <v/>
      </c>
      <c r="D15" s="6">
        <f>IFERROR('cantidad pollos muertos'!D15/'cantidad inicial pollos'!D15,"")</f>
        <v>3.5739313244569026E-2</v>
      </c>
      <c r="E15" s="6">
        <f>IFERROR('cantidad pollos muertos'!E15/'cantidad inicial pollos'!E15,"")</f>
        <v>3.888888888888889E-2</v>
      </c>
      <c r="F15" s="6">
        <f>IFERROR('cantidad pollos muertos'!F15/'cantidad inicial pollos'!F15,"")</f>
        <v>4.380516508662962E-2</v>
      </c>
      <c r="G15" s="6">
        <f>IFERROR('cantidad pollos muertos'!G15/'cantidad inicial pollos'!G15,"")</f>
        <v>4.1510050661872855E-2</v>
      </c>
      <c r="H15" s="6">
        <f>IFERROR('cantidad pollos muertos'!H15/'cantidad inicial pollos'!H15,"")</f>
        <v>2.1733368672144183E-2</v>
      </c>
      <c r="I15" s="6">
        <f>IFERROR('cantidad pollos muertos'!I15/'cantidad inicial pollos'!I15,"")</f>
        <v>6.636500754147813E-2</v>
      </c>
      <c r="J15" s="6">
        <f>IFERROR('cantidad pollos muertos'!J15/'cantidad inicial pollos'!J15,"")</f>
        <v>2.456140350877193E-2</v>
      </c>
      <c r="K15" s="32">
        <f>IFERROR('cantidad pollos muertos'!K15/'cantidad inicial pollos'!K15,"")</f>
        <v>7.0135746606334842E-2</v>
      </c>
      <c r="L15" s="32">
        <f>IFERROR('cantidad pollos muertos'!L15/'cantidad inicial pollos'!L15,"")</f>
        <v>2.3238925199709513E-2</v>
      </c>
      <c r="M15" s="6">
        <f>IFERROR('cantidad pollos muertos'!M15/'cantidad inicial pollos'!M15,"")</f>
        <v>3.1862745098039214E-2</v>
      </c>
      <c r="N15" s="6">
        <f>IFERROR('cantidad pollos muertos'!N15/'cantidad inicial pollos'!N15,"")</f>
        <v>1.7857142857142856E-2</v>
      </c>
      <c r="O15" s="6">
        <f>IFERROR('cantidad pollos muertos'!O15/'cantidad inicial pollos'!O15,"")</f>
        <v>2.4836601307189541E-2</v>
      </c>
      <c r="P15" s="6">
        <f>IFERROR('cantidad pollos muertos'!P15/'cantidad inicial pollos'!P15,"")</f>
        <v>2.0261437908496733E-2</v>
      </c>
      <c r="Q15" s="6">
        <f>IFERROR('cantidad pollos muertos'!Q15/'cantidad inicial pollos'!Q15,"")</f>
        <v>1.895424836601307E-2</v>
      </c>
      <c r="R15" s="6">
        <f>IFERROR('cantidad pollos muertos'!R15/'cantidad inicial pollos'!R15,"")</f>
        <v>1.3273001508295626E-2</v>
      </c>
      <c r="S15" s="6">
        <f>IFERROR('cantidad pollos muertos'!S15/'cantidad inicial pollos'!S15,"")</f>
        <v>1.297134238310709E-2</v>
      </c>
      <c r="T15" s="6">
        <f>IFERROR('cantidad pollos muertos'!T15/'cantidad inicial pollos'!T15,"")</f>
        <v>2.9663147310206132E-2</v>
      </c>
      <c r="U15" s="6">
        <f>IFERROR('cantidad pollos muertos'!U15/'cantidad inicial pollos'!U15,"")</f>
        <v>3.1699346405228757E-2</v>
      </c>
      <c r="V15" s="6">
        <f>IFERROR('cantidad pollos muertos'!V15/'cantidad inicial pollos'!V15,"")</f>
        <v>2.2875816993464051E-2</v>
      </c>
      <c r="W15" s="6">
        <f>IFERROR('cantidad pollos muertos'!W15/'cantidad inicial pollos'!W15,"")</f>
        <v>4.2199488491048591E-2</v>
      </c>
      <c r="X15" s="6">
        <f>IFERROR('cantidad pollos muertos'!X15/'cantidad inicial pollos'!X15,"")</f>
        <v>4.0920716112531973E-2</v>
      </c>
      <c r="Y15" s="33">
        <f t="shared" si="0"/>
        <v>2</v>
      </c>
      <c r="Z15" s="33">
        <f t="shared" si="1"/>
        <v>21</v>
      </c>
      <c r="AA15" s="33">
        <f t="shared" si="2"/>
        <v>1.8465673012113548E-5</v>
      </c>
      <c r="AB15" s="26">
        <f t="shared" si="3"/>
        <v>3.2064424007198222E-2</v>
      </c>
      <c r="AC15" s="26">
        <f t="shared" si="4"/>
        <v>9.5238095238095233E-2</v>
      </c>
      <c r="AD15" s="26">
        <f t="shared" si="5"/>
        <v>0.13043478260869565</v>
      </c>
    </row>
    <row r="16" spans="1:30" x14ac:dyDescent="0.25">
      <c r="A16" s="6">
        <v>15</v>
      </c>
      <c r="B16" s="6" t="s">
        <v>8</v>
      </c>
      <c r="C16" s="6">
        <f>IFERROR('cantidad pollos muertos'!C16/'cantidad inicial pollos'!C16,"")</f>
        <v>4.3749999999999997E-2</v>
      </c>
      <c r="D16" s="6">
        <f>IFERROR('cantidad pollos muertos'!D16/'cantidad inicial pollos'!D16,"")</f>
        <v>8.6615515771526E-2</v>
      </c>
      <c r="E16" s="6">
        <f>IFERROR('cantidad pollos muertos'!E16/'cantidad inicial pollos'!E16,"")</f>
        <v>2.2113241194828354E-2</v>
      </c>
      <c r="F16" s="6">
        <f>IFERROR('cantidad pollos muertos'!F16/'cantidad inicial pollos'!F16,"")</f>
        <v>4.4757489300998571E-2</v>
      </c>
      <c r="G16" s="6">
        <f>IFERROR('cantidad pollos muertos'!G16/'cantidad inicial pollos'!G16,"")</f>
        <v>6.483238456672992E-2</v>
      </c>
      <c r="H16" s="6">
        <f>IFERROR('cantidad pollos muertos'!H16/'cantidad inicial pollos'!H16,"")</f>
        <v>1.9362745098039216E-2</v>
      </c>
      <c r="I16" s="6">
        <f>IFERROR('cantidad pollos muertos'!I16/'cantidad inicial pollos'!I16,"")</f>
        <v>3.0905695611577966E-2</v>
      </c>
      <c r="J16" s="6">
        <f>IFERROR('cantidad pollos muertos'!J16/'cantidad inicial pollos'!J16,"")</f>
        <v>2.455396573043632E-2</v>
      </c>
      <c r="K16" s="32">
        <f>IFERROR('cantidad pollos muertos'!K16/'cantidad inicial pollos'!K16,"")</f>
        <v>4.840134251898958E-2</v>
      </c>
      <c r="L16" s="32">
        <f>IFERROR('cantidad pollos muertos'!L16/'cantidad inicial pollos'!L16,"")</f>
        <v>3.2174688057040997E-2</v>
      </c>
      <c r="M16" s="6">
        <f>IFERROR('cantidad pollos muertos'!M16/'cantidad inicial pollos'!M16,"")</f>
        <v>2.4422854086817006E-2</v>
      </c>
      <c r="N16" s="6">
        <f>IFERROR('cantidad pollos muertos'!N16/'cantidad inicial pollos'!N16,"")</f>
        <v>4.180035650623886E-2</v>
      </c>
      <c r="O16" s="6">
        <f>IFERROR('cantidad pollos muertos'!O16/'cantidad inicial pollos'!O16,"")</f>
        <v>4.5632798573975043E-2</v>
      </c>
      <c r="P16" s="6">
        <f>IFERROR('cantidad pollos muertos'!P16/'cantidad inicial pollos'!P16,"")</f>
        <v>2.3975044563279858E-2</v>
      </c>
      <c r="Q16" s="6">
        <f>IFERROR('cantidad pollos muertos'!Q16/'cantidad inicial pollos'!Q16,"")</f>
        <v>3.5294117647058823E-2</v>
      </c>
      <c r="R16" s="6">
        <f>IFERROR('cantidad pollos muertos'!R16/'cantidad inicial pollos'!R16,"")</f>
        <v>2.4351676154332702E-2</v>
      </c>
      <c r="S16" s="6">
        <f>IFERROR('cantidad pollos muertos'!S16/'cantidad inicial pollos'!S16,"")</f>
        <v>1.7176470588235293E-2</v>
      </c>
      <c r="T16" s="6">
        <f>IFERROR('cantidad pollos muertos'!T16/'cantidad inicial pollos'!T16,"")</f>
        <v>4.1053921568627451E-2</v>
      </c>
      <c r="U16" s="6">
        <f>IFERROR('cantidad pollos muertos'!U16/'cantidad inicial pollos'!U16,"")</f>
        <v>4.342830882352941E-2</v>
      </c>
      <c r="V16" s="6">
        <f>IFERROR('cantidad pollos muertos'!V16/'cantidad inicial pollos'!V16,"")</f>
        <v>3.1326593137254902E-2</v>
      </c>
      <c r="W16" s="6">
        <f>IFERROR('cantidad pollos muertos'!W16/'cantidad inicial pollos'!W16,"")</f>
        <v>2.8645833333333332E-2</v>
      </c>
      <c r="X16" s="6">
        <f>IFERROR('cantidad pollos muertos'!X16/'cantidad inicial pollos'!X16,"")</f>
        <v>3.8985906862745098E-2</v>
      </c>
      <c r="Y16" s="33">
        <f t="shared" si="0"/>
        <v>2</v>
      </c>
      <c r="Z16" s="33">
        <f t="shared" si="1"/>
        <v>22</v>
      </c>
      <c r="AA16" s="33">
        <f t="shared" si="2"/>
        <v>2.7745720303506971E-6</v>
      </c>
      <c r="AB16" s="26">
        <f t="shared" si="3"/>
        <v>3.6980043167981584E-2</v>
      </c>
      <c r="AC16" s="26">
        <f t="shared" si="4"/>
        <v>9.0909090909090912E-2</v>
      </c>
      <c r="AD16" s="26">
        <f t="shared" si="5"/>
        <v>0.125</v>
      </c>
    </row>
    <row r="17" spans="1:30" x14ac:dyDescent="0.25">
      <c r="A17" s="6">
        <v>16</v>
      </c>
      <c r="B17" s="6" t="s">
        <v>35</v>
      </c>
      <c r="C17" s="6">
        <f>IFERROR('cantidad pollos muertos'!C17/'cantidad inicial pollos'!C17,"")</f>
        <v>6.2149532710280377E-2</v>
      </c>
      <c r="D17" s="6">
        <f>IFERROR('cantidad pollos muertos'!D17/'cantidad inicial pollos'!D17,"")</f>
        <v>7.3419442556084291E-2</v>
      </c>
      <c r="E17" s="6">
        <f>IFERROR('cantidad pollos muertos'!E17/'cantidad inicial pollos'!E17,"")</f>
        <v>9.4658553076402974E-2</v>
      </c>
      <c r="F17" s="6">
        <f>IFERROR('cantidad pollos muertos'!F17/'cantidad inicial pollos'!F17,"")</f>
        <v>0.14515582655826559</v>
      </c>
      <c r="G17" s="6">
        <f>IFERROR('cantidad pollos muertos'!G17/'cantidad inicial pollos'!G17,"")</f>
        <v>8.7951610266470498E-2</v>
      </c>
      <c r="H17" s="6">
        <f>IFERROR('cantidad pollos muertos'!H17/'cantidad inicial pollos'!H17,"")</f>
        <v>2.7884615384615386E-2</v>
      </c>
      <c r="I17" s="6">
        <f>IFERROR('cantidad pollos muertos'!I17/'cantidad inicial pollos'!I17,"")</f>
        <v>2.8949950932286556E-2</v>
      </c>
      <c r="J17" s="6">
        <f>IFERROR('cantidad pollos muertos'!J17/'cantidad inicial pollos'!J17,"")</f>
        <v>5.0798537617856458E-2</v>
      </c>
      <c r="K17" s="32">
        <f>IFERROR('cantidad pollos muertos'!K17/'cantidad inicial pollos'!K17,"")</f>
        <v>2.760372565622354E-2</v>
      </c>
      <c r="L17" s="32">
        <f>IFERROR('cantidad pollos muertos'!L17/'cantidad inicial pollos'!L17,"")</f>
        <v>1.7917511832319134E-2</v>
      </c>
      <c r="M17" s="6">
        <f>IFERROR('cantidad pollos muertos'!M17/'cantidad inicial pollos'!M17,"")</f>
        <v>1.9607843137254902E-2</v>
      </c>
      <c r="N17" s="6">
        <f>IFERROR('cantidad pollos muertos'!N17/'cantidad inicial pollos'!N17,"")</f>
        <v>3.776325344952796E-2</v>
      </c>
      <c r="O17" s="6">
        <f>IFERROR('cantidad pollos muertos'!O17/'cantidad inicial pollos'!O17,"")</f>
        <v>1.8907563025210083E-2</v>
      </c>
      <c r="P17" s="6">
        <f>IFERROR('cantidad pollos muertos'!P17/'cantidad inicial pollos'!P17,"")</f>
        <v>1.7917511832319134E-2</v>
      </c>
      <c r="Q17" s="6">
        <f>IFERROR('cantidad pollos muertos'!Q17/'cantidad inicial pollos'!Q17,"")</f>
        <v>3.6855482933914309E-2</v>
      </c>
      <c r="R17" s="6">
        <f>IFERROR('cantidad pollos muertos'!R17/'cantidad inicial pollos'!R17,"")</f>
        <v>2.7777777777777776E-2</v>
      </c>
      <c r="S17" s="6">
        <f>IFERROR('cantidad pollos muertos'!S17/'cantidad inicial pollos'!S17,"")</f>
        <v>1.888162672476398E-2</v>
      </c>
      <c r="T17" s="6">
        <f>IFERROR('cantidad pollos muertos'!T17/'cantidad inicial pollos'!T17,"")</f>
        <v>2.4777183600713012E-2</v>
      </c>
      <c r="U17" s="6" t="str">
        <f>IFERROR('cantidad pollos muertos'!U17/'cantidad inicial pollos'!U17,"")</f>
        <v/>
      </c>
      <c r="V17" s="6">
        <f>IFERROR('cantidad pollos muertos'!V17/'cantidad inicial pollos'!V17,"")</f>
        <v>1.579520697167756E-2</v>
      </c>
      <c r="W17" s="6">
        <f>IFERROR('cantidad pollos muertos'!W17/'cantidad inicial pollos'!W17,"")</f>
        <v>2.7310924369747899E-2</v>
      </c>
      <c r="X17" s="6">
        <f>IFERROR('cantidad pollos muertos'!X17/'cantidad inicial pollos'!X17,"")</f>
        <v>2.0833333333333332E-2</v>
      </c>
      <c r="Y17" s="33">
        <f t="shared" si="0"/>
        <v>6</v>
      </c>
      <c r="Z17" s="33">
        <f t="shared" si="1"/>
        <v>21</v>
      </c>
      <c r="AA17" s="33">
        <f t="shared" si="2"/>
        <v>2.9322235528334017E-2</v>
      </c>
      <c r="AB17" s="26">
        <f t="shared" si="3"/>
        <v>4.204366732128785E-2</v>
      </c>
      <c r="AC17" s="26">
        <f t="shared" si="4"/>
        <v>0.2857142857142857</v>
      </c>
      <c r="AD17" s="26">
        <f t="shared" si="5"/>
        <v>0.30434782608695654</v>
      </c>
    </row>
    <row r="18" spans="1:30" x14ac:dyDescent="0.25">
      <c r="A18" s="6">
        <v>17</v>
      </c>
      <c r="B18" s="6" t="s">
        <v>69</v>
      </c>
      <c r="C18" s="6" t="str">
        <f>IFERROR('cantidad pollos muertos'!C18/'cantidad inicial pollos'!C18,"")</f>
        <v/>
      </c>
      <c r="D18" s="6">
        <f>IFERROR('cantidad pollos muertos'!D18/'cantidad inicial pollos'!D18,"")</f>
        <v>0.25163398692810457</v>
      </c>
      <c r="E18" s="6">
        <f>IFERROR('cantidad pollos muertos'!E18/'cantidad inicial pollos'!E18,"")</f>
        <v>6.0924369747899158E-2</v>
      </c>
      <c r="F18" s="6">
        <f>IFERROR('cantidad pollos muertos'!F18/'cantidad inicial pollos'!F18,"")</f>
        <v>4.2046250875963559E-2</v>
      </c>
      <c r="G18" s="6">
        <f>IFERROR('cantidad pollos muertos'!G18/'cantidad inicial pollos'!G18,"")</f>
        <v>0.16911764705882354</v>
      </c>
      <c r="H18" s="6">
        <f>IFERROR('cantidad pollos muertos'!H18/'cantidad inicial pollos'!H18,"")</f>
        <v>2.5054466230936819E-2</v>
      </c>
      <c r="I18" s="6">
        <f>IFERROR('cantidad pollos muertos'!I18/'cantidad inicial pollos'!I18,"")</f>
        <v>3.3274956217162872E-2</v>
      </c>
      <c r="J18" s="6">
        <f>IFERROR('cantidad pollos muertos'!J18/'cantidad inicial pollos'!J18,"")</f>
        <v>1.9607843137254902E-2</v>
      </c>
      <c r="K18" s="32">
        <f>IFERROR('cantidad pollos muertos'!K18/'cantidad inicial pollos'!K18,"")</f>
        <v>2.3109243697478993E-2</v>
      </c>
      <c r="L18" s="32">
        <f>IFERROR('cantidad pollos muertos'!L18/'cantidad inicial pollos'!L18,"")</f>
        <v>3.1862745098039214E-2</v>
      </c>
      <c r="M18" s="6">
        <f>IFERROR('cantidad pollos muertos'!M18/'cantidad inicial pollos'!M18,"")</f>
        <v>6.4798598949211902E-2</v>
      </c>
      <c r="N18" s="6">
        <f>IFERROR('cantidad pollos muertos'!N18/'cantidad inicial pollos'!N18,"")</f>
        <v>3.3613445378151259E-2</v>
      </c>
      <c r="O18" s="6">
        <f>IFERROR('cantidad pollos muertos'!O18/'cantidad inicial pollos'!O18,"")</f>
        <v>1.2605042016806723E-2</v>
      </c>
      <c r="P18" s="6">
        <f>IFERROR('cantidad pollos muertos'!P18/'cantidad inicial pollos'!P18,"")</f>
        <v>3.0112044817927171E-2</v>
      </c>
      <c r="Q18" s="6">
        <f>IFERROR('cantidad pollos muertos'!Q18/'cantidad inicial pollos'!Q18,"")</f>
        <v>1.9607843137254902E-2</v>
      </c>
      <c r="R18" s="6">
        <f>IFERROR('cantidad pollos muertos'!R18/'cantidad inicial pollos'!R18,"")</f>
        <v>3.0112044817927171E-2</v>
      </c>
      <c r="S18" s="6">
        <f>IFERROR('cantidad pollos muertos'!S18/'cantidad inicial pollos'!S18,"")</f>
        <v>3.2563025210084036E-2</v>
      </c>
      <c r="T18" s="6">
        <f>IFERROR('cantidad pollos muertos'!T18/'cantidad inicial pollos'!T18,"")</f>
        <v>2.661064425770308E-2</v>
      </c>
      <c r="U18" s="6">
        <f>IFERROR('cantidad pollos muertos'!U18/'cantidad inicial pollos'!U18,"")</f>
        <v>1.9607843137254902E-2</v>
      </c>
      <c r="V18" s="6">
        <f>IFERROR('cantidad pollos muertos'!V18/'cantidad inicial pollos'!V18,"")</f>
        <v>3.711484593837535E-2</v>
      </c>
      <c r="W18" s="6">
        <f>IFERROR('cantidad pollos muertos'!W18/'cantidad inicial pollos'!W18,"")</f>
        <v>2.3109243697478993E-2</v>
      </c>
      <c r="X18" s="6">
        <f>IFERROR('cantidad pollos muertos'!X18/'cantidad inicial pollos'!X18,"")</f>
        <v>0.1092436974789916</v>
      </c>
      <c r="Y18" s="33">
        <f t="shared" si="0"/>
        <v>5</v>
      </c>
      <c r="Z18" s="33">
        <f t="shared" si="1"/>
        <v>21</v>
      </c>
      <c r="AA18" s="33">
        <f t="shared" si="2"/>
        <v>9.0403163632502004E-3</v>
      </c>
      <c r="AB18" s="26">
        <f t="shared" si="3"/>
        <v>5.2177610848991952E-2</v>
      </c>
      <c r="AC18" s="26">
        <f t="shared" si="4"/>
        <v>0.23809523809523808</v>
      </c>
      <c r="AD18" s="26">
        <f t="shared" si="5"/>
        <v>0.2608695652173913</v>
      </c>
    </row>
    <row r="19" spans="1:30" x14ac:dyDescent="0.25">
      <c r="A19" s="6">
        <v>18</v>
      </c>
      <c r="B19" s="6" t="s">
        <v>11</v>
      </c>
      <c r="C19" s="6">
        <f>IFERROR('cantidad pollos muertos'!C19/'cantidad inicial pollos'!C19,"")</f>
        <v>6.4950980392156868E-2</v>
      </c>
      <c r="D19" s="6">
        <f>IFERROR('cantidad pollos muertos'!D19/'cantidad inicial pollos'!D19,"")</f>
        <v>4.9019607843137254E-2</v>
      </c>
      <c r="E19" s="6">
        <f>IFERROR('cantidad pollos muertos'!E19/'cantidad inicial pollos'!E19,"")</f>
        <v>0.3402537485582468</v>
      </c>
      <c r="F19" s="6">
        <f>IFERROR('cantidad pollos muertos'!F19/'cantidad inicial pollos'!F19,"")</f>
        <v>6.0046189376443418E-2</v>
      </c>
      <c r="G19" s="6">
        <f>IFERROR('cantidad pollos muertos'!G19/'cantidad inicial pollos'!G19,"")</f>
        <v>3.9869281045751631E-2</v>
      </c>
      <c r="H19" s="6">
        <f>IFERROR('cantidad pollos muertos'!H19/'cantidad inicial pollos'!H19,"")</f>
        <v>3.7908496732026141E-2</v>
      </c>
      <c r="I19" s="6">
        <f>IFERROR('cantidad pollos muertos'!I19/'cantidad inicial pollos'!I19,"")</f>
        <v>1.699346405228758E-2</v>
      </c>
      <c r="J19" s="6">
        <f>IFERROR('cantidad pollos muertos'!J19/'cantidad inicial pollos'!J19,"")</f>
        <v>3.1862745098039214E-2</v>
      </c>
      <c r="K19" s="32">
        <f>IFERROR('cantidad pollos muertos'!K19/'cantidad inicial pollos'!K19,"")</f>
        <v>5.514705882352941E-2</v>
      </c>
      <c r="L19" s="32">
        <f>IFERROR('cantidad pollos muertos'!L19/'cantidad inicial pollos'!L19,"")</f>
        <v>3.3260632497273721E-2</v>
      </c>
      <c r="M19" s="6">
        <f>IFERROR('cantidad pollos muertos'!M19/'cantidad inicial pollos'!M19,"")</f>
        <v>0.22850548182342759</v>
      </c>
      <c r="N19" s="6">
        <f>IFERROR('cantidad pollos muertos'!N19/'cantidad inicial pollos'!N19,"")</f>
        <v>4.1522491349480967E-2</v>
      </c>
      <c r="O19" s="6">
        <f>IFERROR('cantidad pollos muertos'!O19/'cantidad inicial pollos'!O19,"")</f>
        <v>0.30334486735870819</v>
      </c>
      <c r="P19" s="6">
        <f>IFERROR('cantidad pollos muertos'!P19/'cantidad inicial pollos'!P19,"")</f>
        <v>5.0749711649365627E-2</v>
      </c>
      <c r="Q19" s="6">
        <f>IFERROR('cantidad pollos muertos'!Q19/'cantidad inicial pollos'!Q19,"")</f>
        <v>3.5755478662053058E-2</v>
      </c>
      <c r="R19" s="6">
        <f>IFERROR('cantidad pollos muertos'!R19/'cantidad inicial pollos'!R19,"")</f>
        <v>3.9215686274509803E-2</v>
      </c>
      <c r="S19" s="6">
        <f>IFERROR('cantidad pollos muertos'!S19/'cantidad inicial pollos'!S19,"")</f>
        <v>1.9607843137254902E-2</v>
      </c>
      <c r="T19" s="6">
        <f>IFERROR('cantidad pollos muertos'!T19/'cantidad inicial pollos'!T19,"")</f>
        <v>4.2675893886966548E-2</v>
      </c>
      <c r="U19" s="6">
        <f>IFERROR('cantidad pollos muertos'!U19/'cantidad inicial pollos'!U19,"")</f>
        <v>8.8811995386389855E-2</v>
      </c>
      <c r="V19" s="6">
        <f>IFERROR('cantidad pollos muertos'!V19/'cantidad inicial pollos'!V19,"")</f>
        <v>4.8442906574394463E-2</v>
      </c>
      <c r="W19" s="6">
        <f>IFERROR('cantidad pollos muertos'!W19/'cantidad inicial pollos'!W19,"")</f>
        <v>1.384083044982699E-2</v>
      </c>
      <c r="X19" s="6">
        <f>IFERROR('cantidad pollos muertos'!X19/'cantidad inicial pollos'!X19,"")</f>
        <v>3.690888119953864E-2</v>
      </c>
      <c r="Y19" s="33">
        <f t="shared" si="0"/>
        <v>8</v>
      </c>
      <c r="Z19" s="33">
        <f t="shared" si="1"/>
        <v>22</v>
      </c>
      <c r="AA19" s="33">
        <f t="shared" si="2"/>
        <v>7.8013382843864942E-2</v>
      </c>
      <c r="AB19" s="26">
        <f t="shared" si="3"/>
        <v>7.6304285098673125E-2</v>
      </c>
      <c r="AC19" s="26">
        <f t="shared" si="4"/>
        <v>0.36363636363636365</v>
      </c>
      <c r="AD19" s="26">
        <f t="shared" si="5"/>
        <v>0.375</v>
      </c>
    </row>
    <row r="20" spans="1:30" x14ac:dyDescent="0.25">
      <c r="A20" s="6">
        <v>19</v>
      </c>
      <c r="B20" s="6" t="s">
        <v>65</v>
      </c>
      <c r="C20" s="6" t="str">
        <f>IFERROR('cantidad pollos muertos'!C20/'cantidad inicial pollos'!C20,"")</f>
        <v/>
      </c>
      <c r="D20" s="6">
        <f>IFERROR('cantidad pollos muertos'!D20/'cantidad inicial pollos'!D20,"")</f>
        <v>2.5626662932362414E-2</v>
      </c>
      <c r="E20" s="6">
        <f>IFERROR('cantidad pollos muertos'!E20/'cantidad inicial pollos'!E20,"")</f>
        <v>3.287671232876712E-2</v>
      </c>
      <c r="F20" s="6">
        <f>IFERROR('cantidad pollos muertos'!F20/'cantidad inicial pollos'!F20,"")</f>
        <v>2.9961553758451543E-2</v>
      </c>
      <c r="G20" s="6">
        <f>IFERROR('cantidad pollos muertos'!G20/'cantidad inicial pollos'!G20,"")</f>
        <v>4.4014317910645633E-2</v>
      </c>
      <c r="H20" s="6">
        <f>IFERROR('cantidad pollos muertos'!H20/'cantidad inicial pollos'!H20,"")</f>
        <v>3.3818058843422386E-2</v>
      </c>
      <c r="I20" s="6">
        <f>IFERROR('cantidad pollos muertos'!I20/'cantidad inicial pollos'!I20,"")</f>
        <v>2.2795020164825531E-2</v>
      </c>
      <c r="J20" s="6">
        <f>IFERROR('cantidad pollos muertos'!J20/'cantidad inicial pollos'!J20,"")</f>
        <v>3.1337535014005602E-2</v>
      </c>
      <c r="K20" s="32">
        <f>IFERROR('cantidad pollos muertos'!K20/'cantidad inicial pollos'!K20,"")</f>
        <v>3.4851138353765326E-2</v>
      </c>
      <c r="L20" s="32">
        <f>IFERROR('cantidad pollos muertos'!L20/'cantidad inicial pollos'!L20,"")</f>
        <v>3.9922955699527231E-2</v>
      </c>
      <c r="M20" s="6">
        <f>IFERROR('cantidad pollos muertos'!M20/'cantidad inicial pollos'!M20,"")</f>
        <v>2.8361344537815126E-2</v>
      </c>
      <c r="N20" s="6">
        <f>IFERROR('cantidad pollos muertos'!N20/'cantidad inicial pollos'!N20,"")</f>
        <v>5.1654701453335665E-2</v>
      </c>
      <c r="O20" s="6">
        <f>IFERROR('cantidad pollos muertos'!O20/'cantidad inicial pollos'!O20,"")</f>
        <v>1.9607843137254902E-2</v>
      </c>
      <c r="P20" s="6">
        <f>IFERROR('cantidad pollos muertos'!P20/'cantidad inicial pollos'!P20,"")</f>
        <v>1.9607843137254902E-2</v>
      </c>
      <c r="Q20" s="6">
        <f>IFERROR('cantidad pollos muertos'!Q20/'cantidad inicial pollos'!Q20,"")</f>
        <v>3.2679738562091504E-3</v>
      </c>
      <c r="R20" s="6">
        <f>IFERROR('cantidad pollos muertos'!R20/'cantidad inicial pollos'!R20,"")</f>
        <v>1.8790849673202614E-2</v>
      </c>
      <c r="S20" s="6">
        <f>IFERROR('cantidad pollos muertos'!S20/'cantidad inicial pollos'!S20,"")</f>
        <v>2.9411764705882353E-2</v>
      </c>
      <c r="T20" s="6">
        <f>IFERROR('cantidad pollos muertos'!T20/'cantidad inicial pollos'!T20,"")</f>
        <v>3.2679738562091505E-2</v>
      </c>
      <c r="U20" s="6">
        <f>IFERROR('cantidad pollos muertos'!U20/'cantidad inicial pollos'!U20,"")</f>
        <v>7.3529411764705881E-3</v>
      </c>
      <c r="V20" s="6">
        <f>IFERROR('cantidad pollos muertos'!V20/'cantidad inicial pollos'!V20,"")</f>
        <v>1.6106442577030811E-2</v>
      </c>
      <c r="W20" s="6">
        <f>IFERROR('cantidad pollos muertos'!W20/'cantidad inicial pollos'!W20,"")</f>
        <v>3.3936651583710405E-2</v>
      </c>
      <c r="X20" s="6">
        <f>IFERROR('cantidad pollos muertos'!X20/'cantidad inicial pollos'!X20,"")</f>
        <v>3.6199095022624438E-2</v>
      </c>
      <c r="Y20" s="33">
        <f t="shared" si="0"/>
        <v>1</v>
      </c>
      <c r="Z20" s="33">
        <f t="shared" si="1"/>
        <v>21</v>
      </c>
      <c r="AA20" s="33">
        <f t="shared" si="2"/>
        <v>3.3117042852470746E-7</v>
      </c>
      <c r="AB20" s="26">
        <f t="shared" si="3"/>
        <v>2.8199102115650253E-2</v>
      </c>
      <c r="AC20" s="26">
        <f t="shared" si="4"/>
        <v>4.7619047619047616E-2</v>
      </c>
      <c r="AD20" s="26">
        <f t="shared" si="5"/>
        <v>8.6956521739130432E-2</v>
      </c>
    </row>
    <row r="21" spans="1:30" x14ac:dyDescent="0.25">
      <c r="A21" s="6">
        <v>20</v>
      </c>
      <c r="B21" s="6" t="s">
        <v>23</v>
      </c>
      <c r="C21" s="6">
        <f>IFERROR('cantidad pollos muertos'!C21/'cantidad inicial pollos'!C21,"")</f>
        <v>2.8186274509803922E-2</v>
      </c>
      <c r="D21" s="6">
        <f>IFERROR('cantidad pollos muertos'!D21/'cantidad inicial pollos'!D21,"")</f>
        <v>2.4524831391784182E-2</v>
      </c>
      <c r="E21" s="6">
        <f>IFERROR('cantidad pollos muertos'!E21/'cantidad inicial pollos'!E21,"")</f>
        <v>3.7037037037037035E-2</v>
      </c>
      <c r="F21" s="6">
        <f>IFERROR('cantidad pollos muertos'!F21/'cantidad inicial pollos'!F21,"")</f>
        <v>2.3965141612200435E-2</v>
      </c>
      <c r="G21" s="6">
        <f>IFERROR('cantidad pollos muertos'!G21/'cantidad inicial pollos'!G21,"")</f>
        <v>4.9019607843137254E-2</v>
      </c>
      <c r="H21" s="6">
        <f>IFERROR('cantidad pollos muertos'!H21/'cantidad inicial pollos'!H21,"")</f>
        <v>2.2894521668029435E-2</v>
      </c>
      <c r="I21" s="6">
        <f>IFERROR('cantidad pollos muertos'!I21/'cantidad inicial pollos'!I21,"")</f>
        <v>0</v>
      </c>
      <c r="J21" s="6">
        <f>IFERROR('cantidad pollos muertos'!J21/'cantidad inicial pollos'!J21,"")</f>
        <v>2.3965141612200435E-2</v>
      </c>
      <c r="K21" s="32">
        <f>IFERROR('cantidad pollos muertos'!K21/'cantidad inicial pollos'!K21,"")</f>
        <v>1.3646288209606987E-2</v>
      </c>
      <c r="L21" s="32">
        <f>IFERROR('cantidad pollos muertos'!L21/'cantidad inicial pollos'!L21,"")</f>
        <v>3.2212885154061621E-2</v>
      </c>
      <c r="M21" s="6">
        <f>IFERROR('cantidad pollos muertos'!M21/'cantidad inicial pollos'!M21,"")</f>
        <v>2.7233115468409588E-2</v>
      </c>
      <c r="N21" s="6">
        <f>IFERROR('cantidad pollos muertos'!N21/'cantidad inicial pollos'!N21,"")</f>
        <v>2.4509803921568627E-2</v>
      </c>
      <c r="O21" s="6">
        <f>IFERROR('cantidad pollos muertos'!O21/'cantidad inicial pollos'!O21,"")</f>
        <v>2.6688453159041396E-2</v>
      </c>
      <c r="P21" s="6">
        <f>IFERROR('cantidad pollos muertos'!P21/'cantidad inicial pollos'!P21,"")</f>
        <v>1.4161220043572984E-2</v>
      </c>
      <c r="Q21" s="6">
        <f>IFERROR('cantidad pollos muertos'!Q21/'cantidad inicial pollos'!Q21,"")</f>
        <v>5.8823529411764705E-2</v>
      </c>
      <c r="R21" s="6">
        <f>IFERROR('cantidad pollos muertos'!R21/'cantidad inicial pollos'!R21,"")</f>
        <v>2.3965141612200435E-2</v>
      </c>
      <c r="S21" s="6">
        <f>IFERROR('cantidad pollos muertos'!S21/'cantidad inicial pollos'!S21,"")</f>
        <v>4.3028322440087148E-2</v>
      </c>
      <c r="T21" s="6">
        <f>IFERROR('cantidad pollos muertos'!T21/'cantidad inicial pollos'!T21,"")</f>
        <v>2.5599128540305011E-2</v>
      </c>
      <c r="U21" s="6">
        <f>IFERROR('cantidad pollos muertos'!U21/'cantidad inicial pollos'!U21,"")</f>
        <v>5.0108932461873638E-2</v>
      </c>
      <c r="V21" s="6" t="str">
        <f>IFERROR('cantidad pollos muertos'!V21/'cantidad inicial pollos'!V21,"")</f>
        <v/>
      </c>
      <c r="W21" s="6">
        <f>IFERROR('cantidad pollos muertos'!W21/'cantidad inicial pollos'!W21,"")</f>
        <v>9.2879256965944269E-3</v>
      </c>
      <c r="X21" s="6">
        <f>IFERROR('cantidad pollos muertos'!X21/'cantidad inicial pollos'!X21,"")</f>
        <v>5.8823529411764705E-2</v>
      </c>
      <c r="Y21" s="33">
        <f t="shared" si="0"/>
        <v>3</v>
      </c>
      <c r="Z21" s="33">
        <f t="shared" si="1"/>
        <v>21</v>
      </c>
      <c r="AA21" s="33">
        <f t="shared" si="2"/>
        <v>2.76765340429308E-4</v>
      </c>
      <c r="AB21" s="26">
        <f t="shared" si="3"/>
        <v>2.94133729145259E-2</v>
      </c>
      <c r="AC21" s="26">
        <f t="shared" si="4"/>
        <v>0.14285714285714285</v>
      </c>
      <c r="AD21" s="26">
        <f t="shared" si="5"/>
        <v>0.17391304347826086</v>
      </c>
    </row>
    <row r="22" spans="1:30" x14ac:dyDescent="0.25">
      <c r="A22" s="6">
        <v>21</v>
      </c>
      <c r="B22" s="6" t="s">
        <v>10</v>
      </c>
      <c r="C22" s="6">
        <f>IFERROR('cantidad pollos muertos'!C22/'cantidad inicial pollos'!C22,"")</f>
        <v>5.2170868347338938E-2</v>
      </c>
      <c r="D22" s="6">
        <f>IFERROR('cantidad pollos muertos'!D22/'cantidad inicial pollos'!D22,"")</f>
        <v>3.209957418932198E-2</v>
      </c>
      <c r="E22" s="6">
        <f>IFERROR('cantidad pollos muertos'!E22/'cantidad inicial pollos'!E22,"")</f>
        <v>8.8947024198822763E-2</v>
      </c>
      <c r="F22" s="6">
        <f>IFERROR('cantidad pollos muertos'!F22/'cantidad inicial pollos'!F22,"")</f>
        <v>5.3559764859568912E-2</v>
      </c>
      <c r="G22" s="6">
        <f>IFERROR('cantidad pollos muertos'!G22/'cantidad inicial pollos'!G22,"")</f>
        <v>3.0600235386426051E-2</v>
      </c>
      <c r="H22" s="6">
        <f>IFERROR('cantidad pollos muertos'!H22/'cantidad inicial pollos'!H22,"")</f>
        <v>4.233511586452763E-2</v>
      </c>
      <c r="I22" s="6">
        <f>IFERROR('cantidad pollos muertos'!I22/'cantidad inicial pollos'!I22,"")</f>
        <v>1.3090909090909091E-2</v>
      </c>
      <c r="J22" s="6">
        <f>IFERROR('cantidad pollos muertos'!J22/'cantidad inicial pollos'!J22,"")</f>
        <v>3.2936229852838124E-2</v>
      </c>
      <c r="K22" s="32">
        <f>IFERROR('cantidad pollos muertos'!K22/'cantidad inicial pollos'!K22,"")</f>
        <v>2.34593837535014E-2</v>
      </c>
      <c r="L22" s="32">
        <f>IFERROR('cantidad pollos muertos'!L22/'cantidad inicial pollos'!L22,"")</f>
        <v>1.6456582633053222E-2</v>
      </c>
      <c r="M22" s="6">
        <f>IFERROR('cantidad pollos muertos'!M22/'cantidad inicial pollos'!M22,"")</f>
        <v>2.0308123249299721E-2</v>
      </c>
      <c r="N22" s="6">
        <f>IFERROR('cantidad pollos muertos'!N22/'cantidad inicial pollos'!N22,"")</f>
        <v>1.8557422969187675E-2</v>
      </c>
      <c r="O22" s="6">
        <f>IFERROR('cantidad pollos muertos'!O22/'cantidad inicial pollos'!O22,"")</f>
        <v>2.3109243697478993E-2</v>
      </c>
      <c r="P22" s="6">
        <f>IFERROR('cantidad pollos muertos'!P22/'cantidad inicial pollos'!P22,"")</f>
        <v>2.661064425770308E-2</v>
      </c>
      <c r="Q22" s="6">
        <f>IFERROR('cantidad pollos muertos'!Q22/'cantidad inicial pollos'!Q22,"")</f>
        <v>1.7857142857142856E-2</v>
      </c>
      <c r="R22" s="6">
        <f>IFERROR('cantidad pollos muertos'!R22/'cantidad inicial pollos'!R22,"")</f>
        <v>2.3109243697478993E-2</v>
      </c>
      <c r="S22" s="6">
        <f>IFERROR('cantidad pollos muertos'!S22/'cantidad inicial pollos'!S22,"")</f>
        <v>1.5056022408963586E-2</v>
      </c>
      <c r="T22" s="6">
        <f>IFERROR('cantidad pollos muertos'!T22/'cantidad inicial pollos'!T22,"")</f>
        <v>4.0616246498599441E-2</v>
      </c>
      <c r="U22" s="6">
        <f>IFERROR('cantidad pollos muertos'!U22/'cantidad inicial pollos'!U22,"")</f>
        <v>3.3613445378151259E-2</v>
      </c>
      <c r="V22" s="6">
        <f>IFERROR('cantidad pollos muertos'!V22/'cantidad inicial pollos'!V22,"")</f>
        <v>2.4509803921568627E-2</v>
      </c>
      <c r="W22" s="6">
        <f>IFERROR('cantidad pollos muertos'!W22/'cantidad inicial pollos'!W22,"")</f>
        <v>3.8865546218487396E-2</v>
      </c>
      <c r="X22" s="6">
        <f>IFERROR('cantidad pollos muertos'!X22/'cantidad inicial pollos'!X22,"")</f>
        <v>5.4621848739495799E-2</v>
      </c>
      <c r="Y22" s="33">
        <f t="shared" si="0"/>
        <v>4</v>
      </c>
      <c r="Z22" s="33">
        <f t="shared" si="1"/>
        <v>22</v>
      </c>
      <c r="AA22" s="33">
        <f t="shared" si="2"/>
        <v>5.1921632442675225E-4</v>
      </c>
      <c r="AB22" s="26">
        <f t="shared" si="3"/>
        <v>3.2840473730448426E-2</v>
      </c>
      <c r="AC22" s="26">
        <f t="shared" si="4"/>
        <v>0.18181818181818182</v>
      </c>
      <c r="AD22" s="26">
        <f t="shared" si="5"/>
        <v>0.20833333333333334</v>
      </c>
    </row>
    <row r="23" spans="1:30" x14ac:dyDescent="0.25">
      <c r="A23" s="6">
        <v>22</v>
      </c>
      <c r="B23" s="6" t="s">
        <v>38</v>
      </c>
      <c r="C23" s="6">
        <f>IFERROR('cantidad pollos muertos'!C23/'cantidad inicial pollos'!C23,"")</f>
        <v>5.2112676056338028E-2</v>
      </c>
      <c r="D23" s="6">
        <f>IFERROR('cantidad pollos muertos'!D23/'cantidad inicial pollos'!D23,"")</f>
        <v>9.2245989304812828E-2</v>
      </c>
      <c r="E23" s="6">
        <f>IFERROR('cantidad pollos muertos'!E23/'cantidad inicial pollos'!E23,"")</f>
        <v>5.1785714285714289E-2</v>
      </c>
      <c r="F23" s="6">
        <f>IFERROR('cantidad pollos muertos'!F23/'cantidad inicial pollos'!F23,"")</f>
        <v>0.13348214285714285</v>
      </c>
      <c r="G23" s="6">
        <f>IFERROR('cantidad pollos muertos'!G23/'cantidad inicial pollos'!G23,"")</f>
        <v>5.751226036558181E-2</v>
      </c>
      <c r="H23" s="6">
        <f>IFERROR('cantidad pollos muertos'!H23/'cantidad inicial pollos'!H23,"")</f>
        <v>5.0847457627118647E-2</v>
      </c>
      <c r="I23" s="6">
        <f>IFERROR('cantidad pollos muertos'!I23/'cantidad inicial pollos'!I23,"")</f>
        <v>5.0892857142857142E-2</v>
      </c>
      <c r="J23" s="6">
        <f>IFERROR('cantidad pollos muertos'!J23/'cantidad inicial pollos'!J23,"")</f>
        <v>5.3179190751445088E-2</v>
      </c>
      <c r="K23" s="32">
        <f>IFERROR('cantidad pollos muertos'!K23/'cantidad inicial pollos'!K23,"")</f>
        <v>1.8733273862622659E-2</v>
      </c>
      <c r="L23" s="32">
        <f>IFERROR('cantidad pollos muertos'!L23/'cantidad inicial pollos'!L23,"")</f>
        <v>4.3284248103525214E-2</v>
      </c>
      <c r="M23" s="6">
        <f>IFERROR('cantidad pollos muertos'!M23/'cantidad inicial pollos'!M23,"")</f>
        <v>1.3900245298446443E-2</v>
      </c>
      <c r="N23" s="6">
        <f>IFERROR('cantidad pollos muertos'!N23/'cantidad inicial pollos'!N23,"")</f>
        <v>4.4117647058823532E-2</v>
      </c>
      <c r="O23" s="6">
        <f>IFERROR('cantidad pollos muertos'!O23/'cantidad inicial pollos'!O23,"")</f>
        <v>7.6797385620915037E-2</v>
      </c>
      <c r="P23" s="6">
        <f>IFERROR('cantidad pollos muertos'!P23/'cantidad inicial pollos'!P23,"")</f>
        <v>7.720588235294118E-2</v>
      </c>
      <c r="Q23" s="6">
        <f>IFERROR('cantidad pollos muertos'!Q23/'cantidad inicial pollos'!Q23,"")</f>
        <v>4.4117647058823532E-2</v>
      </c>
      <c r="R23" s="6">
        <f>IFERROR('cantidad pollos muertos'!R23/'cantidad inicial pollos'!R23,"")</f>
        <v>0.10947712418300654</v>
      </c>
      <c r="S23" s="6">
        <f>IFERROR('cantidad pollos muertos'!S23/'cantidad inicial pollos'!S23,"")</f>
        <v>3.4722222222222224E-2</v>
      </c>
      <c r="T23" s="6">
        <f>IFERROR('cantidad pollos muertos'!T23/'cantidad inicial pollos'!T23,"")</f>
        <v>4.6568627450980393E-2</v>
      </c>
      <c r="U23" s="6">
        <f>IFERROR('cantidad pollos muertos'!U23/'cantidad inicial pollos'!U23,"")</f>
        <v>5.3921568627450983E-2</v>
      </c>
      <c r="V23" s="6">
        <f>IFERROR('cantidad pollos muertos'!V23/'cantidad inicial pollos'!V23,"")</f>
        <v>6.25E-2</v>
      </c>
      <c r="W23" s="6">
        <f>IFERROR('cantidad pollos muertos'!W23/'cantidad inicial pollos'!W23,"")</f>
        <v>5.5413469735720373E-2</v>
      </c>
      <c r="X23" s="6">
        <f>IFERROR('cantidad pollos muertos'!X23/'cantidad inicial pollos'!X23,"")</f>
        <v>6.7810457516339864E-2</v>
      </c>
      <c r="Y23" s="33">
        <f t="shared" si="0"/>
        <v>15</v>
      </c>
      <c r="Z23" s="33">
        <f t="shared" si="1"/>
        <v>22</v>
      </c>
      <c r="AA23" s="33">
        <f t="shared" si="2"/>
        <v>0.92125797178973123</v>
      </c>
      <c r="AB23" s="26">
        <f t="shared" si="3"/>
        <v>5.8664913067401313E-2</v>
      </c>
      <c r="AC23" s="26">
        <f t="shared" si="4"/>
        <v>0.68181818181818177</v>
      </c>
      <c r="AD23" s="26">
        <f t="shared" si="5"/>
        <v>0.66666666666666663</v>
      </c>
    </row>
    <row r="24" spans="1:30" x14ac:dyDescent="0.25">
      <c r="A24" s="6">
        <v>23</v>
      </c>
      <c r="B24" s="6" t="s">
        <v>14</v>
      </c>
      <c r="C24" s="6">
        <f>IFERROR('cantidad pollos muertos'!C24/'cantidad inicial pollos'!C24,"")</f>
        <v>3.9408866995073892E-2</v>
      </c>
      <c r="D24" s="6">
        <f>IFERROR('cantidad pollos muertos'!D24/'cantidad inicial pollos'!D24,"")</f>
        <v>2.9918404351767906E-2</v>
      </c>
      <c r="E24" s="6">
        <f>IFERROR('cantidad pollos muertos'!E24/'cantidad inicial pollos'!E24,"")</f>
        <v>6.1728395061728392E-2</v>
      </c>
      <c r="F24" s="6">
        <f>IFERROR('cantidad pollos muertos'!F24/'cantidad inicial pollos'!F24,"")</f>
        <v>3.5311248634874406E-2</v>
      </c>
      <c r="G24" s="6">
        <f>IFERROR('cantidad pollos muertos'!G24/'cantidad inicial pollos'!G24,"")</f>
        <v>3.7433155080213901E-2</v>
      </c>
      <c r="H24" s="6">
        <f>IFERROR('cantidad pollos muertos'!H24/'cantidad inicial pollos'!H24,"")</f>
        <v>3.4132171387073348E-2</v>
      </c>
      <c r="I24" s="6">
        <f>IFERROR('cantidad pollos muertos'!I24/'cantidad inicial pollos'!I24,"")</f>
        <v>1.4887436456063908E-2</v>
      </c>
      <c r="J24" s="6">
        <f>IFERROR('cantidad pollos muertos'!J24/'cantidad inicial pollos'!J24,"")</f>
        <v>4.716981132075472E-2</v>
      </c>
      <c r="K24" s="32">
        <f>IFERROR('cantidad pollos muertos'!K24/'cantidad inicial pollos'!K24,"")</f>
        <v>2.5072674418604651E-2</v>
      </c>
      <c r="L24" s="32">
        <f>IFERROR('cantidad pollos muertos'!L24/'cantidad inicial pollos'!L24,"")</f>
        <v>2.5054466230936819E-2</v>
      </c>
      <c r="M24" s="6">
        <f>IFERROR('cantidad pollos muertos'!M24/'cantidad inicial pollos'!M24,"")</f>
        <v>3.5285558384867223E-2</v>
      </c>
      <c r="N24" s="6">
        <f>IFERROR('cantidad pollos muertos'!N24/'cantidad inicial pollos'!N24,"")</f>
        <v>2.3238925199709513E-2</v>
      </c>
      <c r="O24" s="6">
        <f>IFERROR('cantidad pollos muertos'!O24/'cantidad inicial pollos'!O24,"")</f>
        <v>2.3238925199709513E-2</v>
      </c>
      <c r="P24" s="6">
        <f>IFERROR('cantidad pollos muertos'!P24/'cantidad inicial pollos'!P24,"")</f>
        <v>2.3238925199709513E-2</v>
      </c>
      <c r="Q24" s="6">
        <f>IFERROR('cantidad pollos muertos'!Q24/'cantidad inicial pollos'!Q24,"")</f>
        <v>5.8460421205519246E-2</v>
      </c>
      <c r="R24" s="6">
        <f>IFERROR('cantidad pollos muertos'!R24/'cantidad inicial pollos'!R24,"")</f>
        <v>1.9607843137254902E-2</v>
      </c>
      <c r="S24" s="6">
        <f>IFERROR('cantidad pollos muertos'!S24/'cantidad inicial pollos'!S24,"")</f>
        <v>1.1256354393609296E-2</v>
      </c>
      <c r="T24" s="6">
        <f>IFERROR('cantidad pollos muertos'!T24/'cantidad inicial pollos'!T24,"")</f>
        <v>2.6870007262164125E-2</v>
      </c>
      <c r="U24" s="6">
        <f>IFERROR('cantidad pollos muertos'!U24/'cantidad inicial pollos'!U24,"")</f>
        <v>0.10749299719887956</v>
      </c>
      <c r="V24" s="6">
        <f>IFERROR('cantidad pollos muertos'!V24/'cantidad inicial pollos'!V24,"")</f>
        <v>1.9607843137254902E-2</v>
      </c>
      <c r="W24" s="6">
        <f>IFERROR('cantidad pollos muertos'!W24/'cantidad inicial pollos'!W24,"")</f>
        <v>6.390704429920116E-2</v>
      </c>
      <c r="X24" s="6">
        <f>IFERROR('cantidad pollos muertos'!X24/'cantidad inicial pollos'!X24,"")</f>
        <v>2.1423384168482208E-2</v>
      </c>
      <c r="Y24" s="33">
        <f t="shared" si="0"/>
        <v>4</v>
      </c>
      <c r="Z24" s="33">
        <f t="shared" si="1"/>
        <v>22</v>
      </c>
      <c r="AA24" s="33">
        <f t="shared" si="2"/>
        <v>5.1921632442675225E-4</v>
      </c>
      <c r="AB24" s="26">
        <f t="shared" si="3"/>
        <v>3.5624766305611504E-2</v>
      </c>
      <c r="AC24" s="26">
        <f t="shared" si="4"/>
        <v>0.18181818181818182</v>
      </c>
      <c r="AD24" s="26">
        <f t="shared" si="5"/>
        <v>0.20833333333333334</v>
      </c>
    </row>
    <row r="25" spans="1:30" x14ac:dyDescent="0.25">
      <c r="A25" s="6">
        <v>24</v>
      </c>
      <c r="B25" s="6" t="s">
        <v>36</v>
      </c>
      <c r="C25" s="6">
        <f>IFERROR('cantidad pollos muertos'!C25/'cantidad inicial pollos'!C25,"")</f>
        <v>4.0695523492415835E-2</v>
      </c>
      <c r="D25" s="6">
        <f>IFERROR('cantidad pollos muertos'!D25/'cantidad inicial pollos'!D25,"")</f>
        <v>0.13406553508214578</v>
      </c>
      <c r="E25" s="6">
        <f>IFERROR('cantidad pollos muertos'!E25/'cantidad inicial pollos'!E25,"")</f>
        <v>6.0185185185185182E-2</v>
      </c>
      <c r="F25" s="6">
        <f>IFERROR('cantidad pollos muertos'!F25/'cantidad inicial pollos'!F25,"")</f>
        <v>0.1391209589538685</v>
      </c>
      <c r="G25" s="6">
        <f>IFERROR('cantidad pollos muertos'!G25/'cantidad inicial pollos'!G25,"")</f>
        <v>3.4813925570228089E-2</v>
      </c>
      <c r="H25" s="6">
        <f>IFERROR('cantidad pollos muertos'!H25/'cantidad inicial pollos'!H25,"")</f>
        <v>5.1030600199763916E-2</v>
      </c>
      <c r="I25" s="6">
        <f>IFERROR('cantidad pollos muertos'!I25/'cantidad inicial pollos'!I25,"")</f>
        <v>3.5616936216609121E-2</v>
      </c>
      <c r="J25" s="6">
        <f>IFERROR('cantidad pollos muertos'!J25/'cantidad inicial pollos'!J25,"")</f>
        <v>4.9038838760298159E-2</v>
      </c>
      <c r="K25" s="32">
        <f>IFERROR('cantidad pollos muertos'!K25/'cantidad inicial pollos'!K25,"")</f>
        <v>3.0143453786090429E-2</v>
      </c>
      <c r="L25" s="32">
        <f>IFERROR('cantidad pollos muertos'!L25/'cantidad inicial pollos'!L25,"")</f>
        <v>4.0671811166591014E-2</v>
      </c>
      <c r="M25" s="6">
        <f>IFERROR('cantidad pollos muertos'!M25/'cantidad inicial pollos'!M25,"")</f>
        <v>2.1574145135158183E-2</v>
      </c>
      <c r="N25" s="6">
        <f>IFERROR('cantidad pollos muertos'!N25/'cantidad inicial pollos'!N25,"")</f>
        <v>3.4441602728047742E-2</v>
      </c>
      <c r="O25" s="6">
        <f>IFERROR('cantidad pollos muertos'!O25/'cantidad inicial pollos'!O25,"")</f>
        <v>1.9185260311020962E-2</v>
      </c>
      <c r="P25" s="6">
        <f>IFERROR('cantidad pollos muertos'!P25/'cantidad inicial pollos'!P25,"")</f>
        <v>3.0848546315077757E-2</v>
      </c>
      <c r="Q25" s="6">
        <f>IFERROR('cantidad pollos muertos'!Q25/'cantidad inicial pollos'!Q25,"")</f>
        <v>2.5354969574036511E-2</v>
      </c>
      <c r="R25" s="6">
        <f>IFERROR('cantidad pollos muertos'!R25/'cantidad inicial pollos'!R25,"")</f>
        <v>3.0349531116794545E-2</v>
      </c>
      <c r="S25" s="6">
        <f>IFERROR('cantidad pollos muertos'!S25/'cantidad inicial pollos'!S25,"")</f>
        <v>2.7024722932651322E-2</v>
      </c>
      <c r="T25" s="6">
        <f>IFERROR('cantidad pollos muertos'!T25/'cantidad inicial pollos'!T25,"")</f>
        <v>2.6513213981244673E-2</v>
      </c>
      <c r="U25" s="6">
        <f>IFERROR('cantidad pollos muertos'!U25/'cantidad inicial pollos'!U25,"")</f>
        <v>2.3870417732310314E-2</v>
      </c>
      <c r="V25" s="6">
        <f>IFERROR('cantidad pollos muertos'!V25/'cantidad inicial pollos'!V25,"")</f>
        <v>3.1543052003410059E-2</v>
      </c>
      <c r="W25" s="6">
        <f>IFERROR('cantidad pollos muertos'!W25/'cantidad inicial pollos'!W25,"")</f>
        <v>2.1151053013798111E-2</v>
      </c>
      <c r="X25" s="6">
        <f>IFERROR('cantidad pollos muertos'!X25/'cantidad inicial pollos'!X25,"")</f>
        <v>4.5183290707587385E-2</v>
      </c>
      <c r="Y25" s="33">
        <f t="shared" si="0"/>
        <v>4</v>
      </c>
      <c r="Z25" s="33">
        <f t="shared" si="1"/>
        <v>22</v>
      </c>
      <c r="AA25" s="33">
        <f t="shared" si="2"/>
        <v>5.1921632442675225E-4</v>
      </c>
      <c r="AB25" s="26">
        <f t="shared" si="3"/>
        <v>4.3291935180196979E-2</v>
      </c>
      <c r="AC25" s="26">
        <f t="shared" si="4"/>
        <v>0.18181818181818182</v>
      </c>
      <c r="AD25" s="26">
        <f t="shared" si="5"/>
        <v>0.20833333333333334</v>
      </c>
    </row>
    <row r="26" spans="1:30" x14ac:dyDescent="0.25">
      <c r="A26" s="6">
        <v>25</v>
      </c>
      <c r="B26" s="6" t="s">
        <v>24</v>
      </c>
      <c r="C26" s="6">
        <f>IFERROR('cantidad pollos muertos'!C26/'cantidad inicial pollos'!C26,"")</f>
        <v>3.2817804602036968E-2</v>
      </c>
      <c r="D26" s="6">
        <f>IFERROR('cantidad pollos muertos'!D26/'cantidad inicial pollos'!D26,"")</f>
        <v>2.4868651488616462E-2</v>
      </c>
      <c r="E26" s="6">
        <f>IFERROR('cantidad pollos muertos'!E26/'cantidad inicial pollos'!E26,"")</f>
        <v>9.2086834733893563E-2</v>
      </c>
      <c r="F26" s="6">
        <f>IFERROR('cantidad pollos muertos'!F26/'cantidad inicial pollos'!F26,"")</f>
        <v>4.3082311733800352E-2</v>
      </c>
      <c r="G26" s="6">
        <f>IFERROR('cantidad pollos muertos'!G26/'cantidad inicial pollos'!G26,"")</f>
        <v>6.579485083776053E-2</v>
      </c>
      <c r="H26" s="6">
        <f>IFERROR('cantidad pollos muertos'!H26/'cantidad inicial pollos'!H26,"")</f>
        <v>5.6022408963585435E-3</v>
      </c>
      <c r="I26" s="6">
        <f>IFERROR('cantidad pollos muertos'!I26/'cantidad inicial pollos'!I26,"")</f>
        <v>1.2955182072829132E-2</v>
      </c>
      <c r="J26" s="6">
        <f>IFERROR('cantidad pollos muertos'!J26/'cantidad inicial pollos'!J26,"")</f>
        <v>8.7535014005602242E-3</v>
      </c>
      <c r="K26" s="32">
        <f>IFERROR('cantidad pollos muertos'!K26/'cantidad inicial pollos'!K26,"")</f>
        <v>7.0028011204481795E-3</v>
      </c>
      <c r="L26" s="32">
        <f>IFERROR('cantidad pollos muertos'!L26/'cantidad inicial pollos'!L26,"")</f>
        <v>2.042483660130719E-2</v>
      </c>
      <c r="M26" s="6">
        <f>IFERROR('cantidad pollos muertos'!M26/'cantidad inicial pollos'!M26,"")</f>
        <v>1.5406162464985995E-2</v>
      </c>
      <c r="N26" s="6">
        <f>IFERROR('cantidad pollos muertos'!N26/'cantidad inicial pollos'!N26,"")</f>
        <v>1.2605042016806723E-2</v>
      </c>
      <c r="O26" s="6">
        <f>IFERROR('cantidad pollos muertos'!O26/'cantidad inicial pollos'!O26,"")</f>
        <v>2.2759103641456582E-2</v>
      </c>
      <c r="P26" s="6">
        <f>IFERROR('cantidad pollos muertos'!P26/'cantidad inicial pollos'!P26,"")</f>
        <v>1.365546218487395E-2</v>
      </c>
      <c r="Q26" s="6">
        <f>IFERROR('cantidad pollos muertos'!Q26/'cantidad inicial pollos'!Q26,"")</f>
        <v>1.8557422969187675E-2</v>
      </c>
      <c r="R26" s="6">
        <f>IFERROR('cantidad pollos muertos'!R26/'cantidad inicial pollos'!R26,"")</f>
        <v>8.2633053221288513E-2</v>
      </c>
      <c r="S26" s="6">
        <f>IFERROR('cantidad pollos muertos'!S26/'cantidad inicial pollos'!S26,"")</f>
        <v>2.3109243697478993E-2</v>
      </c>
      <c r="T26" s="6">
        <f>IFERROR('cantidad pollos muertos'!T26/'cantidad inicial pollos'!T26,"")</f>
        <v>2.100840336134454E-2</v>
      </c>
      <c r="U26" s="6">
        <f>IFERROR('cantidad pollos muertos'!U26/'cantidad inicial pollos'!U26,"")</f>
        <v>1.1554621848739496E-2</v>
      </c>
      <c r="V26" s="6">
        <f>IFERROR('cantidad pollos muertos'!V26/'cantidad inicial pollos'!V26,"")</f>
        <v>9.8039215686274508E-3</v>
      </c>
      <c r="W26" s="6">
        <f>IFERROR('cantidad pollos muertos'!W26/'cantidad inicial pollos'!W26,"")</f>
        <v>1.6106442577030811E-2</v>
      </c>
      <c r="X26" s="6">
        <f>IFERROR('cantidad pollos muertos'!X26/'cantidad inicial pollos'!X26,"")</f>
        <v>5.5852644087938205E-2</v>
      </c>
      <c r="Y26" s="33">
        <f t="shared" si="0"/>
        <v>4</v>
      </c>
      <c r="Z26" s="33">
        <f t="shared" si="1"/>
        <v>22</v>
      </c>
      <c r="AA26" s="33">
        <f t="shared" si="2"/>
        <v>5.1921632442675225E-4</v>
      </c>
      <c r="AB26" s="26">
        <f t="shared" si="3"/>
        <v>2.802002450578955E-2</v>
      </c>
      <c r="AC26" s="26">
        <f t="shared" si="4"/>
        <v>0.18181818181818182</v>
      </c>
      <c r="AD26" s="26">
        <f t="shared" si="5"/>
        <v>0.20833333333333334</v>
      </c>
    </row>
    <row r="27" spans="1:30" x14ac:dyDescent="0.25">
      <c r="A27" s="6">
        <v>26</v>
      </c>
      <c r="B27" s="6" t="s">
        <v>39</v>
      </c>
      <c r="C27" s="6">
        <f>IFERROR('cantidad pollos muertos'!C27/'cantidad inicial pollos'!C27,"")</f>
        <v>5.4027504911591355E-2</v>
      </c>
      <c r="D27" s="6">
        <f>IFERROR('cantidad pollos muertos'!D27/'cantidad inicial pollos'!D27,"")</f>
        <v>6.25E-2</v>
      </c>
      <c r="E27" s="6">
        <f>IFERROR('cantidad pollos muertos'!E27/'cantidad inicial pollos'!E27,"")</f>
        <v>5.3087132140796307E-2</v>
      </c>
      <c r="F27" s="6">
        <f>IFERROR('cantidad pollos muertos'!F27/'cantidad inicial pollos'!F27,"")</f>
        <v>0.20196759259259259</v>
      </c>
      <c r="G27" s="6">
        <f>IFERROR('cantidad pollos muertos'!G27/'cantidad inicial pollos'!G27,"")</f>
        <v>4.8923679060665359E-2</v>
      </c>
      <c r="H27" s="6">
        <f>IFERROR('cantidad pollos muertos'!H27/'cantidad inicial pollos'!H27,"")</f>
        <v>5.3056516724336797E-2</v>
      </c>
      <c r="I27" s="6">
        <f>IFERROR('cantidad pollos muertos'!I27/'cantidad inicial pollos'!I27,"")</f>
        <v>5.3117782909930716E-2</v>
      </c>
      <c r="J27" s="6">
        <f>IFERROR('cantidad pollos muertos'!J27/'cantidad inicial pollos'!J27,"")</f>
        <v>0.14635854341736695</v>
      </c>
      <c r="K27" s="32">
        <f>IFERROR('cantidad pollos muertos'!K27/'cantidad inicial pollos'!K27,"")</f>
        <v>3.3467974610502021E-2</v>
      </c>
      <c r="L27" s="32">
        <f>IFERROR('cantidad pollos muertos'!L27/'cantidad inicial pollos'!L27,"")</f>
        <v>5.4209919261822379E-2</v>
      </c>
      <c r="M27" s="6">
        <f>IFERROR('cantidad pollos muertos'!M27/'cantidad inicial pollos'!M27,"")</f>
        <v>2.8322440087145968E-2</v>
      </c>
      <c r="N27" s="6">
        <f>IFERROR('cantidad pollos muertos'!N27/'cantidad inicial pollos'!N27,"")</f>
        <v>5.0653594771241831E-2</v>
      </c>
      <c r="O27" s="6">
        <f>IFERROR('cantidad pollos muertos'!O27/'cantidad inicial pollos'!O27,"")</f>
        <v>2.9411764705882353E-2</v>
      </c>
      <c r="P27" s="6">
        <f>IFERROR('cantidad pollos muertos'!P27/'cantidad inicial pollos'!P27,"")</f>
        <v>4.0369088811995385E-2</v>
      </c>
      <c r="Q27" s="6">
        <f>IFERROR('cantidad pollos muertos'!Q27/'cantidad inicial pollos'!Q27,"")</f>
        <v>6.9780853517877744E-2</v>
      </c>
      <c r="R27" s="6">
        <f>IFERROR('cantidad pollos muertos'!R27/'cantidad inicial pollos'!R27,"")</f>
        <v>1.9607843137254902E-2</v>
      </c>
      <c r="S27" s="6">
        <f>IFERROR('cantidad pollos muertos'!S27/'cantidad inicial pollos'!S27,"")</f>
        <v>3.7037037037037035E-2</v>
      </c>
      <c r="T27" s="6">
        <f>IFERROR('cantidad pollos muertos'!T27/'cantidad inicial pollos'!T27,"")</f>
        <v>3.2679738562091505E-2</v>
      </c>
      <c r="U27" s="6">
        <f>IFERROR('cantidad pollos muertos'!U27/'cantidad inicial pollos'!U27,"")</f>
        <v>3.3769063180827889E-2</v>
      </c>
      <c r="V27" s="6">
        <f>IFERROR('cantidad pollos muertos'!V27/'cantidad inicial pollos'!V27,"")</f>
        <v>3.3769063180827889E-2</v>
      </c>
      <c r="W27" s="6">
        <f>IFERROR('cantidad pollos muertos'!W27/'cantidad inicial pollos'!W27,"")</f>
        <v>8.6505190311418678E-2</v>
      </c>
      <c r="X27" s="6">
        <f>IFERROR('cantidad pollos muertos'!X27/'cantidad inicial pollos'!X27,"")</f>
        <v>0.13453159041394336</v>
      </c>
      <c r="Y27" s="33">
        <f t="shared" si="0"/>
        <v>12</v>
      </c>
      <c r="Z27" s="33">
        <f t="shared" si="1"/>
        <v>22</v>
      </c>
      <c r="AA27" s="33">
        <f t="shared" si="2"/>
        <v>0.57278098867055194</v>
      </c>
      <c r="AB27" s="26">
        <f t="shared" si="3"/>
        <v>6.168881424305224E-2</v>
      </c>
      <c r="AC27" s="26">
        <f t="shared" si="4"/>
        <v>0.54545454545454541</v>
      </c>
      <c r="AD27" s="26">
        <f t="shared" si="5"/>
        <v>0.54166666666666663</v>
      </c>
    </row>
    <row r="28" spans="1:30" x14ac:dyDescent="0.25">
      <c r="A28" s="6">
        <v>27</v>
      </c>
      <c r="B28" s="6" t="s">
        <v>28</v>
      </c>
      <c r="C28" s="6">
        <f>IFERROR('cantidad pollos muertos'!C28/'cantidad inicial pollos'!C28,"")</f>
        <v>4.8235294117647057E-2</v>
      </c>
      <c r="D28" s="6">
        <f>IFERROR('cantidad pollos muertos'!D28/'cantidad inicial pollos'!D28,"")</f>
        <v>0.16176470588235295</v>
      </c>
      <c r="E28" s="6">
        <f>IFERROR('cantidad pollos muertos'!E28/'cantidad inicial pollos'!E28,"")</f>
        <v>0.18771929824561404</v>
      </c>
      <c r="F28" s="6">
        <f>IFERROR('cantidad pollos muertos'!F28/'cantidad inicial pollos'!F28,"")</f>
        <v>0.13945339873861248</v>
      </c>
      <c r="G28" s="6">
        <f>IFERROR('cantidad pollos muertos'!G28/'cantidad inicial pollos'!G28,"")</f>
        <v>4.9843014128728415E-2</v>
      </c>
      <c r="H28" s="6">
        <f>IFERROR('cantidad pollos muertos'!H28/'cantidad inicial pollos'!H28,"")</f>
        <v>1.8920812894183601E-2</v>
      </c>
      <c r="I28" s="6">
        <f>IFERROR('cantidad pollos muertos'!I28/'cantidad inicial pollos'!I28,"")</f>
        <v>2.5910364145658265E-2</v>
      </c>
      <c r="J28" s="6">
        <f>IFERROR('cantidad pollos muertos'!J28/'cantidad inicial pollos'!J28,"")</f>
        <v>1.7531556802244039E-2</v>
      </c>
      <c r="K28" s="32">
        <f>IFERROR('cantidad pollos muertos'!K28/'cantidad inicial pollos'!K28,"")</f>
        <v>2.0315236427320492E-2</v>
      </c>
      <c r="L28" s="32">
        <f>IFERROR('cantidad pollos muertos'!L28/'cantidad inicial pollos'!L28,"")</f>
        <v>4.0616246498599441E-2</v>
      </c>
      <c r="M28" s="6">
        <f>IFERROR('cantidad pollos muertos'!M28/'cantidad inicial pollos'!M28,"")</f>
        <v>1.680672268907563E-2</v>
      </c>
      <c r="N28" s="6">
        <f>IFERROR('cantidad pollos muertos'!N28/'cantidad inicial pollos'!N28,"")</f>
        <v>1.015406162464986E-2</v>
      </c>
      <c r="O28" s="6">
        <f>IFERROR('cantidad pollos muertos'!O28/'cantidad inicial pollos'!O28,"")</f>
        <v>4.9369747899159662E-2</v>
      </c>
      <c r="P28" s="6">
        <f>IFERROR('cantidad pollos muertos'!P28/'cantidad inicial pollos'!P28,"")</f>
        <v>3.8865546218487396E-2</v>
      </c>
      <c r="Q28" s="6">
        <f>IFERROR('cantidad pollos muertos'!Q28/'cantidad inicial pollos'!Q28,"")</f>
        <v>7.7731092436974791E-2</v>
      </c>
      <c r="R28" s="6">
        <f>IFERROR('cantidad pollos muertos'!R28/'cantidad inicial pollos'!R28,"")</f>
        <v>3.2563025210084036E-2</v>
      </c>
      <c r="S28" s="6">
        <f>IFERROR('cantidad pollos muertos'!S28/'cantidad inicial pollos'!S28,"")</f>
        <v>1.9257703081232494E-2</v>
      </c>
      <c r="T28" s="6">
        <f>IFERROR('cantidad pollos muertos'!T28/'cantidad inicial pollos'!T28,"")</f>
        <v>1.330532212885154E-2</v>
      </c>
      <c r="U28" s="6">
        <f>IFERROR('cantidad pollos muertos'!U28/'cantidad inicial pollos'!U28,"")</f>
        <v>2.8361344537815126E-2</v>
      </c>
      <c r="V28" s="6">
        <f>IFERROR('cantidad pollos muertos'!V28/'cantidad inicial pollos'!V28,"")</f>
        <v>3.9215686274509803E-2</v>
      </c>
      <c r="W28" s="6">
        <f>IFERROR('cantidad pollos muertos'!W28/'cantidad inicial pollos'!W28,"")</f>
        <v>4.5868347338935571E-2</v>
      </c>
      <c r="X28" s="6">
        <f>IFERROR('cantidad pollos muertos'!X28/'cantidad inicial pollos'!X28,"")</f>
        <v>8.0882352941176475E-2</v>
      </c>
      <c r="Y28" s="33">
        <f t="shared" si="0"/>
        <v>5</v>
      </c>
      <c r="Z28" s="33">
        <f t="shared" si="1"/>
        <v>22</v>
      </c>
      <c r="AA28" s="33">
        <f t="shared" si="2"/>
        <v>2.8709869463909854E-3</v>
      </c>
      <c r="AB28" s="26">
        <f t="shared" si="3"/>
        <v>5.2849585466450598E-2</v>
      </c>
      <c r="AC28" s="26">
        <f t="shared" si="4"/>
        <v>0.22727272727272727</v>
      </c>
      <c r="AD28" s="26">
        <f t="shared" si="5"/>
        <v>0.25</v>
      </c>
    </row>
    <row r="29" spans="1:30" x14ac:dyDescent="0.25">
      <c r="A29" s="6">
        <v>28</v>
      </c>
      <c r="B29" s="6" t="s">
        <v>21</v>
      </c>
      <c r="C29" s="6">
        <f>IFERROR('cantidad pollos muertos'!C29/'cantidad inicial pollos'!C29,"")</f>
        <v>3.8223516563523845E-2</v>
      </c>
      <c r="D29" s="6">
        <f>IFERROR('cantidad pollos muertos'!D29/'cantidad inicial pollos'!D29,"")</f>
        <v>0.140159767610748</v>
      </c>
      <c r="E29" s="6">
        <f>IFERROR('cantidad pollos muertos'!E29/'cantidad inicial pollos'!E29,"")</f>
        <v>5.8452922646132305E-2</v>
      </c>
      <c r="F29" s="6">
        <f>IFERROR('cantidad pollos muertos'!F29/'cantidad inicial pollos'!F29,"")</f>
        <v>4.0280210157618214E-2</v>
      </c>
      <c r="G29" s="6">
        <f>IFERROR('cantidad pollos muertos'!G29/'cantidad inicial pollos'!G29,"")</f>
        <v>2.5401069518716578E-2</v>
      </c>
      <c r="H29" s="6">
        <f>IFERROR('cantidad pollos muertos'!H29/'cantidad inicial pollos'!H29,"")</f>
        <v>4.1176470588235294E-2</v>
      </c>
      <c r="I29" s="6">
        <f>IFERROR('cantidad pollos muertos'!I29/'cantidad inicial pollos'!I29,"")</f>
        <v>1.8497546243865608E-2</v>
      </c>
      <c r="J29" s="6">
        <f>IFERROR('cantidad pollos muertos'!J29/'cantidad inicial pollos'!J29,"")</f>
        <v>2.9796511627906978E-2</v>
      </c>
      <c r="K29" s="32">
        <f>IFERROR('cantidad pollos muertos'!K29/'cantidad inicial pollos'!K29,"")</f>
        <v>2.7149321266968326E-2</v>
      </c>
      <c r="L29" s="32">
        <f>IFERROR('cantidad pollos muertos'!L29/'cantidad inicial pollos'!L29,"")</f>
        <v>4.3740573152337855E-2</v>
      </c>
      <c r="M29" s="6">
        <f>IFERROR('cantidad pollos muertos'!M29/'cantidad inicial pollos'!M29,"")</f>
        <v>7.8431372549019607E-2</v>
      </c>
      <c r="N29" s="6">
        <f>IFERROR('cantidad pollos muertos'!N29/'cantidad inicial pollos'!N29,"")</f>
        <v>2.6516527424627678E-2</v>
      </c>
      <c r="O29" s="6">
        <f>IFERROR('cantidad pollos muertos'!O29/'cantidad inicial pollos'!O29,"")</f>
        <v>4.5025417574437183E-2</v>
      </c>
      <c r="P29" s="6">
        <f>IFERROR('cantidad pollos muertos'!P29/'cantidad inicial pollos'!P29,"")</f>
        <v>3.0112044817927171E-2</v>
      </c>
      <c r="Q29" s="6">
        <f>IFERROR('cantidad pollos muertos'!Q29/'cantidad inicial pollos'!Q29,"")</f>
        <v>5.1120448179271707E-2</v>
      </c>
      <c r="R29" s="6">
        <f>IFERROR('cantidad pollos muertos'!R29/'cantidad inicial pollos'!R29,"")</f>
        <v>3.5014005602240897E-2</v>
      </c>
      <c r="S29" s="6">
        <f>IFERROR('cantidad pollos muertos'!S29/'cantidad inicial pollos'!S29,"")</f>
        <v>2.661064425770308E-2</v>
      </c>
      <c r="T29" s="6">
        <f>IFERROR('cantidad pollos muertos'!T29/'cantidad inicial pollos'!T29,"")</f>
        <v>2.3109243697478993E-2</v>
      </c>
      <c r="U29" s="6">
        <f>IFERROR('cantidad pollos muertos'!U29/'cantidad inicial pollos'!U29,"")</f>
        <v>0.23739495798319327</v>
      </c>
      <c r="V29" s="6">
        <f>IFERROR('cantidad pollos muertos'!V29/'cantidad inicial pollos'!V29,"")</f>
        <v>5.1120448179271707E-2</v>
      </c>
      <c r="W29" s="6">
        <f>IFERROR('cantidad pollos muertos'!W29/'cantidad inicial pollos'!W29,"")</f>
        <v>7.0028011204481794E-2</v>
      </c>
      <c r="X29" s="6">
        <f>IFERROR('cantidad pollos muertos'!X29/'cantidad inicial pollos'!X29,"")</f>
        <v>5.1120448179271707E-2</v>
      </c>
      <c r="Y29" s="33">
        <f t="shared" si="0"/>
        <v>8</v>
      </c>
      <c r="Z29" s="33">
        <f t="shared" si="1"/>
        <v>22</v>
      </c>
      <c r="AA29" s="33">
        <f t="shared" si="2"/>
        <v>7.8013382843864942E-2</v>
      </c>
      <c r="AB29" s="26">
        <f t="shared" si="3"/>
        <v>5.4021885410226275E-2</v>
      </c>
      <c r="AC29" s="26">
        <f t="shared" si="4"/>
        <v>0.36363636363636365</v>
      </c>
      <c r="AD29" s="26">
        <f t="shared" si="5"/>
        <v>0.375</v>
      </c>
    </row>
    <row r="30" spans="1:30" x14ac:dyDescent="0.25">
      <c r="A30" s="6">
        <v>29</v>
      </c>
      <c r="B30" s="6" t="s">
        <v>0</v>
      </c>
      <c r="C30" s="6">
        <f>IFERROR('cantidad pollos muertos'!C30/'cantidad inicial pollos'!C30,"")</f>
        <v>9.3948755224423044E-2</v>
      </c>
      <c r="D30" s="6">
        <f>IFERROR('cantidad pollos muertos'!D30/'cantidad inicial pollos'!D30,"")</f>
        <v>4.9681320477202154E-2</v>
      </c>
      <c r="E30" s="6">
        <f>IFERROR('cantidad pollos muertos'!E30/'cantidad inicial pollos'!E30,"")</f>
        <v>6.605624591236102E-2</v>
      </c>
      <c r="F30" s="6">
        <f>IFERROR('cantidad pollos muertos'!F30/'cantidad inicial pollos'!F30,"")</f>
        <v>3.0728996404053611E-2</v>
      </c>
      <c r="G30" s="6">
        <f>IFERROR('cantidad pollos muertos'!G30/'cantidad inicial pollos'!G30,"")</f>
        <v>3.0912659470068694E-2</v>
      </c>
      <c r="H30" s="6">
        <f>IFERROR('cantidad pollos muertos'!H30/'cantidad inicial pollos'!H30,"")</f>
        <v>2.7007029226785054E-2</v>
      </c>
      <c r="I30" s="6">
        <f>IFERROR('cantidad pollos muertos'!I30/'cantidad inicial pollos'!I30,"")</f>
        <v>1.753257198005469E-2</v>
      </c>
      <c r="J30" s="6">
        <f>IFERROR('cantidad pollos muertos'!J30/'cantidad inicial pollos'!J30,"")</f>
        <v>1.5305273664947596E-2</v>
      </c>
      <c r="K30" s="32">
        <f>IFERROR('cantidad pollos muertos'!K30/'cantidad inicial pollos'!K30,"")</f>
        <v>3.110735418427726E-2</v>
      </c>
      <c r="L30" s="32">
        <f>IFERROR('cantidad pollos muertos'!L30/'cantidad inicial pollos'!L30,"")</f>
        <v>2.4561978057966267E-3</v>
      </c>
      <c r="M30" s="6">
        <f>IFERROR('cantidad pollos muertos'!M30/'cantidad inicial pollos'!M30,"")</f>
        <v>4.3407310704960837E-2</v>
      </c>
      <c r="N30" s="6">
        <f>IFERROR('cantidad pollos muertos'!N30/'cantidad inicial pollos'!N30,"")</f>
        <v>4.4392939917988948E-2</v>
      </c>
      <c r="O30" s="6">
        <f>IFERROR('cantidad pollos muertos'!O30/'cantidad inicial pollos'!O30,"")</f>
        <v>6.6830065359477123E-2</v>
      </c>
      <c r="P30" s="6">
        <f>IFERROR('cantidad pollos muertos'!P30/'cantidad inicial pollos'!P30,"")</f>
        <v>2.1358543417366947E-2</v>
      </c>
      <c r="Q30" s="6">
        <f>IFERROR('cantidad pollos muertos'!Q30/'cantidad inicial pollos'!Q30,"")</f>
        <v>4.9369747899159662E-2</v>
      </c>
      <c r="R30" s="6">
        <f>IFERROR('cantidad pollos muertos'!R30/'cantidad inicial pollos'!R30,"")</f>
        <v>3.3986928104575161E-2</v>
      </c>
      <c r="S30" s="6">
        <f>IFERROR('cantidad pollos muertos'!S30/'cantidad inicial pollos'!S30,"")</f>
        <v>4.4444444444444446E-2</v>
      </c>
      <c r="T30" s="6">
        <f>IFERROR('cantidad pollos muertos'!T30/'cantidad inicial pollos'!T30,"")</f>
        <v>1.8627450980392157E-2</v>
      </c>
      <c r="U30" s="6">
        <f>IFERROR('cantidad pollos muertos'!U30/'cantidad inicial pollos'!U30,"")</f>
        <v>2.5000000000000001E-2</v>
      </c>
      <c r="V30" s="6">
        <f>IFERROR('cantidad pollos muertos'!V30/'cantidad inicial pollos'!V30,"")</f>
        <v>2.8758169934640521E-2</v>
      </c>
      <c r="W30" s="6">
        <f>IFERROR('cantidad pollos muertos'!W30/'cantidad inicial pollos'!W30,"")</f>
        <v>2.5000000000000001E-2</v>
      </c>
      <c r="X30" s="6">
        <f>IFERROR('cantidad pollos muertos'!X30/'cantidad inicial pollos'!X30,"")</f>
        <v>3.0065359477124184E-2</v>
      </c>
      <c r="Y30" s="33">
        <f t="shared" si="0"/>
        <v>3</v>
      </c>
      <c r="Z30" s="33">
        <f t="shared" si="1"/>
        <v>22</v>
      </c>
      <c r="AA30" s="33">
        <f t="shared" si="2"/>
        <v>5.6418602425445386E-5</v>
      </c>
      <c r="AB30" s="26">
        <f t="shared" si="3"/>
        <v>3.6180789299549994E-2</v>
      </c>
      <c r="AC30" s="26">
        <f t="shared" si="4"/>
        <v>0.13636363636363635</v>
      </c>
      <c r="AD30" s="26">
        <f t="shared" si="5"/>
        <v>0.16666666666666666</v>
      </c>
    </row>
    <row r="31" spans="1:30" x14ac:dyDescent="0.25">
      <c r="A31" s="6">
        <v>30</v>
      </c>
      <c r="B31" s="6" t="s">
        <v>31</v>
      </c>
      <c r="C31" s="6">
        <f>IFERROR('cantidad pollos muertos'!C31/'cantidad inicial pollos'!C31,"")</f>
        <v>2.8649921507064365E-2</v>
      </c>
      <c r="D31" s="6">
        <f>IFERROR('cantidad pollos muertos'!D31/'cantidad inicial pollos'!D31,"")</f>
        <v>1.0182584269662922E-2</v>
      </c>
      <c r="E31" s="6">
        <f>IFERROR('cantidad pollos muertos'!E31/'cantidad inicial pollos'!E31,"")</f>
        <v>7.3879551820728293E-2</v>
      </c>
      <c r="F31" s="6">
        <f>IFERROR('cantidad pollos muertos'!F31/'cantidad inicial pollos'!F31,"")</f>
        <v>9.418767507002801E-2</v>
      </c>
      <c r="G31" s="6">
        <f>IFERROR('cantidad pollos muertos'!G31/'cantidad inicial pollos'!G31,"")</f>
        <v>5.07703081232493E-2</v>
      </c>
      <c r="H31" s="6">
        <f>IFERROR('cantidad pollos muertos'!H31/'cantidad inicial pollos'!H31,"")</f>
        <v>2.4509803921568627E-2</v>
      </c>
      <c r="I31" s="6">
        <f>IFERROR('cantidad pollos muertos'!I31/'cantidad inicial pollos'!I31,"")</f>
        <v>3.1372549019607843E-2</v>
      </c>
      <c r="J31" s="6">
        <f>IFERROR('cantidad pollos muertos'!J31/'cantidad inicial pollos'!J31,"")</f>
        <v>2.8322440087145968E-2</v>
      </c>
      <c r="K31" s="32">
        <f>IFERROR('cantidad pollos muertos'!K31/'cantidad inicial pollos'!K31,"")</f>
        <v>2.5163398692810458E-2</v>
      </c>
      <c r="L31" s="32">
        <f>IFERROR('cantidad pollos muertos'!L31/'cantidad inicial pollos'!L31,"")</f>
        <v>3.3660130718954247E-2</v>
      </c>
      <c r="M31" s="6">
        <f>IFERROR('cantidad pollos muertos'!M31/'cantidad inicial pollos'!M31,"")</f>
        <v>3.0501089324618737E-2</v>
      </c>
      <c r="N31" s="6">
        <f>IFERROR('cantidad pollos muertos'!N31/'cantidad inicial pollos'!N31,"")</f>
        <v>3.776325344952796E-2</v>
      </c>
      <c r="O31" s="6">
        <f>IFERROR('cantidad pollos muertos'!O31/'cantidad inicial pollos'!O31,"")</f>
        <v>3.0112044817927171E-2</v>
      </c>
      <c r="P31" s="6">
        <f>IFERROR('cantidad pollos muertos'!P31/'cantidad inicial pollos'!P31,"")</f>
        <v>1.8557422969187675E-2</v>
      </c>
      <c r="Q31" s="6">
        <f>IFERROR('cantidad pollos muertos'!Q31/'cantidad inicial pollos'!Q31,"")</f>
        <v>5.0420168067226892E-2</v>
      </c>
      <c r="R31" s="6">
        <f>IFERROR('cantidad pollos muertos'!R31/'cantidad inicial pollos'!R31,"")</f>
        <v>5.3013798111837325E-2</v>
      </c>
      <c r="S31" s="6">
        <f>IFERROR('cantidad pollos muertos'!S31/'cantidad inicial pollos'!S31,"")</f>
        <v>2.7596223674655047E-2</v>
      </c>
      <c r="T31" s="6">
        <f>IFERROR('cantidad pollos muertos'!T31/'cantidad inicial pollos'!T31,"")</f>
        <v>3.776325344952796E-2</v>
      </c>
      <c r="U31" s="6">
        <f>IFERROR('cantidad pollos muertos'!U31/'cantidad inicial pollos'!U31,"")</f>
        <v>4.4117647058823532E-2</v>
      </c>
      <c r="V31" s="6">
        <f>IFERROR('cantidad pollos muertos'!V31/'cantidad inicial pollos'!V31,"")</f>
        <v>0.11239495798319328</v>
      </c>
      <c r="W31" s="6">
        <f>IFERROR('cantidad pollos muertos'!W31/'cantidad inicial pollos'!W31,"")</f>
        <v>5.7773109243697482E-2</v>
      </c>
      <c r="X31" s="6">
        <f>IFERROR('cantidad pollos muertos'!X31/'cantidad inicial pollos'!X31,"")</f>
        <v>4.3767507002801118E-2</v>
      </c>
      <c r="Y31" s="33">
        <f t="shared" si="0"/>
        <v>7</v>
      </c>
      <c r="Z31" s="33">
        <f t="shared" si="1"/>
        <v>22</v>
      </c>
      <c r="AA31" s="33">
        <f t="shared" si="2"/>
        <v>3.270391624079072E-2</v>
      </c>
      <c r="AB31" s="26">
        <f t="shared" si="3"/>
        <v>4.2930856290174742E-2</v>
      </c>
      <c r="AC31" s="26">
        <f t="shared" si="4"/>
        <v>0.31818181818181818</v>
      </c>
      <c r="AD31" s="26">
        <f t="shared" si="5"/>
        <v>0.33333333333333331</v>
      </c>
    </row>
    <row r="32" spans="1:30" x14ac:dyDescent="0.25">
      <c r="A32" s="6">
        <v>31</v>
      </c>
      <c r="B32" s="6" t="s">
        <v>32</v>
      </c>
      <c r="C32" s="6">
        <f>IFERROR('cantidad pollos muertos'!C32/'cantidad inicial pollos'!C32,"")</f>
        <v>6.2745098039215685E-2</v>
      </c>
      <c r="D32" s="6">
        <f>IFERROR('cantidad pollos muertos'!D32/'cantidad inicial pollos'!D32,"")</f>
        <v>9.8877980364656379E-2</v>
      </c>
      <c r="E32" s="6">
        <f>IFERROR('cantidad pollos muertos'!E32/'cantidad inicial pollos'!E32,"")</f>
        <v>7.633053221288516E-2</v>
      </c>
      <c r="F32" s="6">
        <f>IFERROR('cantidad pollos muertos'!F32/'cantidad inicial pollos'!F32,"")</f>
        <v>0.17612044817927172</v>
      </c>
      <c r="G32" s="6">
        <f>IFERROR('cantidad pollos muertos'!G32/'cantidad inicial pollos'!G32,"")</f>
        <v>4.0966386554621849E-2</v>
      </c>
      <c r="H32" s="6">
        <f>IFERROR('cantidad pollos muertos'!H32/'cantidad inicial pollos'!H32,"")</f>
        <v>2.4705882352941175E-2</v>
      </c>
      <c r="I32" s="6">
        <f>IFERROR('cantidad pollos muertos'!I32/'cantidad inicial pollos'!I32,"")</f>
        <v>2.3871811641595814E-2</v>
      </c>
      <c r="J32" s="6">
        <f>IFERROR('cantidad pollos muertos'!J32/'cantidad inicial pollos'!J32,"")</f>
        <v>1.9286754002911209E-2</v>
      </c>
      <c r="K32" s="32">
        <f>IFERROR('cantidad pollos muertos'!K32/'cantidad inicial pollos'!K32,"")</f>
        <v>1.4056881333769205E-2</v>
      </c>
      <c r="L32" s="32">
        <f>IFERROR('cantidad pollos muertos'!L32/'cantidad inicial pollos'!L32,"")</f>
        <v>2.0281321557082108E-2</v>
      </c>
      <c r="M32" s="6">
        <f>IFERROR('cantidad pollos muertos'!M32/'cantidad inicial pollos'!M32,"")</f>
        <v>2.2884126407555393E-2</v>
      </c>
      <c r="N32" s="6">
        <f>IFERROR('cantidad pollos muertos'!N32/'cantidad inicial pollos'!N32,"")</f>
        <v>3.0501089324618737E-2</v>
      </c>
      <c r="O32" s="6">
        <f>IFERROR('cantidad pollos muertos'!O32/'cantidad inicial pollos'!O32,"")</f>
        <v>2.5910364145658265E-2</v>
      </c>
      <c r="P32" s="6">
        <f>IFERROR('cantidad pollos muertos'!P32/'cantidad inicial pollos'!P32,"")</f>
        <v>2.9048656499636893E-2</v>
      </c>
      <c r="Q32" s="6">
        <f>IFERROR('cantidad pollos muertos'!Q32/'cantidad inicial pollos'!Q32,"")</f>
        <v>2.2408963585434174E-2</v>
      </c>
      <c r="R32" s="6">
        <f>IFERROR('cantidad pollos muertos'!R32/'cantidad inicial pollos'!R32,"")</f>
        <v>2.7149321266968326E-2</v>
      </c>
      <c r="S32" s="6">
        <f>IFERROR('cantidad pollos muertos'!S32/'cantidad inicial pollos'!S32,"")</f>
        <v>5.165912518853695E-2</v>
      </c>
      <c r="T32" s="6">
        <f>IFERROR('cantidad pollos muertos'!T32/'cantidad inicial pollos'!T32,"")</f>
        <v>2.7959331880900509E-2</v>
      </c>
      <c r="U32" s="6">
        <f>IFERROR('cantidad pollos muertos'!U32/'cantidad inicial pollos'!U32,"")</f>
        <v>1.8207282913165267E-2</v>
      </c>
      <c r="V32" s="6">
        <f>IFERROR('cantidad pollos muertos'!V32/'cantidad inicial pollos'!V32,"")</f>
        <v>3.711484593837535E-2</v>
      </c>
      <c r="W32" s="6">
        <f>IFERROR('cantidad pollos muertos'!W32/'cantidad inicial pollos'!W32,"")</f>
        <v>3.3613445378151259E-2</v>
      </c>
      <c r="X32" s="6">
        <f>IFERROR('cantidad pollos muertos'!X32/'cantidad inicial pollos'!X32,"")</f>
        <v>3.1862745098039214E-2</v>
      </c>
      <c r="Y32" s="33">
        <f t="shared" si="0"/>
        <v>5</v>
      </c>
      <c r="Z32" s="33">
        <f t="shared" si="1"/>
        <v>22</v>
      </c>
      <c r="AA32" s="33">
        <f t="shared" si="2"/>
        <v>2.8709869463909854E-3</v>
      </c>
      <c r="AB32" s="26">
        <f t="shared" si="3"/>
        <v>4.161647244845413E-2</v>
      </c>
      <c r="AC32" s="26">
        <f t="shared" si="4"/>
        <v>0.22727272727272727</v>
      </c>
      <c r="AD32" s="26">
        <f t="shared" si="5"/>
        <v>0.25</v>
      </c>
    </row>
    <row r="33" spans="1:30" x14ac:dyDescent="0.25">
      <c r="A33" s="6">
        <v>32</v>
      </c>
      <c r="B33" s="6" t="s">
        <v>13</v>
      </c>
      <c r="C33" s="6">
        <f>IFERROR('cantidad pollos muertos'!C33/'cantidad inicial pollos'!C33,"")</f>
        <v>3.9921465968586388E-2</v>
      </c>
      <c r="D33" s="6">
        <f>IFERROR('cantidad pollos muertos'!D33/'cantidad inicial pollos'!D33,"")</f>
        <v>0.10798429319371727</v>
      </c>
      <c r="E33" s="6">
        <f>IFERROR('cantidad pollos muertos'!E33/'cantidad inicial pollos'!E33,"")</f>
        <v>9.6555965559655593E-2</v>
      </c>
      <c r="F33" s="6">
        <f>IFERROR('cantidad pollos muertos'!F33/'cantidad inicial pollos'!F33,"")</f>
        <v>2.9411764705882353E-2</v>
      </c>
      <c r="G33" s="6">
        <f>IFERROR('cantidad pollos muertos'!G33/'cantidad inicial pollos'!G33,"")</f>
        <v>5.4154995331465922E-2</v>
      </c>
      <c r="H33" s="6">
        <f>IFERROR('cantidad pollos muertos'!H33/'cantidad inicial pollos'!H33,"")</f>
        <v>2.4183006535947713E-2</v>
      </c>
      <c r="I33" s="6">
        <f>IFERROR('cantidad pollos muertos'!I33/'cantidad inicial pollos'!I33,"")</f>
        <v>5.3475935828877002E-3</v>
      </c>
      <c r="J33" s="6">
        <f>IFERROR('cantidad pollos muertos'!J33/'cantidad inicial pollos'!J33,"")</f>
        <v>3.1969309462915603E-2</v>
      </c>
      <c r="K33" s="32">
        <f>IFERROR('cantidad pollos muertos'!K33/'cantidad inicial pollos'!K33,"")</f>
        <v>2.514919011082694E-2</v>
      </c>
      <c r="L33" s="32">
        <f>IFERROR('cantidad pollos muertos'!L33/'cantidad inicial pollos'!L33,"")</f>
        <v>3.7936913895993178E-2</v>
      </c>
      <c r="M33" s="6">
        <f>IFERROR('cantidad pollos muertos'!M33/'cantidad inicial pollos'!M33,"")</f>
        <v>3.9709649871904354E-2</v>
      </c>
      <c r="N33" s="6">
        <f>IFERROR('cantidad pollos muertos'!N33/'cantidad inicial pollos'!N33,"")</f>
        <v>2.9838022165387893E-2</v>
      </c>
      <c r="O33" s="6">
        <f>IFERROR('cantidad pollos muertos'!O33/'cantidad inicial pollos'!O33,"")</f>
        <v>4.1773231031543054E-2</v>
      </c>
      <c r="P33" s="6">
        <f>IFERROR('cantidad pollos muertos'!P33/'cantidad inicial pollos'!P33,"")</f>
        <v>2.4296675191815855E-2</v>
      </c>
      <c r="Q33" s="6">
        <f>IFERROR('cantidad pollos muertos'!Q33/'cantidad inicial pollos'!Q33,"")</f>
        <v>1.6624040920716114E-2</v>
      </c>
      <c r="R33" s="6">
        <f>IFERROR('cantidad pollos muertos'!R33/'cantidad inicial pollos'!R33,"")</f>
        <v>2.9411764705882353E-2</v>
      </c>
      <c r="S33" s="6">
        <f>IFERROR('cantidad pollos muertos'!S33/'cantidad inicial pollos'!S33,"")</f>
        <v>3.8789428815004259E-2</v>
      </c>
      <c r="T33" s="6">
        <f>IFERROR('cantidad pollos muertos'!T33/'cantidad inicial pollos'!T33,"")</f>
        <v>2.3017902813299233E-2</v>
      </c>
      <c r="U33" s="6">
        <f>IFERROR('cantidad pollos muertos'!U33/'cantidad inicial pollos'!U33,"")</f>
        <v>1.6106442577030811E-2</v>
      </c>
      <c r="V33" s="6">
        <f>IFERROR('cantidad pollos muertos'!V33/'cantidad inicial pollos'!V33,"")</f>
        <v>3.0690537084398978E-2</v>
      </c>
      <c r="W33" s="6">
        <f>IFERROR('cantidad pollos muertos'!W33/'cantidad inicial pollos'!W33,"")</f>
        <v>3.8363171355498722E-2</v>
      </c>
      <c r="X33" s="6">
        <f>IFERROR('cantidad pollos muertos'!X33/'cantidad inicial pollos'!X33,"")</f>
        <v>4.0616246498599441E-2</v>
      </c>
      <c r="Y33" s="33">
        <f t="shared" si="0"/>
        <v>3</v>
      </c>
      <c r="Z33" s="33">
        <f t="shared" si="1"/>
        <v>22</v>
      </c>
      <c r="AA33" s="33">
        <f t="shared" si="2"/>
        <v>5.6418602425445386E-5</v>
      </c>
      <c r="AB33" s="26">
        <f t="shared" si="3"/>
        <v>3.7356891426316347E-2</v>
      </c>
      <c r="AC33" s="26">
        <f t="shared" si="4"/>
        <v>0.13636363636363635</v>
      </c>
      <c r="AD33" s="26">
        <f t="shared" si="5"/>
        <v>0.16666666666666666</v>
      </c>
    </row>
    <row r="34" spans="1:30" x14ac:dyDescent="0.25">
      <c r="A34" s="6">
        <v>33</v>
      </c>
      <c r="B34" s="6" t="s">
        <v>18</v>
      </c>
      <c r="C34" s="6">
        <f>IFERROR('cantidad pollos muertos'!C34/'cantidad inicial pollos'!C34,"")</f>
        <v>4.518388791593695E-2</v>
      </c>
      <c r="D34" s="6">
        <f>IFERROR('cantidad pollos muertos'!D34/'cantidad inicial pollos'!D34,"")</f>
        <v>5.0437828371278456E-2</v>
      </c>
      <c r="E34" s="6">
        <f>IFERROR('cantidad pollos muertos'!E34/'cantidad inicial pollos'!E34,"")</f>
        <v>5.7773109243697482E-2</v>
      </c>
      <c r="F34" s="6">
        <f>IFERROR('cantidad pollos muertos'!F34/'cantidad inicial pollos'!F34,"")</f>
        <v>7.8674948240165632E-2</v>
      </c>
      <c r="G34" s="6">
        <f>IFERROR('cantidad pollos muertos'!G34/'cantidad inicial pollos'!G34,"")</f>
        <v>5.5462184873949577E-2</v>
      </c>
      <c r="H34" s="6">
        <f>IFERROR('cantidad pollos muertos'!H34/'cantidad inicial pollos'!H34,"")</f>
        <v>4.5951246847856543E-2</v>
      </c>
      <c r="I34" s="6">
        <f>IFERROR('cantidad pollos muertos'!I34/'cantidad inicial pollos'!I34,"")</f>
        <v>1.7027863777089782E-2</v>
      </c>
      <c r="J34" s="6">
        <f>IFERROR('cantidad pollos muertos'!J34/'cantidad inicial pollos'!J34,"")</f>
        <v>3.995098039215686E-2</v>
      </c>
      <c r="K34" s="32">
        <f>IFERROR('cantidad pollos muertos'!K34/'cantidad inicial pollos'!K34,"")</f>
        <v>4.1394335511982572E-2</v>
      </c>
      <c r="L34" s="32">
        <f>IFERROR('cantidad pollos muertos'!L34/'cantidad inicial pollos'!L34,"")</f>
        <v>9.975490196078432E-2</v>
      </c>
      <c r="M34" s="6">
        <f>IFERROR('cantidad pollos muertos'!M34/'cantidad inicial pollos'!M34,"")</f>
        <v>0.10871165644171779</v>
      </c>
      <c r="N34" s="6">
        <f>IFERROR('cantidad pollos muertos'!N34/'cantidad inicial pollos'!N34,"")</f>
        <v>4.4117647058823532E-2</v>
      </c>
      <c r="O34" s="6">
        <f>IFERROR('cantidad pollos muertos'!O34/'cantidad inicial pollos'!O34,"")</f>
        <v>4.3137254901960784E-2</v>
      </c>
      <c r="P34" s="6">
        <f>IFERROR('cantidad pollos muertos'!P34/'cantidad inicial pollos'!P34,"")</f>
        <v>0.18161764705882352</v>
      </c>
      <c r="Q34" s="6">
        <f>IFERROR('cantidad pollos muertos'!Q34/'cantidad inicial pollos'!Q34,"")</f>
        <v>7.1568627450980388E-2</v>
      </c>
      <c r="R34" s="6">
        <f>IFERROR('cantidad pollos muertos'!R34/'cantidad inicial pollos'!R34,"")</f>
        <v>3.2352941176470591E-2</v>
      </c>
      <c r="S34" s="6">
        <f>IFERROR('cantidad pollos muertos'!S34/'cantidad inicial pollos'!S34,"")</f>
        <v>1.3725490196078431E-2</v>
      </c>
      <c r="T34" s="6">
        <f>IFERROR('cantidad pollos muertos'!T34/'cantidad inicial pollos'!T34,"")</f>
        <v>2.3039215686274511E-2</v>
      </c>
      <c r="U34" s="6">
        <f>IFERROR('cantidad pollos muertos'!U34/'cantidad inicial pollos'!U34,"")</f>
        <v>4.0441176470588237E-2</v>
      </c>
      <c r="V34" s="6">
        <f>IFERROR('cantidad pollos muertos'!V34/'cantidad inicial pollos'!V34,"")</f>
        <v>6.3480392156862742E-2</v>
      </c>
      <c r="W34" s="6">
        <f>IFERROR('cantidad pollos muertos'!W34/'cantidad inicial pollos'!W34,"")</f>
        <v>6.642156862745098E-2</v>
      </c>
      <c r="X34" s="6">
        <f>IFERROR('cantidad pollos muertos'!X34/'cantidad inicial pollos'!X34,"")</f>
        <v>5.5392156862745096E-2</v>
      </c>
      <c r="Y34" s="33">
        <f t="shared" si="0"/>
        <v>11</v>
      </c>
      <c r="Z34" s="33">
        <f t="shared" si="1"/>
        <v>22</v>
      </c>
      <c r="AA34" s="33">
        <f t="shared" si="2"/>
        <v>0.41590595245361339</v>
      </c>
      <c r="AB34" s="26">
        <f t="shared" si="3"/>
        <v>5.7982593691985211E-2</v>
      </c>
      <c r="AC34" s="26">
        <f t="shared" si="4"/>
        <v>0.5</v>
      </c>
      <c r="AD34" s="26">
        <f t="shared" si="5"/>
        <v>0.5</v>
      </c>
    </row>
    <row r="35" spans="1:30" x14ac:dyDescent="0.25">
      <c r="A35" s="6">
        <v>34</v>
      </c>
      <c r="B35" s="6" t="s">
        <v>1</v>
      </c>
      <c r="C35" s="6">
        <f>IFERROR('cantidad pollos muertos'!C35/'cantidad inicial pollos'!C35,"")</f>
        <v>7.8460958129007927E-2</v>
      </c>
      <c r="D35" s="6">
        <f>IFERROR('cantidad pollos muertos'!D35/'cantidad inicial pollos'!D35,"")</f>
        <v>4.2511445389143233E-2</v>
      </c>
      <c r="E35" s="6">
        <f>IFERROR('cantidad pollos muertos'!E35/'cantidad inicial pollos'!E35,"")</f>
        <v>4.9738219895287955E-2</v>
      </c>
      <c r="F35" s="6">
        <f>IFERROR('cantidad pollos muertos'!F35/'cantidad inicial pollos'!F35,"")</f>
        <v>5.9457693564194711E-2</v>
      </c>
      <c r="G35" s="6">
        <f>IFERROR('cantidad pollos muertos'!G35/'cantidad inicial pollos'!G35,"")</f>
        <v>9.3852190974493127E-2</v>
      </c>
      <c r="H35" s="6">
        <f>IFERROR('cantidad pollos muertos'!H35/'cantidad inicial pollos'!H35,"")</f>
        <v>3.1227305737109658E-2</v>
      </c>
      <c r="I35" s="6">
        <f>IFERROR('cantidad pollos muertos'!I35/'cantidad inicial pollos'!I35,"")</f>
        <v>2.2770398481973434E-2</v>
      </c>
      <c r="J35" s="6">
        <f>IFERROR('cantidad pollos muertos'!J35/'cantidad inicial pollos'!J35,"")</f>
        <v>1.7923571187013865E-2</v>
      </c>
      <c r="K35" s="32">
        <f>IFERROR('cantidad pollos muertos'!K35/'cantidad inicial pollos'!K35,"")</f>
        <v>2.3238925199709513E-2</v>
      </c>
      <c r="L35" s="32">
        <f>IFERROR('cantidad pollos muertos'!L35/'cantidad inicial pollos'!L35,"")</f>
        <v>2.9084967320261439E-2</v>
      </c>
      <c r="M35" s="6">
        <f>IFERROR('cantidad pollos muertos'!M35/'cantidad inicial pollos'!M35,"")</f>
        <v>2.2222222222222223E-2</v>
      </c>
      <c r="N35" s="6">
        <f>IFERROR('cantidad pollos muertos'!N35/'cantidad inicial pollos'!N35,"")</f>
        <v>9.4658553076402974E-3</v>
      </c>
      <c r="O35" s="6">
        <f>IFERROR('cantidad pollos muertos'!O35/'cantidad inicial pollos'!O35,"")</f>
        <v>1.4705882352941176E-2</v>
      </c>
      <c r="P35" s="6">
        <f>IFERROR('cantidad pollos muertos'!P35/'cantidad inicial pollos'!P35,"")</f>
        <v>1.9607843137254902E-2</v>
      </c>
      <c r="Q35" s="6">
        <f>IFERROR('cantidad pollos muertos'!Q35/'cantidad inicial pollos'!Q35,"")</f>
        <v>3.711484593837535E-2</v>
      </c>
      <c r="R35" s="6">
        <f>IFERROR('cantidad pollos muertos'!R35/'cantidad inicial pollos'!R35,"")</f>
        <v>1.6013071895424835E-2</v>
      </c>
      <c r="S35" s="6">
        <f>IFERROR('cantidad pollos muertos'!S35/'cantidad inicial pollos'!S35,"")</f>
        <v>2.4836601307189541E-2</v>
      </c>
      <c r="T35" s="6">
        <f>IFERROR('cantidad pollos muertos'!T35/'cantidad inicial pollos'!T35,"")</f>
        <v>2.2875816993464051E-2</v>
      </c>
      <c r="U35" s="6">
        <f>IFERROR('cantidad pollos muertos'!U35/'cantidad inicial pollos'!U35,"")</f>
        <v>2.7450980392156862E-2</v>
      </c>
      <c r="V35" s="6">
        <f>IFERROR('cantidad pollos muertos'!V35/'cantidad inicial pollos'!V35,"")</f>
        <v>2.8462998102466792E-2</v>
      </c>
      <c r="W35" s="6">
        <f>IFERROR('cantidad pollos muertos'!W35/'cantidad inicial pollos'!W35,"")</f>
        <v>2.3202614379084968E-2</v>
      </c>
      <c r="X35" s="6">
        <f>IFERROR('cantidad pollos muertos'!X35/'cantidad inicial pollos'!X35,"")</f>
        <v>2.4836601307189541E-2</v>
      </c>
      <c r="Y35" s="33">
        <f t="shared" si="0"/>
        <v>3</v>
      </c>
      <c r="Z35" s="33">
        <f t="shared" si="1"/>
        <v>22</v>
      </c>
      <c r="AA35" s="33">
        <f t="shared" si="2"/>
        <v>5.6418602425445386E-5</v>
      </c>
      <c r="AB35" s="26">
        <f t="shared" si="3"/>
        <v>3.2684591327891151E-2</v>
      </c>
      <c r="AC35" s="26">
        <f t="shared" si="4"/>
        <v>0.13636363636363635</v>
      </c>
      <c r="AD35" s="26">
        <f t="shared" si="5"/>
        <v>0.16666666666666666</v>
      </c>
    </row>
    <row r="36" spans="1:30" x14ac:dyDescent="0.25">
      <c r="A36" s="6">
        <v>35</v>
      </c>
      <c r="B36" s="6" t="s">
        <v>37</v>
      </c>
      <c r="C36" s="6">
        <f>IFERROR('cantidad pollos muertos'!C36/'cantidad inicial pollos'!C36,"")</f>
        <v>3.1465093411996069E-2</v>
      </c>
      <c r="D36" s="6">
        <f>IFERROR('cantidad pollos muertos'!D36/'cantidad inicial pollos'!D36,"")</f>
        <v>5.1655147326300471E-2</v>
      </c>
      <c r="E36" s="6">
        <f>IFERROR('cantidad pollos muertos'!E36/'cantidad inicial pollos'!E36,"")</f>
        <v>4.8709560159941837E-2</v>
      </c>
      <c r="F36" s="6">
        <f>IFERROR('cantidad pollos muertos'!F36/'cantidad inicial pollos'!F36,"")</f>
        <v>0.10715583000363241</v>
      </c>
      <c r="G36" s="6">
        <f>IFERROR('cantidad pollos muertos'!G36/'cantidad inicial pollos'!G36,"")</f>
        <v>4.0971718636693258E-2</v>
      </c>
      <c r="H36" s="6">
        <f>IFERROR('cantidad pollos muertos'!H36/'cantidad inicial pollos'!H36,"")</f>
        <v>3.8865546218487396E-2</v>
      </c>
      <c r="I36" s="6">
        <f>IFERROR('cantidad pollos muertos'!I36/'cantidad inicial pollos'!I36,"")</f>
        <v>2.9411764705882353E-2</v>
      </c>
      <c r="J36" s="6">
        <f>IFERROR('cantidad pollos muertos'!J36/'cantidad inicial pollos'!J36,"")</f>
        <v>7.2129909365558909E-2</v>
      </c>
      <c r="K36" s="32">
        <f>IFERROR('cantidad pollos muertos'!K36/'cantidad inicial pollos'!K36,"")</f>
        <v>5.6022408963585435E-3</v>
      </c>
      <c r="L36" s="32">
        <f>IFERROR('cantidad pollos muertos'!L36/'cantidad inicial pollos'!L36,"")</f>
        <v>4.3782837127845885E-2</v>
      </c>
      <c r="M36" s="6">
        <f>IFERROR('cantidad pollos muertos'!M36/'cantidad inicial pollos'!M36,"")</f>
        <v>3.1387107661154233E-2</v>
      </c>
      <c r="N36" s="6">
        <f>IFERROR('cantidad pollos muertos'!N36/'cantidad inicial pollos'!N36,"")</f>
        <v>2.0283975659229209E-2</v>
      </c>
      <c r="O36" s="6">
        <f>IFERROR('cantidad pollos muertos'!O36/'cantidad inicial pollos'!O36,"")</f>
        <v>3.2454361054766734E-2</v>
      </c>
      <c r="P36" s="6">
        <f>IFERROR('cantidad pollos muertos'!P36/'cantidad inicial pollos'!P36,"")</f>
        <v>3.989181879648411E-2</v>
      </c>
      <c r="Q36" s="6">
        <f>IFERROR('cantidad pollos muertos'!Q36/'cantidad inicial pollos'!Q36,"")</f>
        <v>3.7863421230561189E-2</v>
      </c>
      <c r="R36" s="6">
        <f>IFERROR('cantidad pollos muertos'!R36/'cantidad inicial pollos'!R36,"")</f>
        <v>2.2988505747126436E-2</v>
      </c>
      <c r="S36" s="6">
        <f>IFERROR('cantidad pollos muertos'!S36/'cantidad inicial pollos'!S36,"")</f>
        <v>2.4002704530087897E-2</v>
      </c>
      <c r="T36" s="6">
        <f>IFERROR('cantidad pollos muertos'!T36/'cantidad inicial pollos'!T36,"")</f>
        <v>3.989181879648411E-2</v>
      </c>
      <c r="U36" s="6">
        <f>IFERROR('cantidad pollos muertos'!U36/'cantidad inicial pollos'!U36,"")</f>
        <v>2.9749830966869506E-2</v>
      </c>
      <c r="V36" s="6">
        <f>IFERROR('cantidad pollos muertos'!V36/'cantidad inicial pollos'!V36,"")</f>
        <v>5.0033806626098715E-2</v>
      </c>
      <c r="W36" s="6">
        <f>IFERROR('cantidad pollos muertos'!W36/'cantidad inicial pollos'!W36,"")</f>
        <v>4.9745824255628179E-2</v>
      </c>
      <c r="X36" s="6">
        <f>IFERROR('cantidad pollos muertos'!X36/'cantidad inicial pollos'!X36,"")</f>
        <v>5.1724137931034482E-2</v>
      </c>
      <c r="Y36" s="33">
        <f t="shared" si="0"/>
        <v>5</v>
      </c>
      <c r="Z36" s="33">
        <f t="shared" si="1"/>
        <v>22</v>
      </c>
      <c r="AA36" s="33">
        <f t="shared" si="2"/>
        <v>2.8709869463909854E-3</v>
      </c>
      <c r="AB36" s="26">
        <f t="shared" si="3"/>
        <v>4.089849823219191E-2</v>
      </c>
      <c r="AC36" s="26">
        <f t="shared" si="4"/>
        <v>0.22727272727272727</v>
      </c>
      <c r="AD36" s="26">
        <f t="shared" si="5"/>
        <v>0.25</v>
      </c>
    </row>
    <row r="37" spans="1:30" x14ac:dyDescent="0.25">
      <c r="A37" s="6">
        <v>36</v>
      </c>
      <c r="B37" s="6" t="s">
        <v>20</v>
      </c>
      <c r="C37" s="6">
        <f>IFERROR('cantidad pollos muertos'!C37/'cantidad inicial pollos'!C37,"")</f>
        <v>5.8388157894736843E-2</v>
      </c>
      <c r="D37" s="6">
        <f>IFERROR('cantidad pollos muertos'!D37/'cantidad inicial pollos'!D37,"")</f>
        <v>4.1889483065953657E-2</v>
      </c>
      <c r="E37" s="6">
        <f>IFERROR('cantidad pollos muertos'!E37/'cantidad inicial pollos'!E37,"")</f>
        <v>3.4369885433715219E-2</v>
      </c>
      <c r="F37" s="6">
        <f>IFERROR('cantidad pollos muertos'!F37/'cantidad inicial pollos'!F37,"")</f>
        <v>4.9352750809061485E-2</v>
      </c>
      <c r="G37" s="6">
        <f>IFERROR('cantidad pollos muertos'!G37/'cantidad inicial pollos'!G37,"")</f>
        <v>3.7433155080213901E-2</v>
      </c>
      <c r="H37" s="6">
        <f>IFERROR('cantidad pollos muertos'!H37/'cantidad inicial pollos'!H37,"")</f>
        <v>3.1777167516673206E-2</v>
      </c>
      <c r="I37" s="6">
        <f>IFERROR('cantidad pollos muertos'!I37/'cantidad inicial pollos'!I37,"")</f>
        <v>1.7653981953707338E-2</v>
      </c>
      <c r="J37" s="6">
        <f>IFERROR('cantidad pollos muertos'!J37/'cantidad inicial pollos'!J37,"")</f>
        <v>2.6666666666666668E-2</v>
      </c>
      <c r="K37" s="32">
        <f>IFERROR('cantidad pollos muertos'!K37/'cantidad inicial pollos'!K37,"")</f>
        <v>2.6737967914438502E-2</v>
      </c>
      <c r="L37" s="32">
        <f>IFERROR('cantidad pollos muertos'!L37/'cantidad inicial pollos'!L37,"")</f>
        <v>2.5882352941176471E-2</v>
      </c>
      <c r="M37" s="6">
        <f>IFERROR('cantidad pollos muertos'!M37/'cantidad inicial pollos'!M37,"")</f>
        <v>6.7503924646781788E-2</v>
      </c>
      <c r="N37" s="6">
        <f>IFERROR('cantidad pollos muertos'!N37/'cantidad inicial pollos'!N37,"")</f>
        <v>2.5098039215686273E-2</v>
      </c>
      <c r="O37" s="6">
        <f>IFERROR('cantidad pollos muertos'!O37/'cantidad inicial pollos'!O37,"")</f>
        <v>2.7450980392156862E-2</v>
      </c>
      <c r="P37" s="6">
        <f>IFERROR('cantidad pollos muertos'!P37/'cantidad inicial pollos'!P37,"")</f>
        <v>2.9411764705882353E-2</v>
      </c>
      <c r="Q37" s="6">
        <f>IFERROR('cantidad pollos muertos'!Q37/'cantidad inicial pollos'!Q37,"")</f>
        <v>4.9411764705882349E-2</v>
      </c>
      <c r="R37" s="6">
        <f>IFERROR('cantidad pollos muertos'!R37/'cantidad inicial pollos'!R37,"")</f>
        <v>1.8431372549019609E-2</v>
      </c>
      <c r="S37" s="6">
        <f>IFERROR('cantidad pollos muertos'!S37/'cantidad inicial pollos'!S37,"")</f>
        <v>3.1764705882352938E-2</v>
      </c>
      <c r="T37" s="6">
        <f>IFERROR('cantidad pollos muertos'!T37/'cantidad inicial pollos'!T37,"")</f>
        <v>2.7450980392156862E-2</v>
      </c>
      <c r="U37" s="6">
        <f>IFERROR('cantidad pollos muertos'!U37/'cantidad inicial pollos'!U37,"")</f>
        <v>4.7058823529411764E-2</v>
      </c>
      <c r="V37" s="6">
        <f>IFERROR('cantidad pollos muertos'!V37/'cantidad inicial pollos'!V37,"")</f>
        <v>3.4901960784313728E-2</v>
      </c>
      <c r="W37" s="6">
        <f>IFERROR('cantidad pollos muertos'!W37/'cantidad inicial pollos'!W37,"")</f>
        <v>3.8431372549019606E-2</v>
      </c>
      <c r="X37" s="6">
        <f>IFERROR('cantidad pollos muertos'!X37/'cantidad inicial pollos'!X37,"")</f>
        <v>0.04</v>
      </c>
      <c r="Y37" s="33">
        <f t="shared" si="0"/>
        <v>2</v>
      </c>
      <c r="Z37" s="33">
        <f t="shared" si="1"/>
        <v>22</v>
      </c>
      <c r="AA37" s="33">
        <f t="shared" si="2"/>
        <v>2.7745720303506971E-6</v>
      </c>
      <c r="AB37" s="26">
        <f t="shared" si="3"/>
        <v>3.5775784483136702E-2</v>
      </c>
      <c r="AC37" s="26">
        <f t="shared" si="4"/>
        <v>9.0909090909090912E-2</v>
      </c>
      <c r="AD37" s="26">
        <f t="shared" si="5"/>
        <v>0.125</v>
      </c>
    </row>
    <row r="38" spans="1:30" x14ac:dyDescent="0.25">
      <c r="A38" s="6">
        <v>37</v>
      </c>
      <c r="B38" s="6" t="s">
        <v>66</v>
      </c>
      <c r="C38" s="6" t="str">
        <f>IFERROR('cantidad pollos muertos'!C38/'cantidad inicial pollos'!C38,"")</f>
        <v/>
      </c>
      <c r="D38" s="6" t="str">
        <f>IFERROR('cantidad pollos muertos'!D38/'cantidad inicial pollos'!D38,"")</f>
        <v/>
      </c>
      <c r="E38" s="6" t="str">
        <f>IFERROR('cantidad pollos muertos'!E38/'cantidad inicial pollos'!E38,"")</f>
        <v/>
      </c>
      <c r="F38" s="6">
        <f>IFERROR('cantidad pollos muertos'!F38/'cantidad inicial pollos'!F38,"")</f>
        <v>2.8599444353652557E-2</v>
      </c>
      <c r="G38" s="6">
        <f>IFERROR('cantidad pollos muertos'!G38/'cantidad inicial pollos'!G38,"")</f>
        <v>0.13398692810457516</v>
      </c>
      <c r="H38" s="6">
        <f>IFERROR('cantidad pollos muertos'!H38/'cantidad inicial pollos'!H38,"")</f>
        <v>4.4125372088951148E-2</v>
      </c>
      <c r="I38" s="6">
        <f>IFERROR('cantidad pollos muertos'!I38/'cantidad inicial pollos'!I38,"")</f>
        <v>4.4133099824868655E-2</v>
      </c>
      <c r="J38" s="6">
        <f>IFERROR('cantidad pollos muertos'!J38/'cantidad inicial pollos'!J38,"")</f>
        <v>4.3249868674487831E-2</v>
      </c>
      <c r="K38" s="32">
        <f>IFERROR('cantidad pollos muertos'!K38/'cantidad inicial pollos'!K38,"")</f>
        <v>1.8907563025210083E-2</v>
      </c>
      <c r="L38" s="32">
        <f>IFERROR('cantidad pollos muertos'!L38/'cantidad inicial pollos'!L38,"")</f>
        <v>1.9244734931009439E-2</v>
      </c>
      <c r="M38" s="6">
        <f>IFERROR('cantidad pollos muertos'!M38/'cantidad inicial pollos'!M38,"")</f>
        <v>6.2909090909090915E-2</v>
      </c>
      <c r="N38" s="6">
        <f>IFERROR('cantidad pollos muertos'!N38/'cantidad inicial pollos'!N38,"")</f>
        <v>2.4702998302847445E-2</v>
      </c>
      <c r="O38" s="6">
        <f>IFERROR('cantidad pollos muertos'!O38/'cantidad inicial pollos'!O38,"")</f>
        <v>1.699346405228758E-2</v>
      </c>
      <c r="P38" s="6">
        <f>IFERROR('cantidad pollos muertos'!P38/'cantidad inicial pollos'!P38,"")</f>
        <v>2.0588235294117647E-2</v>
      </c>
      <c r="Q38" s="6">
        <f>IFERROR('cantidad pollos muertos'!Q38/'cantidad inicial pollos'!Q38,"")</f>
        <v>1.5686274509803921E-2</v>
      </c>
      <c r="R38" s="6">
        <f>IFERROR('cantidad pollos muertos'!R38/'cantidad inicial pollos'!R38,"")</f>
        <v>1.4177978883861237E-2</v>
      </c>
      <c r="S38" s="6">
        <f>IFERROR('cantidad pollos muertos'!S38/'cantidad inicial pollos'!S38,"")</f>
        <v>1.5987933634992457E-2</v>
      </c>
      <c r="T38" s="6">
        <f>IFERROR('cantidad pollos muertos'!T38/'cantidad inicial pollos'!T38,"")</f>
        <v>1.3876319758672699E-2</v>
      </c>
      <c r="U38" s="6">
        <f>IFERROR('cantidad pollos muertos'!U38/'cantidad inicial pollos'!U38,"")</f>
        <v>2.7777777777777776E-2</v>
      </c>
      <c r="V38" s="6">
        <f>IFERROR('cantidad pollos muertos'!V38/'cantidad inicial pollos'!V38,"")</f>
        <v>2.2829131652661063E-2</v>
      </c>
      <c r="W38" s="6">
        <f>IFERROR('cantidad pollos muertos'!W38/'cantidad inicial pollos'!W38,"")</f>
        <v>3.6231884057971016E-2</v>
      </c>
      <c r="X38" s="6">
        <f>IFERROR('cantidad pollos muertos'!X38/'cantidad inicial pollos'!X38,"")</f>
        <v>3.0264279624893437E-2</v>
      </c>
      <c r="Y38" s="33">
        <f t="shared" si="0"/>
        <v>2</v>
      </c>
      <c r="Z38" s="33">
        <f t="shared" si="1"/>
        <v>19</v>
      </c>
      <c r="AA38" s="33">
        <f t="shared" si="2"/>
        <v>9.4164659302786724E-5</v>
      </c>
      <c r="AB38" s="26">
        <f t="shared" si="3"/>
        <v>3.3382756813775366E-2</v>
      </c>
      <c r="AC38" s="26">
        <f t="shared" si="4"/>
        <v>0.10526315789473684</v>
      </c>
      <c r="AD38" s="26">
        <f t="shared" si="5"/>
        <v>0.14285714285714285</v>
      </c>
    </row>
    <row r="39" spans="1:30" x14ac:dyDescent="0.25">
      <c r="A39" s="6">
        <v>38</v>
      </c>
      <c r="B39" s="6" t="s">
        <v>19</v>
      </c>
      <c r="C39" s="6">
        <f>IFERROR('cantidad pollos muertos'!C39/'cantidad inicial pollos'!C39,"")</f>
        <v>4.2175360710321866E-2</v>
      </c>
      <c r="D39" s="6">
        <f>IFERROR('cantidad pollos muertos'!D39/'cantidad inicial pollos'!D39,"")</f>
        <v>2.9616413916146299E-2</v>
      </c>
      <c r="E39" s="6">
        <f>IFERROR('cantidad pollos muertos'!E39/'cantidad inicial pollos'!E39,"")</f>
        <v>3.4785545423843295E-2</v>
      </c>
      <c r="F39" s="6">
        <f>IFERROR('cantidad pollos muertos'!F39/'cantidad inicial pollos'!F39,"")</f>
        <v>4.307116104868914E-2</v>
      </c>
      <c r="G39" s="6">
        <f>IFERROR('cantidad pollos muertos'!G39/'cantidad inicial pollos'!G39,"")</f>
        <v>3.6968954248366014E-2</v>
      </c>
      <c r="H39" s="6">
        <f>IFERROR('cantidad pollos muertos'!H39/'cantidad inicial pollos'!H39,"")</f>
        <v>2.2316275490573297E-2</v>
      </c>
      <c r="I39" s="6">
        <f>IFERROR('cantidad pollos muertos'!I39/'cantidad inicial pollos'!I39,"")</f>
        <v>1.4036867918146456E-2</v>
      </c>
      <c r="J39" s="6">
        <f>IFERROR('cantidad pollos muertos'!J39/'cantidad inicial pollos'!J39,"")</f>
        <v>3.8528896672504379E-2</v>
      </c>
      <c r="K39" s="32">
        <f>IFERROR('cantidad pollos muertos'!K39/'cantidad inicial pollos'!K39,"")</f>
        <v>2.4518388791593695E-2</v>
      </c>
      <c r="L39" s="32">
        <f>IFERROR('cantidad pollos muertos'!L39/'cantidad inicial pollos'!L39,"")</f>
        <v>4.884453781512605E-2</v>
      </c>
      <c r="M39" s="6">
        <f>IFERROR('cantidad pollos muertos'!M39/'cantidad inicial pollos'!M39,"")</f>
        <v>3.4950071326676178E-2</v>
      </c>
      <c r="N39" s="6">
        <f>IFERROR('cantidad pollos muertos'!N39/'cantidad inicial pollos'!N39,"")</f>
        <v>3.3868092691622102E-2</v>
      </c>
      <c r="O39" s="6">
        <f>IFERROR('cantidad pollos muertos'!O39/'cantidad inicial pollos'!O39,"")</f>
        <v>3.5650623885918005E-2</v>
      </c>
      <c r="P39" s="6">
        <f>IFERROR('cantidad pollos muertos'!P39/'cantidad inicial pollos'!P39,"")</f>
        <v>6.6937119675456389E-2</v>
      </c>
      <c r="Q39" s="6">
        <f>IFERROR('cantidad pollos muertos'!Q39/'cantidad inicial pollos'!Q39,"")</f>
        <v>4.1582150101419878E-2</v>
      </c>
      <c r="R39" s="6">
        <f>IFERROR('cantidad pollos muertos'!R39/'cantidad inicial pollos'!R39,"")</f>
        <v>1.9957983193277309E-2</v>
      </c>
      <c r="S39" s="6">
        <f>IFERROR('cantidad pollos muertos'!S39/'cantidad inicial pollos'!S39,"")</f>
        <v>2.1358543417366947E-2</v>
      </c>
      <c r="T39" s="6">
        <f>IFERROR('cantidad pollos muertos'!T39/'cantidad inicial pollos'!T39,"")</f>
        <v>2.4509803921568627E-2</v>
      </c>
      <c r="U39" s="6">
        <f>IFERROR('cantidad pollos muertos'!U39/'cantidad inicial pollos'!U39,"")</f>
        <v>2.6200135226504394E-2</v>
      </c>
      <c r="V39" s="6">
        <f>IFERROR('cantidad pollos muertos'!V39/'cantidad inicial pollos'!V39,"")</f>
        <v>5.6022408963585436E-2</v>
      </c>
      <c r="W39" s="6">
        <f>IFERROR('cantidad pollos muertos'!W39/'cantidad inicial pollos'!W39,"")</f>
        <v>2.8711484593837534E-2</v>
      </c>
      <c r="X39" s="6">
        <f>IFERROR('cantidad pollos muertos'!X39/'cantidad inicial pollos'!X39,"")</f>
        <v>3.5539215686274508E-2</v>
      </c>
      <c r="Y39" s="33">
        <f t="shared" si="0"/>
        <v>2</v>
      </c>
      <c r="Z39" s="33">
        <f t="shared" si="1"/>
        <v>22</v>
      </c>
      <c r="AA39" s="33">
        <f t="shared" si="2"/>
        <v>2.7745720303506971E-6</v>
      </c>
      <c r="AB39" s="26">
        <f t="shared" si="3"/>
        <v>3.4552274305400817E-2</v>
      </c>
      <c r="AC39" s="26">
        <f t="shared" si="4"/>
        <v>9.0909090909090912E-2</v>
      </c>
      <c r="AD39" s="26">
        <f t="shared" si="5"/>
        <v>0.125</v>
      </c>
    </row>
    <row r="40" spans="1:30" x14ac:dyDescent="0.25">
      <c r="A40" s="6">
        <v>39</v>
      </c>
      <c r="B40" s="6" t="s">
        <v>26</v>
      </c>
      <c r="C40" s="6">
        <f>IFERROR('cantidad pollos muertos'!C40/'cantidad inicial pollos'!C40,"")</f>
        <v>0.11911911911911911</v>
      </c>
      <c r="D40" s="6">
        <f>IFERROR('cantidad pollos muertos'!D40/'cantidad inicial pollos'!D40,"")</f>
        <v>0.18186274509803921</v>
      </c>
      <c r="E40" s="6">
        <f>IFERROR('cantidad pollos muertos'!E40/'cantidad inicial pollos'!E40,"")</f>
        <v>0.16097401536198724</v>
      </c>
      <c r="F40" s="6">
        <f>IFERROR('cantidad pollos muertos'!F40/'cantidad inicial pollos'!F40,"")</f>
        <v>5.8371484630477435E-2</v>
      </c>
      <c r="G40" s="6">
        <f>IFERROR('cantidad pollos muertos'!G40/'cantidad inicial pollos'!G40,"")</f>
        <v>0.20576696743821107</v>
      </c>
      <c r="H40" s="6">
        <f>IFERROR('cantidad pollos muertos'!H40/'cantidad inicial pollos'!H40,"")</f>
        <v>2.0086083213773313E-2</v>
      </c>
      <c r="I40" s="6">
        <f>IFERROR('cantidad pollos muertos'!I40/'cantidad inicial pollos'!I40,"")</f>
        <v>2.3039215686274511E-2</v>
      </c>
      <c r="J40" s="6">
        <f>IFERROR('cantidad pollos muertos'!J40/'cantidad inicial pollos'!J40,"")</f>
        <v>2.0598332515939184E-2</v>
      </c>
      <c r="K40" s="32">
        <f>IFERROR('cantidad pollos muertos'!K40/'cantidad inicial pollos'!K40,"")</f>
        <v>1.6339869281045753E-2</v>
      </c>
      <c r="L40" s="32">
        <f>IFERROR('cantidad pollos muertos'!L40/'cantidad inicial pollos'!L40,"")</f>
        <v>3.6928104575163399E-2</v>
      </c>
      <c r="M40" s="6">
        <f>IFERROR('cantidad pollos muertos'!M40/'cantidad inicial pollos'!M40,"")</f>
        <v>2.4513809445987907E-2</v>
      </c>
      <c r="N40" s="6">
        <f>IFERROR('cantidad pollos muertos'!N40/'cantidad inicial pollos'!N40,"")</f>
        <v>1.2581699346405229E-2</v>
      </c>
      <c r="O40" s="6">
        <f>IFERROR('cantidad pollos muertos'!O40/'cantidad inicial pollos'!O40,"")</f>
        <v>3.6601307189542485E-2</v>
      </c>
      <c r="P40" s="6">
        <f>IFERROR('cantidad pollos muertos'!P40/'cantidad inicial pollos'!P40,"")</f>
        <v>2.6470588235294117E-2</v>
      </c>
      <c r="Q40" s="6">
        <f>IFERROR('cantidad pollos muertos'!Q40/'cantidad inicial pollos'!Q40,"")</f>
        <v>1.7647058823529412E-2</v>
      </c>
      <c r="R40" s="6">
        <f>IFERROR('cantidad pollos muertos'!R40/'cantidad inicial pollos'!R40,"")</f>
        <v>4.3137254901960784E-2</v>
      </c>
      <c r="S40" s="6">
        <f>IFERROR('cantidad pollos muertos'!S40/'cantidad inicial pollos'!S40,"")</f>
        <v>2.630718954248366E-2</v>
      </c>
      <c r="T40" s="6">
        <f>IFERROR('cantidad pollos muertos'!T40/'cantidad inicial pollos'!T40,"")</f>
        <v>3.5620915032679737E-2</v>
      </c>
      <c r="U40" s="6">
        <f>IFERROR('cantidad pollos muertos'!U40/'cantidad inicial pollos'!U40,"")</f>
        <v>4.4117647058823532E-2</v>
      </c>
      <c r="V40" s="6">
        <f>IFERROR('cantidad pollos muertos'!V40/'cantidad inicial pollos'!V40,"")</f>
        <v>2.7124183006535948E-2</v>
      </c>
      <c r="W40" s="6">
        <f>IFERROR('cantidad pollos muertos'!W40/'cantidad inicial pollos'!W40,"")</f>
        <v>2.8758169934640521E-2</v>
      </c>
      <c r="X40" s="6">
        <f>IFERROR('cantidad pollos muertos'!X40/'cantidad inicial pollos'!X40,"")</f>
        <v>5.5228758169934639E-2</v>
      </c>
      <c r="Y40" s="33">
        <f t="shared" si="0"/>
        <v>6</v>
      </c>
      <c r="Z40" s="33">
        <f t="shared" si="1"/>
        <v>22</v>
      </c>
      <c r="AA40" s="33">
        <f t="shared" si="2"/>
        <v>1.1087825663388839E-2</v>
      </c>
      <c r="AB40" s="26">
        <f t="shared" si="3"/>
        <v>5.550884170944765E-2</v>
      </c>
      <c r="AC40" s="26">
        <f t="shared" si="4"/>
        <v>0.27272727272727271</v>
      </c>
      <c r="AD40" s="26">
        <f t="shared" si="5"/>
        <v>0.29166666666666669</v>
      </c>
    </row>
    <row r="41" spans="1:30" x14ac:dyDescent="0.25">
      <c r="A41" s="6">
        <v>40</v>
      </c>
      <c r="B41" s="6" t="s">
        <v>33</v>
      </c>
      <c r="C41" s="6">
        <f>IFERROR('cantidad pollos muertos'!C41/'cantidad inicial pollos'!C41,"")</f>
        <v>7.8947368421052627E-2</v>
      </c>
      <c r="D41" s="6">
        <f>IFERROR('cantidad pollos muertos'!D41/'cantidad inicial pollos'!D41,"")</f>
        <v>0.12451771308312873</v>
      </c>
      <c r="E41" s="6">
        <f>IFERROR('cantidad pollos muertos'!E41/'cantidad inicial pollos'!E41,"")</f>
        <v>8.7885154061624643E-2</v>
      </c>
      <c r="F41" s="6">
        <f>IFERROR('cantidad pollos muertos'!F41/'cantidad inicial pollos'!F41,"")</f>
        <v>6.8675543097407143E-2</v>
      </c>
      <c r="G41" s="6">
        <f>IFERROR('cantidad pollos muertos'!G41/'cantidad inicial pollos'!G41,"")</f>
        <v>4.6397188049209136E-2</v>
      </c>
      <c r="H41" s="6">
        <f>IFERROR('cantidad pollos muertos'!H41/'cantidad inicial pollos'!H41,"")</f>
        <v>2.9071803852889669E-2</v>
      </c>
      <c r="I41" s="6">
        <f>IFERROR('cantidad pollos muertos'!I41/'cantidad inicial pollos'!I41,"")</f>
        <v>2.7177472167648986E-2</v>
      </c>
      <c r="J41" s="6">
        <f>IFERROR('cantidad pollos muertos'!J41/'cantidad inicial pollos'!J41,"")</f>
        <v>0.10221898872317206</v>
      </c>
      <c r="K41" s="32">
        <f>IFERROR('cantidad pollos muertos'!K41/'cantidad inicial pollos'!K41,"")</f>
        <v>1.4383785550833606E-2</v>
      </c>
      <c r="L41" s="32">
        <f>IFERROR('cantidad pollos muertos'!L41/'cantidad inicial pollos'!L41,"")</f>
        <v>1.5359477124183006E-2</v>
      </c>
      <c r="M41" s="6">
        <f>IFERROR('cantidad pollos muertos'!M41/'cantidad inicial pollos'!M41,"")</f>
        <v>5.5918663761801018E-2</v>
      </c>
      <c r="N41" s="6">
        <f>IFERROR('cantidad pollos muertos'!N41/'cantidad inicial pollos'!N41,"")</f>
        <v>1.1256354393609296E-2</v>
      </c>
      <c r="O41" s="6">
        <f>IFERROR('cantidad pollos muertos'!O41/'cantidad inicial pollos'!O41,"")</f>
        <v>1.6106442577030811E-2</v>
      </c>
      <c r="P41" s="6">
        <f>IFERROR('cantidad pollos muertos'!P41/'cantidad inicial pollos'!P41,"")</f>
        <v>2.0658263305322128E-2</v>
      </c>
      <c r="Q41" s="6">
        <f>IFERROR('cantidad pollos muertos'!Q41/'cantidad inicial pollos'!Q41,"")</f>
        <v>1.9607843137254902E-2</v>
      </c>
      <c r="R41" s="6">
        <f>IFERROR('cantidad pollos muertos'!R41/'cantidad inicial pollos'!R41,"")</f>
        <v>1.9607843137254902E-2</v>
      </c>
      <c r="S41" s="6">
        <f>IFERROR('cantidad pollos muertos'!S41/'cantidad inicial pollos'!S41,"")</f>
        <v>3.4690799396681751E-2</v>
      </c>
      <c r="T41" s="6">
        <f>IFERROR('cantidad pollos muertos'!T41/'cantidad inicial pollos'!T41,"")</f>
        <v>2.3238925199709513E-2</v>
      </c>
      <c r="U41" s="6">
        <f>IFERROR('cantidad pollos muertos'!U41/'cantidad inicial pollos'!U41,"")</f>
        <v>2.5910364145658265E-2</v>
      </c>
      <c r="V41" s="6">
        <f>IFERROR('cantidad pollos muertos'!V41/'cantidad inicial pollos'!V41,"")</f>
        <v>2.3109243697478993E-2</v>
      </c>
      <c r="W41" s="6">
        <f>IFERROR('cantidad pollos muertos'!W41/'cantidad inicial pollos'!W41,"")</f>
        <v>1.2605042016806723E-2</v>
      </c>
      <c r="X41" s="6">
        <f>IFERROR('cantidad pollos muertos'!X41/'cantidad inicial pollos'!X41,"")</f>
        <v>1.8207282913165267E-2</v>
      </c>
      <c r="Y41" s="33">
        <f t="shared" si="0"/>
        <v>6</v>
      </c>
      <c r="Z41" s="33">
        <f t="shared" si="1"/>
        <v>22</v>
      </c>
      <c r="AA41" s="33">
        <f t="shared" si="2"/>
        <v>1.1087825663388839E-2</v>
      </c>
      <c r="AB41" s="26">
        <f t="shared" si="3"/>
        <v>3.9797798264223784E-2</v>
      </c>
      <c r="AC41" s="26">
        <f t="shared" si="4"/>
        <v>0.27272727272727271</v>
      </c>
      <c r="AD41" s="26">
        <f t="shared" si="5"/>
        <v>0.29166666666666669</v>
      </c>
    </row>
    <row r="42" spans="1:30" x14ac:dyDescent="0.25">
      <c r="A42" s="6">
        <v>41</v>
      </c>
      <c r="B42" s="6" t="s">
        <v>6</v>
      </c>
      <c r="C42" s="6">
        <f>IFERROR('cantidad pollos muertos'!C42/'cantidad inicial pollos'!C42,"")</f>
        <v>7.9687136993727245E-2</v>
      </c>
      <c r="D42" s="6">
        <f>IFERROR('cantidad pollos muertos'!D42/'cantidad inicial pollos'!D42,"")</f>
        <v>0.12912127814088598</v>
      </c>
      <c r="E42" s="6">
        <f>IFERROR('cantidad pollos muertos'!E42/'cantidad inicial pollos'!E42,"")</f>
        <v>0.34255628177196806</v>
      </c>
      <c r="F42" s="6">
        <f>IFERROR('cantidad pollos muertos'!F42/'cantidad inicial pollos'!F42,"")</f>
        <v>6.7538126361655779E-2</v>
      </c>
      <c r="G42" s="6">
        <f>IFERROR('cantidad pollos muertos'!G42/'cantidad inicial pollos'!G42,"")</f>
        <v>5.5514543038535362E-2</v>
      </c>
      <c r="H42" s="6">
        <f>IFERROR('cantidad pollos muertos'!H42/'cantidad inicial pollos'!H42,"")</f>
        <v>4.5288912024986985E-2</v>
      </c>
      <c r="I42" s="6">
        <f>IFERROR('cantidad pollos muertos'!I42/'cantidad inicial pollos'!I42,"")</f>
        <v>7.540849673202614E-2</v>
      </c>
      <c r="J42" s="6">
        <f>IFERROR('cantidad pollos muertos'!J42/'cantidad inicial pollos'!J42,"")</f>
        <v>1.7396432257113372E-2</v>
      </c>
      <c r="K42" s="32">
        <f>IFERROR('cantidad pollos muertos'!K42/'cantidad inicial pollos'!K42,"")</f>
        <v>4.2928742645456527E-2</v>
      </c>
      <c r="L42" s="32">
        <f>IFERROR('cantidad pollos muertos'!L42/'cantidad inicial pollos'!L42,"")</f>
        <v>2.6847662141779787E-2</v>
      </c>
      <c r="M42" s="6">
        <f>IFERROR('cantidad pollos muertos'!M42/'cantidad inicial pollos'!M42,"")</f>
        <v>2.6289034132171388E-2</v>
      </c>
      <c r="N42" s="6">
        <f>IFERROR('cantidad pollos muertos'!N42/'cantidad inicial pollos'!N42,"")</f>
        <v>3.1808278867102399E-2</v>
      </c>
      <c r="O42" s="6">
        <f>IFERROR('cantidad pollos muertos'!O42/'cantidad inicial pollos'!O42,"")</f>
        <v>8.1190994916485112E-2</v>
      </c>
      <c r="P42" s="6">
        <f>IFERROR('cantidad pollos muertos'!P42/'cantidad inicial pollos'!P42,"")</f>
        <v>4.7058823529411764E-2</v>
      </c>
      <c r="Q42" s="6">
        <f>IFERROR('cantidad pollos muertos'!Q42/'cantidad inicial pollos'!Q42,"")</f>
        <v>3.8416848220769788E-2</v>
      </c>
      <c r="R42" s="6">
        <f>IFERROR('cantidad pollos muertos'!R42/'cantidad inicial pollos'!R42,"")</f>
        <v>4.5030425963488843E-2</v>
      </c>
      <c r="S42" s="6">
        <f>IFERROR('cantidad pollos muertos'!S42/'cantidad inicial pollos'!S42,"")</f>
        <v>4.5977011494252873E-2</v>
      </c>
      <c r="T42" s="6">
        <f>IFERROR('cantidad pollos muertos'!T42/'cantidad inicial pollos'!T42,"")</f>
        <v>3.887762001352265E-2</v>
      </c>
      <c r="U42" s="6">
        <f>IFERROR('cantidad pollos muertos'!U42/'cantidad inicial pollos'!U42,"")</f>
        <v>4.7329276538201487E-2</v>
      </c>
      <c r="V42" s="6">
        <f>IFERROR('cantidad pollos muertos'!V42/'cantidad inicial pollos'!V42,"")</f>
        <v>7.8296146044624745E-2</v>
      </c>
      <c r="W42" s="6">
        <f>IFERROR('cantidad pollos muertos'!W42/'cantidad inicial pollos'!W42,"")</f>
        <v>5.3279242731575388E-2</v>
      </c>
      <c r="X42" s="6">
        <f>IFERROR('cantidad pollos muertos'!X42/'cantidad inicial pollos'!X42,"")</f>
        <v>4.7973856209150324E-2</v>
      </c>
      <c r="Y42" s="33">
        <f t="shared" si="0"/>
        <v>9</v>
      </c>
      <c r="Z42" s="33">
        <f t="shared" si="1"/>
        <v>22</v>
      </c>
      <c r="AA42" s="33">
        <f t="shared" si="2"/>
        <v>0.15648750319561799</v>
      </c>
      <c r="AB42" s="26">
        <f t="shared" si="3"/>
        <v>6.6537053216767811E-2</v>
      </c>
      <c r="AC42" s="26">
        <f t="shared" si="4"/>
        <v>0.40909090909090912</v>
      </c>
      <c r="AD42" s="26">
        <f t="shared" si="5"/>
        <v>0.41666666666666669</v>
      </c>
    </row>
    <row r="43" spans="1:30" x14ac:dyDescent="0.25">
      <c r="A43" s="6">
        <v>42</v>
      </c>
      <c r="B43" s="6" t="s">
        <v>4</v>
      </c>
      <c r="C43" s="6">
        <f>IFERROR('cantidad pollos muertos'!C43/'cantidad inicial pollos'!C43,"")</f>
        <v>6.7530959752321984E-2</v>
      </c>
      <c r="D43" s="6">
        <f>IFERROR('cantidad pollos muertos'!D43/'cantidad inicial pollos'!D43,"")</f>
        <v>8.4967320261437912E-2</v>
      </c>
      <c r="E43" s="6">
        <f>IFERROR('cantidad pollos muertos'!E43/'cantidad inicial pollos'!E43,"")</f>
        <v>0.24266191325014855</v>
      </c>
      <c r="F43" s="6">
        <f>IFERROR('cantidad pollos muertos'!F43/'cantidad inicial pollos'!F43,"")</f>
        <v>9.5306001188354125E-2</v>
      </c>
      <c r="G43" s="6">
        <f>IFERROR('cantidad pollos muertos'!G43/'cantidad inicial pollos'!G43,"")</f>
        <v>6.0568730109844988E-2</v>
      </c>
      <c r="H43" s="6">
        <f>IFERROR('cantidad pollos muertos'!H43/'cantidad inicial pollos'!H43,"")</f>
        <v>3.8569918985558296E-2</v>
      </c>
      <c r="I43" s="6">
        <f>IFERROR('cantidad pollos muertos'!I43/'cantidad inicial pollos'!I43,"")</f>
        <v>3.7667698658410735E-2</v>
      </c>
      <c r="J43" s="6">
        <f>IFERROR('cantidad pollos muertos'!J43/'cantidad inicial pollos'!J43,"")</f>
        <v>4.8094215930846437E-2</v>
      </c>
      <c r="K43" s="32">
        <f>IFERROR('cantidad pollos muertos'!K43/'cantidad inicial pollos'!K43,"")</f>
        <v>7.3499702911467624E-2</v>
      </c>
      <c r="L43" s="32">
        <f>IFERROR('cantidad pollos muertos'!L43/'cantidad inicial pollos'!L43,"")</f>
        <v>5.3758169934640526E-2</v>
      </c>
      <c r="M43" s="6">
        <f>IFERROR('cantidad pollos muertos'!M43/'cantidad inicial pollos'!M43,"")</f>
        <v>0.1254341736694678</v>
      </c>
      <c r="N43" s="6">
        <f>IFERROR('cantidad pollos muertos'!N43/'cantidad inicial pollos'!N43,"")</f>
        <v>3.40113184288676E-2</v>
      </c>
      <c r="O43" s="6">
        <f>IFERROR('cantidad pollos muertos'!O43/'cantidad inicial pollos'!O43,"")</f>
        <v>3.2295271049596307E-2</v>
      </c>
      <c r="P43" s="6">
        <f>IFERROR('cantidad pollos muertos'!P43/'cantidad inicial pollos'!P43,"")</f>
        <v>3.645998940116587E-2</v>
      </c>
      <c r="Q43" s="6">
        <f>IFERROR('cantidad pollos muertos'!Q43/'cantidad inicial pollos'!Q43,"")</f>
        <v>3.0362448009506833E-2</v>
      </c>
      <c r="R43" s="6">
        <f>IFERROR('cantidad pollos muertos'!R43/'cantidad inicial pollos'!R43,"")</f>
        <v>1.9550510262584565E-2</v>
      </c>
      <c r="S43" s="6">
        <f>IFERROR('cantidad pollos muertos'!S43/'cantidad inicial pollos'!S43,"")</f>
        <v>3.3893557422969185E-2</v>
      </c>
      <c r="T43" s="6">
        <f>IFERROR('cantidad pollos muertos'!T43/'cantidad inicial pollos'!T43,"")</f>
        <v>2.7332144979203804E-2</v>
      </c>
      <c r="U43" s="6">
        <f>IFERROR('cantidad pollos muertos'!U43/'cantidad inicial pollos'!U43,"")</f>
        <v>4.6809475235180781E-2</v>
      </c>
      <c r="V43" s="6">
        <f>IFERROR('cantidad pollos muertos'!V43/'cantidad inicial pollos'!V43,"")</f>
        <v>6.5377532228360957E-2</v>
      </c>
      <c r="W43" s="6">
        <f>IFERROR('cantidad pollos muertos'!W43/'cantidad inicial pollos'!W43,"")</f>
        <v>6.0341555977229601E-2</v>
      </c>
      <c r="X43" s="6">
        <f>IFERROR('cantidad pollos muertos'!X43/'cantidad inicial pollos'!X43,"")</f>
        <v>7.7030812324929976E-2</v>
      </c>
      <c r="Y43" s="33">
        <f t="shared" si="0"/>
        <v>11</v>
      </c>
      <c r="Z43" s="33">
        <f t="shared" si="1"/>
        <v>22</v>
      </c>
      <c r="AA43" s="33">
        <f t="shared" si="2"/>
        <v>0.41590595245361339</v>
      </c>
      <c r="AB43" s="26">
        <f t="shared" si="3"/>
        <v>6.3251064544186109E-2</v>
      </c>
      <c r="AC43" s="26">
        <f t="shared" si="4"/>
        <v>0.5</v>
      </c>
      <c r="AD43" s="26">
        <f t="shared" si="5"/>
        <v>0.5</v>
      </c>
    </row>
    <row r="44" spans="1:30" x14ac:dyDescent="0.25">
      <c r="A44" s="6">
        <v>43</v>
      </c>
      <c r="B44" s="6" t="s">
        <v>2</v>
      </c>
      <c r="C44" s="6">
        <f>IFERROR('cantidad pollos muertos'!C44/'cantidad inicial pollos'!C44,"")</f>
        <v>9.0909090909090912E-2</v>
      </c>
      <c r="D44" s="6">
        <f>IFERROR('cantidad pollos muertos'!D44/'cantidad inicial pollos'!D44,"")</f>
        <v>4.1275030649775238E-2</v>
      </c>
      <c r="E44" s="6">
        <f>IFERROR('cantidad pollos muertos'!E44/'cantidad inicial pollos'!E44,"")</f>
        <v>4.9763893933890302E-2</v>
      </c>
      <c r="F44" s="6">
        <f>IFERROR('cantidad pollos muertos'!F44/'cantidad inicial pollos'!F44,"")</f>
        <v>4.6477850399419027E-2</v>
      </c>
      <c r="G44" s="6">
        <f>IFERROR('cantidad pollos muertos'!G44/'cantidad inicial pollos'!G44,"")</f>
        <v>3.8657913931436909E-2</v>
      </c>
      <c r="H44" s="6">
        <f>IFERROR('cantidad pollos muertos'!H44/'cantidad inicial pollos'!H44,"")</f>
        <v>2.3109243697478993E-2</v>
      </c>
      <c r="I44" s="6">
        <f>IFERROR('cantidad pollos muertos'!I44/'cantidad inicial pollos'!I44,"")</f>
        <v>2.4859943977591035E-2</v>
      </c>
      <c r="J44" s="6">
        <f>IFERROR('cantidad pollos muertos'!J44/'cantidad inicial pollos'!J44,"")</f>
        <v>1.9607843137254902E-2</v>
      </c>
      <c r="K44" s="32">
        <f>IFERROR('cantidad pollos muertos'!K44/'cantidad inicial pollos'!K44,"")</f>
        <v>2.3817863397548163E-2</v>
      </c>
      <c r="L44" s="32">
        <f>IFERROR('cantidad pollos muertos'!L44/'cantidad inicial pollos'!L44,"")</f>
        <v>5.4621848739495799E-2</v>
      </c>
      <c r="M44" s="6">
        <f>IFERROR('cantidad pollos muertos'!M44/'cantidad inicial pollos'!M44,"")</f>
        <v>2.9061624649859945E-2</v>
      </c>
      <c r="N44" s="6">
        <f>IFERROR('cantidad pollos muertos'!N44/'cantidad inicial pollos'!N44,"")</f>
        <v>2.9432375613174491E-2</v>
      </c>
      <c r="O44" s="6">
        <f>IFERROR('cantidad pollos muertos'!O44/'cantidad inicial pollos'!O44,"")</f>
        <v>1.5756302521008403E-2</v>
      </c>
      <c r="P44" s="6">
        <f>IFERROR('cantidad pollos muertos'!P44/'cantidad inicial pollos'!P44,"")</f>
        <v>2.2058823529411766E-2</v>
      </c>
      <c r="Q44" s="6">
        <f>IFERROR('cantidad pollos muertos'!Q44/'cantidad inicial pollos'!Q44,"")</f>
        <v>2.661064425770308E-2</v>
      </c>
      <c r="R44" s="6">
        <f>IFERROR('cantidad pollos muertos'!R44/'cantidad inicial pollos'!R44,"")</f>
        <v>2.4859943977591035E-2</v>
      </c>
      <c r="S44" s="6">
        <f>IFERROR('cantidad pollos muertos'!S44/'cantidad inicial pollos'!S44,"")</f>
        <v>2.1358543417366947E-2</v>
      </c>
      <c r="T44" s="6">
        <f>IFERROR('cantidad pollos muertos'!T44/'cantidad inicial pollos'!T44,"")</f>
        <v>1.2605042016806723E-2</v>
      </c>
      <c r="U44" s="6">
        <f>IFERROR('cantidad pollos muertos'!U44/'cantidad inicial pollos'!U44,"")</f>
        <v>2.3378582202111614E-2</v>
      </c>
      <c r="V44" s="6">
        <f>IFERROR('cantidad pollos muertos'!V44/'cantidad inicial pollos'!V44,"")</f>
        <v>2.661064425770308E-2</v>
      </c>
      <c r="W44" s="6">
        <f>IFERROR('cantidad pollos muertos'!W44/'cantidad inicial pollos'!W44,"")</f>
        <v>2.9411764705882353E-2</v>
      </c>
      <c r="X44" s="6">
        <f>IFERROR('cantidad pollos muertos'!X44/'cantidad inicial pollos'!X44,"")</f>
        <v>3.4690799396681751E-2</v>
      </c>
      <c r="Y44" s="33">
        <f t="shared" si="0"/>
        <v>2</v>
      </c>
      <c r="Z44" s="33">
        <f t="shared" si="1"/>
        <v>22</v>
      </c>
      <c r="AA44" s="33">
        <f t="shared" si="2"/>
        <v>2.7745720303506971E-6</v>
      </c>
      <c r="AB44" s="26">
        <f t="shared" si="3"/>
        <v>3.2224346059921936E-2</v>
      </c>
      <c r="AC44" s="26">
        <f t="shared" si="4"/>
        <v>9.0909090909090912E-2</v>
      </c>
      <c r="AD44" s="26">
        <f t="shared" si="5"/>
        <v>0.125</v>
      </c>
    </row>
    <row r="45" spans="1:30" x14ac:dyDescent="0.25">
      <c r="A45" s="6">
        <v>44</v>
      </c>
      <c r="B45" s="6" t="s">
        <v>29</v>
      </c>
      <c r="C45" s="6">
        <f>IFERROR('cantidad pollos muertos'!C45/'cantidad inicial pollos'!C45,"")</f>
        <v>6.0784313725490195E-2</v>
      </c>
      <c r="D45" s="6">
        <f>IFERROR('cantidad pollos muertos'!D45/'cantidad inicial pollos'!D45,"")</f>
        <v>0.20350262697022767</v>
      </c>
      <c r="E45" s="6">
        <f>IFERROR('cantidad pollos muertos'!E45/'cantidad inicial pollos'!E45,"")</f>
        <v>0.24194677871148459</v>
      </c>
      <c r="F45" s="6">
        <f>IFERROR('cantidad pollos muertos'!F45/'cantidad inicial pollos'!F45,"")</f>
        <v>0.14005602240896359</v>
      </c>
      <c r="G45" s="6">
        <f>IFERROR('cantidad pollos muertos'!G45/'cantidad inicial pollos'!G45,"")</f>
        <v>3.6470588235294116E-2</v>
      </c>
      <c r="H45" s="6">
        <f>IFERROR('cantidad pollos muertos'!H45/'cantidad inicial pollos'!H45,"")</f>
        <v>4.4117647058823532E-2</v>
      </c>
      <c r="I45" s="6">
        <f>IFERROR('cantidad pollos muertos'!I45/'cantidad inicial pollos'!I45,"")</f>
        <v>3.4313725490196081E-2</v>
      </c>
      <c r="J45" s="6">
        <f>IFERROR('cantidad pollos muertos'!J45/'cantidad inicial pollos'!J45,"")</f>
        <v>2.2408963585434174E-2</v>
      </c>
      <c r="K45" s="32">
        <f>IFERROR('cantidad pollos muertos'!K45/'cantidad inicial pollos'!K45,"")</f>
        <v>3.1523642732049037E-2</v>
      </c>
      <c r="L45" s="32">
        <f>IFERROR('cantidad pollos muertos'!L45/'cantidad inicial pollos'!L45,"")</f>
        <v>9.3137254901960786E-2</v>
      </c>
      <c r="M45" s="6">
        <f>IFERROR('cantidad pollos muertos'!M45/'cantidad inicial pollos'!M45,"")</f>
        <v>3.711484593837535E-2</v>
      </c>
      <c r="N45" s="6">
        <f>IFERROR('cantidad pollos muertos'!N45/'cantidad inicial pollos'!N45,"")</f>
        <v>2.3109243697478993E-2</v>
      </c>
      <c r="O45" s="6">
        <f>IFERROR('cantidad pollos muertos'!O45/'cantidad inicial pollos'!O45,"")</f>
        <v>2.9061624649859945E-2</v>
      </c>
      <c r="P45" s="6">
        <f>IFERROR('cantidad pollos muertos'!P45/'cantidad inicial pollos'!P45,"")</f>
        <v>2.4159663865546219E-2</v>
      </c>
      <c r="Q45" s="6">
        <f>IFERROR('cantidad pollos muertos'!Q45/'cantidad inicial pollos'!Q45,"")</f>
        <v>1.9607843137254902E-2</v>
      </c>
      <c r="R45" s="6">
        <f>IFERROR('cantidad pollos muertos'!R45/'cantidad inicial pollos'!R45,"")</f>
        <v>4.0616246498599441E-2</v>
      </c>
      <c r="S45" s="6">
        <f>IFERROR('cantidad pollos muertos'!S45/'cantidad inicial pollos'!S45,"")</f>
        <v>1.365546218487395E-2</v>
      </c>
      <c r="T45" s="6">
        <f>IFERROR('cantidad pollos muertos'!T45/'cantidad inicial pollos'!T45,"")</f>
        <v>3.1862745098039214E-2</v>
      </c>
      <c r="U45" s="6">
        <f>IFERROR('cantidad pollos muertos'!U45/'cantidad inicial pollos'!U45,"")</f>
        <v>3.711484593837535E-2</v>
      </c>
      <c r="V45" s="6">
        <f>IFERROR('cantidad pollos muertos'!V45/'cantidad inicial pollos'!V45,"")</f>
        <v>3.1512605042016806E-2</v>
      </c>
      <c r="W45" s="6">
        <f>IFERROR('cantidad pollos muertos'!W45/'cantidad inicial pollos'!W45,"")</f>
        <v>4.2016806722689079E-2</v>
      </c>
      <c r="X45" s="6">
        <f>IFERROR('cantidad pollos muertos'!X45/'cantidad inicial pollos'!X45,"")</f>
        <v>6.5126050420168072E-2</v>
      </c>
      <c r="Y45" s="33">
        <f t="shared" si="0"/>
        <v>6</v>
      </c>
      <c r="Z45" s="33">
        <f t="shared" si="1"/>
        <v>22</v>
      </c>
      <c r="AA45" s="33">
        <f t="shared" si="2"/>
        <v>1.1087825663388839E-2</v>
      </c>
      <c r="AB45" s="26">
        <f t="shared" si="3"/>
        <v>5.9237252136963695E-2</v>
      </c>
      <c r="AC45" s="26">
        <f t="shared" si="4"/>
        <v>0.27272727272727271</v>
      </c>
      <c r="AD45" s="26">
        <f t="shared" si="5"/>
        <v>0.29166666666666669</v>
      </c>
    </row>
    <row r="46" spans="1:30" x14ac:dyDescent="0.25">
      <c r="A46" s="6">
        <v>45</v>
      </c>
      <c r="B46" s="6" t="s">
        <v>22</v>
      </c>
      <c r="C46" s="6">
        <f>IFERROR('cantidad pollos muertos'!C46/'cantidad inicial pollos'!C46,"")</f>
        <v>2.4524831391784182E-2</v>
      </c>
      <c r="D46" s="6">
        <f>IFERROR('cantidad pollos muertos'!D46/'cantidad inicial pollos'!D46,"")</f>
        <v>2.3312883435582823E-2</v>
      </c>
      <c r="E46" s="6">
        <f>IFERROR('cantidad pollos muertos'!E46/'cantidad inicial pollos'!E46,"")</f>
        <v>2.8914348063284235E-2</v>
      </c>
      <c r="F46" s="6">
        <f>IFERROR('cantidad pollos muertos'!F46/'cantidad inicial pollos'!F46,"")</f>
        <v>2.3965141612200435E-2</v>
      </c>
      <c r="G46" s="6">
        <f>IFERROR('cantidad pollos muertos'!G46/'cantidad inicial pollos'!G46,"")</f>
        <v>4.2279411764705885E-2</v>
      </c>
      <c r="H46" s="6">
        <f>IFERROR('cantidad pollos muertos'!H46/'cantidad inicial pollos'!H46,"")</f>
        <v>1.9607843137254902E-2</v>
      </c>
      <c r="I46" s="6">
        <f>IFERROR('cantidad pollos muertos'!I46/'cantidad inicial pollos'!I46,"")</f>
        <v>1.3093289689034371E-2</v>
      </c>
      <c r="J46" s="6">
        <f>IFERROR('cantidad pollos muertos'!J46/'cantidad inicial pollos'!J46,"")</f>
        <v>2.2875816993464051E-2</v>
      </c>
      <c r="K46" s="32">
        <f>IFERROR('cantidad pollos muertos'!K46/'cantidad inicial pollos'!K46,"")</f>
        <v>3.8167938931297708E-3</v>
      </c>
      <c r="L46" s="32">
        <f>IFERROR('cantidad pollos muertos'!L46/'cantidad inicial pollos'!L46,"")</f>
        <v>3.5038542396636299E-2</v>
      </c>
      <c r="M46" s="6">
        <f>IFERROR('cantidad pollos muertos'!M46/'cantidad inicial pollos'!M46,"")</f>
        <v>3.2152588555858314E-2</v>
      </c>
      <c r="N46" s="6">
        <f>IFERROR('cantidad pollos muertos'!N46/'cantidad inicial pollos'!N46,"")</f>
        <v>2.4509803921568627E-2</v>
      </c>
      <c r="O46" s="6">
        <f>IFERROR('cantidad pollos muertos'!O46/'cantidad inicial pollos'!O46,"")</f>
        <v>4.6296296296296294E-2</v>
      </c>
      <c r="P46" s="6" t="str">
        <f>IFERROR('cantidad pollos muertos'!P46/'cantidad inicial pollos'!P46,"")</f>
        <v/>
      </c>
      <c r="Q46" s="6">
        <f>IFERROR('cantidad pollos muertos'!Q46/'cantidad inicial pollos'!Q46,"")</f>
        <v>2.4509803921568627E-2</v>
      </c>
      <c r="R46" s="6">
        <f>IFERROR('cantidad pollos muertos'!R46/'cantidad inicial pollos'!R46,"")</f>
        <v>1.3071895424836602E-2</v>
      </c>
      <c r="S46" s="6">
        <f>IFERROR('cantidad pollos muertos'!S46/'cantidad inicial pollos'!S46,"")</f>
        <v>3.3769063180827889E-2</v>
      </c>
      <c r="T46" s="6">
        <f>IFERROR('cantidad pollos muertos'!T46/'cantidad inicial pollos'!T46,"")</f>
        <v>6.0457516339869281E-2</v>
      </c>
      <c r="U46" s="6">
        <f>IFERROR('cantidad pollos muertos'!U46/'cantidad inicial pollos'!U46,"")</f>
        <v>6.3180827886710242E-2</v>
      </c>
      <c r="V46" s="6" t="str">
        <f>IFERROR('cantidad pollos muertos'!V46/'cantidad inicial pollos'!V46,"")</f>
        <v/>
      </c>
      <c r="W46" s="6" t="str">
        <f>IFERROR('cantidad pollos muertos'!W46/'cantidad inicial pollos'!W46,"")</f>
        <v/>
      </c>
      <c r="X46" s="6" t="str">
        <f>IFERROR('cantidad pollos muertos'!X46/'cantidad inicial pollos'!X46,"")</f>
        <v/>
      </c>
      <c r="Y46" s="33">
        <f t="shared" si="0"/>
        <v>2</v>
      </c>
      <c r="Z46" s="33">
        <f t="shared" si="1"/>
        <v>18</v>
      </c>
      <c r="AA46" s="33">
        <f t="shared" si="2"/>
        <v>7.8569523276450504E-5</v>
      </c>
      <c r="AB46" s="26">
        <f t="shared" si="3"/>
        <v>2.9743149883589601E-2</v>
      </c>
      <c r="AC46" s="26">
        <f t="shared" si="4"/>
        <v>0.1111111111111111</v>
      </c>
      <c r="AD46" s="26">
        <f t="shared" si="5"/>
        <v>0.15</v>
      </c>
    </row>
    <row r="47" spans="1:30" x14ac:dyDescent="0.25">
      <c r="A47" s="6">
        <v>46</v>
      </c>
      <c r="B47" s="6" t="s">
        <v>67</v>
      </c>
      <c r="C47" s="6" t="str">
        <f>IFERROR('cantidad pollos muertos'!C47/'cantidad inicial pollos'!C47,"")</f>
        <v/>
      </c>
      <c r="D47" s="6">
        <f>IFERROR('cantidad pollos muertos'!D47/'cantidad inicial pollos'!D47,"")</f>
        <v>5.2881355932203389E-2</v>
      </c>
      <c r="E47" s="6">
        <f>IFERROR('cantidad pollos muertos'!E47/'cantidad inicial pollos'!E47,"")</f>
        <v>5.6189640035118525E-2</v>
      </c>
      <c r="F47" s="6">
        <f>IFERROR('cantidad pollos muertos'!F47/'cantidad inicial pollos'!F47,"")</f>
        <v>1.555082664920609E-2</v>
      </c>
      <c r="G47" s="6">
        <f>IFERROR('cantidad pollos muertos'!G47/'cantidad inicial pollos'!G47,"")</f>
        <v>3.5130718954248366E-2</v>
      </c>
      <c r="H47" s="6">
        <f>IFERROR('cantidad pollos muertos'!H47/'cantidad inicial pollos'!H47,"")</f>
        <v>1.1700053182059918E-2</v>
      </c>
      <c r="I47" s="6">
        <f>IFERROR('cantidad pollos muertos'!I47/'cantidad inicial pollos'!I47,"")</f>
        <v>2.1358543417366947E-2</v>
      </c>
      <c r="J47" s="6">
        <f>IFERROR('cantidad pollos muertos'!J47/'cantidad inicial pollos'!J47,"")</f>
        <v>1.7857142857142856E-2</v>
      </c>
      <c r="K47" s="32">
        <f>IFERROR('cantidad pollos muertos'!K47/'cantidad inicial pollos'!K47,"")</f>
        <v>4.7452285063911748E-2</v>
      </c>
      <c r="L47" s="32">
        <f>IFERROR('cantidad pollos muertos'!L47/'cantidad inicial pollos'!L47,"")</f>
        <v>6.9032144739153339E-2</v>
      </c>
      <c r="M47" s="6">
        <f>IFERROR('cantidad pollos muertos'!M47/'cantidad inicial pollos'!M47,"")</f>
        <v>3.776325344952796E-2</v>
      </c>
      <c r="N47" s="6">
        <f>IFERROR('cantidad pollos muertos'!N47/'cantidad inicial pollos'!N47,"")</f>
        <v>1.8092394168276831E-2</v>
      </c>
      <c r="O47" s="6">
        <f>IFERROR('cantidad pollos muertos'!O47/'cantidad inicial pollos'!O47,"")</f>
        <v>7.1895424836601302E-2</v>
      </c>
      <c r="P47" s="6">
        <f>IFERROR('cantidad pollos muertos'!P47/'cantidad inicial pollos'!P47,"")</f>
        <v>3.8725490196078433E-2</v>
      </c>
      <c r="Q47" s="6">
        <f>IFERROR('cantidad pollos muertos'!Q47/'cantidad inicial pollos'!Q47,"")</f>
        <v>1.7973856209150325E-2</v>
      </c>
      <c r="R47" s="6">
        <f>IFERROR('cantidad pollos muertos'!R47/'cantidad inicial pollos'!R47,"")</f>
        <v>1.4177978883861237E-2</v>
      </c>
      <c r="S47" s="6">
        <f>IFERROR('cantidad pollos muertos'!S47/'cantidad inicial pollos'!S47,"")</f>
        <v>1.4328808446455505E-2</v>
      </c>
      <c r="T47" s="6">
        <f>IFERROR('cantidad pollos muertos'!T47/'cantidad inicial pollos'!T47,"")</f>
        <v>2.0814479638009049E-2</v>
      </c>
      <c r="U47" s="6">
        <f>IFERROR('cantidad pollos muertos'!U47/'cantidad inicial pollos'!U47,"")</f>
        <v>2.3529411764705882E-2</v>
      </c>
      <c r="V47" s="6">
        <f>IFERROR('cantidad pollos muertos'!V47/'cantidad inicial pollos'!V47,"")</f>
        <v>1.680672268907563E-2</v>
      </c>
      <c r="W47" s="6">
        <f>IFERROR('cantidad pollos muertos'!W47/'cantidad inicial pollos'!W47,"")</f>
        <v>6.8627450980392163E-2</v>
      </c>
      <c r="X47" s="6">
        <f>IFERROR('cantidad pollos muertos'!X47/'cantidad inicial pollos'!X47,"")</f>
        <v>4.7314578005115092E-2</v>
      </c>
      <c r="Y47" s="33">
        <f t="shared" si="0"/>
        <v>5</v>
      </c>
      <c r="Z47" s="33">
        <f t="shared" si="1"/>
        <v>21</v>
      </c>
      <c r="AA47" s="33">
        <f t="shared" si="2"/>
        <v>9.0403163632502004E-3</v>
      </c>
      <c r="AB47" s="26">
        <f t="shared" si="3"/>
        <v>3.415250286179336E-2</v>
      </c>
      <c r="AC47" s="26">
        <f t="shared" si="4"/>
        <v>0.23809523809523808</v>
      </c>
      <c r="AD47" s="26">
        <f t="shared" si="5"/>
        <v>0.2608695652173913</v>
      </c>
    </row>
    <row r="48" spans="1:30" x14ac:dyDescent="0.25">
      <c r="A48" s="6">
        <v>47</v>
      </c>
      <c r="B48" s="6" t="s">
        <v>3</v>
      </c>
      <c r="C48" s="6">
        <f>IFERROR('cantidad pollos muertos'!C48/'cantidad inicial pollos'!C48,"")</f>
        <v>4.40251572327044E-2</v>
      </c>
      <c r="D48" s="6">
        <f>IFERROR('cantidad pollos muertos'!D48/'cantidad inicial pollos'!D48,"")</f>
        <v>2.2301516503122211E-2</v>
      </c>
      <c r="E48" s="6">
        <f>IFERROR('cantidad pollos muertos'!E48/'cantidad inicial pollos'!E48,"")</f>
        <v>4.3762781186094071E-2</v>
      </c>
      <c r="F48" s="6">
        <f>IFERROR('cantidad pollos muertos'!F48/'cantidad inicial pollos'!F48,"")</f>
        <v>2.5777414075286414E-2</v>
      </c>
      <c r="G48" s="6">
        <f>IFERROR('cantidad pollos muertos'!G48/'cantidad inicial pollos'!G48,"")</f>
        <v>2.7027027027027029E-2</v>
      </c>
      <c r="H48" s="6">
        <f>IFERROR('cantidad pollos muertos'!H48/'cantidad inicial pollos'!H48,"")</f>
        <v>2.2058823529411766E-2</v>
      </c>
      <c r="I48" s="6">
        <f>IFERROR('cantidad pollos muertos'!I48/'cantidad inicial pollos'!I48,"")</f>
        <v>3.3905228758169932E-2</v>
      </c>
      <c r="J48" s="6">
        <f>IFERROR('cantidad pollos muertos'!J48/'cantidad inicial pollos'!J48,"")</f>
        <v>1.8790849673202614E-2</v>
      </c>
      <c r="K48" s="32">
        <f>IFERROR('cantidad pollos muertos'!K48/'cantidad inicial pollos'!K48,"")</f>
        <v>3.8398692810457519E-2</v>
      </c>
      <c r="L48" s="32">
        <f>IFERROR('cantidad pollos muertos'!L48/'cantidad inicial pollos'!L48,"")</f>
        <v>7.3937908496732027E-2</v>
      </c>
      <c r="M48" s="6">
        <f>IFERROR('cantidad pollos muertos'!M48/'cantidad inicial pollos'!M48,"")</f>
        <v>3.7990196078431369E-2</v>
      </c>
      <c r="N48" s="6">
        <f>IFERROR('cantidad pollos muertos'!N48/'cantidad inicial pollos'!N48,"")</f>
        <v>5.6781045751633986E-2</v>
      </c>
      <c r="O48" s="6">
        <f>IFERROR('cantidad pollos muertos'!O48/'cantidad inicial pollos'!O48,"")</f>
        <v>3.3905228758169932E-2</v>
      </c>
      <c r="P48" s="6">
        <f>IFERROR('cantidad pollos muertos'!P48/'cantidad inicial pollos'!P48,"")</f>
        <v>2.661064425770308E-2</v>
      </c>
      <c r="Q48" s="6">
        <f>IFERROR('cantidad pollos muertos'!Q48/'cantidad inicial pollos'!Q48,"")</f>
        <v>4.5868347338935571E-2</v>
      </c>
      <c r="R48" s="6">
        <f>IFERROR('cantidad pollos muertos'!R48/'cantidad inicial pollos'!R48,"")</f>
        <v>2.661064425770308E-2</v>
      </c>
      <c r="S48" s="6">
        <f>IFERROR('cantidad pollos muertos'!S48/'cantidad inicial pollos'!S48,"")</f>
        <v>2.6260504201680673E-2</v>
      </c>
      <c r="T48" s="6">
        <f>IFERROR('cantidad pollos muertos'!T48/'cantidad inicial pollos'!T48,"")</f>
        <v>1.7156862745098041E-2</v>
      </c>
      <c r="U48" s="6">
        <f>IFERROR('cantidad pollos muertos'!U48/'cantidad inicial pollos'!U48,"")</f>
        <v>1.5082956259426848E-2</v>
      </c>
      <c r="V48" s="6">
        <f>IFERROR('cantidad pollos muertos'!V48/'cantidad inicial pollos'!V48,"")</f>
        <v>2.661064425770308E-2</v>
      </c>
      <c r="W48" s="6">
        <f>IFERROR('cantidad pollos muertos'!W48/'cantidad inicial pollos'!W48,"")</f>
        <v>2.3001508295625944E-2</v>
      </c>
      <c r="X48" s="6">
        <f>IFERROR('cantidad pollos muertos'!X48/'cantidad inicial pollos'!X48,"")</f>
        <v>3.4690799396681751E-2</v>
      </c>
      <c r="Y48" s="33">
        <f t="shared" si="0"/>
        <v>2</v>
      </c>
      <c r="Z48" s="33">
        <f t="shared" si="1"/>
        <v>22</v>
      </c>
      <c r="AA48" s="33">
        <f t="shared" si="2"/>
        <v>2.7745720303506971E-6</v>
      </c>
      <c r="AB48" s="26">
        <f t="shared" si="3"/>
        <v>3.2752490040500064E-2</v>
      </c>
      <c r="AC48" s="26">
        <f t="shared" si="4"/>
        <v>9.0909090909090912E-2</v>
      </c>
      <c r="AD48" s="26">
        <f t="shared" si="5"/>
        <v>0.125</v>
      </c>
    </row>
    <row r="49" spans="1:30" x14ac:dyDescent="0.25">
      <c r="A49" s="6">
        <v>48</v>
      </c>
      <c r="B49" s="6" t="s">
        <v>17</v>
      </c>
      <c r="C49" s="6">
        <f>IFERROR('cantidad pollos muertos'!C49/'cantidad inicial pollos'!C49,"")</f>
        <v>5.7086614173228349E-2</v>
      </c>
      <c r="D49" s="6">
        <f>IFERROR('cantidad pollos muertos'!D49/'cantidad inicial pollos'!D49,"")</f>
        <v>3.7661050545094152E-2</v>
      </c>
      <c r="E49" s="6">
        <f>IFERROR('cantidad pollos muertos'!E49/'cantidad inicial pollos'!E49,"")</f>
        <v>8.634111818825195E-2</v>
      </c>
      <c r="F49" s="6">
        <f>IFERROR('cantidad pollos muertos'!F49/'cantidad inicial pollos'!F49,"")</f>
        <v>2.928615009151922E-2</v>
      </c>
      <c r="G49" s="6">
        <f>IFERROR('cantidad pollos muertos'!G49/'cantidad inicial pollos'!G49,"")</f>
        <v>6.8137254901960778E-2</v>
      </c>
      <c r="H49" s="6">
        <f>IFERROR('cantidad pollos muertos'!H49/'cantidad inicial pollos'!H49,"")</f>
        <v>6.0661764705882353E-2</v>
      </c>
      <c r="I49" s="6">
        <f>IFERROR('cantidad pollos muertos'!I49/'cantidad inicial pollos'!I49,"")</f>
        <v>1.7165277096615989E-2</v>
      </c>
      <c r="J49" s="6">
        <f>IFERROR('cantidad pollos muertos'!J49/'cantidad inicial pollos'!J49,"")</f>
        <v>2.0618556701030927E-2</v>
      </c>
      <c r="K49" s="32">
        <f>IFERROR('cantidad pollos muertos'!K49/'cantidad inicial pollos'!K49,"")</f>
        <v>1.9117647058823531E-2</v>
      </c>
      <c r="L49" s="32">
        <f>IFERROR('cantidad pollos muertos'!L49/'cantidad inicial pollos'!L49,"")</f>
        <v>2.3529411764705882E-2</v>
      </c>
      <c r="M49" s="6">
        <f>IFERROR('cantidad pollos muertos'!M49/'cantidad inicial pollos'!M49,"")</f>
        <v>5.9803921568627454E-2</v>
      </c>
      <c r="N49" s="6">
        <f>IFERROR('cantidad pollos muertos'!N49/'cantidad inicial pollos'!N49,"")</f>
        <v>2.9901960784313727E-2</v>
      </c>
      <c r="O49" s="6">
        <f>IFERROR('cantidad pollos muertos'!O49/'cantidad inicial pollos'!O49,"")</f>
        <v>6.2745098039215685E-2</v>
      </c>
      <c r="P49" s="6">
        <f>IFERROR('cantidad pollos muertos'!P49/'cantidad inicial pollos'!P49,"")</f>
        <v>2.6470588235294117E-2</v>
      </c>
      <c r="Q49" s="6">
        <f>IFERROR('cantidad pollos muertos'!Q49/'cantidad inicial pollos'!Q49,"")</f>
        <v>3.3823529411764704E-2</v>
      </c>
      <c r="R49" s="6">
        <f>IFERROR('cantidad pollos muertos'!R49/'cantidad inicial pollos'!R49,"")</f>
        <v>2.1515015688032272E-2</v>
      </c>
      <c r="S49" s="6">
        <f>IFERROR('cantidad pollos muertos'!S49/'cantidad inicial pollos'!S49,"")</f>
        <v>3.5204991087344026E-2</v>
      </c>
      <c r="T49" s="6">
        <f>IFERROR('cantidad pollos muertos'!T49/'cantidad inicial pollos'!T49,"")</f>
        <v>1.9607843137254902E-2</v>
      </c>
      <c r="U49" s="6">
        <f>IFERROR('cantidad pollos muertos'!U49/'cantidad inicial pollos'!U49,"")</f>
        <v>0.19518716577540107</v>
      </c>
      <c r="V49" s="6">
        <f>IFERROR('cantidad pollos muertos'!V49/'cantidad inicial pollos'!V49,"")</f>
        <v>6.9518716577540107E-2</v>
      </c>
      <c r="W49" s="6">
        <f>IFERROR('cantidad pollos muertos'!W49/'cantidad inicial pollos'!W49,"")</f>
        <v>5.8823529411764705E-2</v>
      </c>
      <c r="X49" s="6">
        <f>IFERROR('cantidad pollos muertos'!X49/'cantidad inicial pollos'!X49,"")</f>
        <v>0.10988562091503268</v>
      </c>
      <c r="Y49" s="33">
        <f t="shared" si="0"/>
        <v>10</v>
      </c>
      <c r="Z49" s="33">
        <f t="shared" si="1"/>
        <v>22</v>
      </c>
      <c r="AA49" s="33">
        <f t="shared" si="2"/>
        <v>0.27144168312328132</v>
      </c>
      <c r="AB49" s="26">
        <f>AVERAGE(C49:X49)</f>
        <v>5.1913310266304483E-2</v>
      </c>
      <c r="AC49" s="26">
        <f t="shared" si="4"/>
        <v>0.45454545454545453</v>
      </c>
      <c r="AD49" s="26">
        <f t="shared" si="5"/>
        <v>0.45833333333333331</v>
      </c>
    </row>
    <row r="50" spans="1:30" x14ac:dyDescent="0.25">
      <c r="A50" s="6"/>
      <c r="B50" s="3" t="s">
        <v>81</v>
      </c>
      <c r="C50" s="33">
        <f>COUNTIF(C2:C49,"&gt;0,05")</f>
        <v>22</v>
      </c>
      <c r="D50" s="33">
        <f t="shared" ref="D50:X50" si="6">COUNTIF(D2:D49,"&gt;0,05")</f>
        <v>23</v>
      </c>
      <c r="E50" s="33">
        <f t="shared" si="6"/>
        <v>30</v>
      </c>
      <c r="F50" s="33">
        <f t="shared" si="6"/>
        <v>26</v>
      </c>
      <c r="G50" s="33">
        <f t="shared" si="6"/>
        <v>21</v>
      </c>
      <c r="H50" s="33">
        <f t="shared" si="6"/>
        <v>4</v>
      </c>
      <c r="I50" s="33">
        <f t="shared" si="6"/>
        <v>4</v>
      </c>
      <c r="J50" s="33">
        <f t="shared" si="6"/>
        <v>6</v>
      </c>
      <c r="K50" s="33">
        <f t="shared" si="6"/>
        <v>6</v>
      </c>
      <c r="L50" s="33">
        <f t="shared" si="6"/>
        <v>8</v>
      </c>
      <c r="M50" s="33">
        <f t="shared" si="6"/>
        <v>10</v>
      </c>
      <c r="N50" s="33">
        <f t="shared" si="6"/>
        <v>4</v>
      </c>
      <c r="O50" s="33">
        <f t="shared" si="6"/>
        <v>8</v>
      </c>
      <c r="P50" s="33">
        <f t="shared" si="6"/>
        <v>4</v>
      </c>
      <c r="Q50" s="33">
        <f t="shared" si="6"/>
        <v>10</v>
      </c>
      <c r="R50" s="33">
        <f t="shared" si="6"/>
        <v>5</v>
      </c>
      <c r="S50" s="33">
        <f t="shared" si="6"/>
        <v>1</v>
      </c>
      <c r="T50" s="33">
        <f t="shared" si="6"/>
        <v>1</v>
      </c>
      <c r="U50" s="33">
        <f t="shared" si="6"/>
        <v>12</v>
      </c>
      <c r="V50" s="33">
        <f t="shared" si="6"/>
        <v>12</v>
      </c>
      <c r="W50" s="33">
        <f t="shared" si="6"/>
        <v>16</v>
      </c>
      <c r="X50" s="33">
        <f t="shared" si="6"/>
        <v>17</v>
      </c>
      <c r="Y50" s="33">
        <f>SUM(Y2:Y49)</f>
        <v>250</v>
      </c>
      <c r="Z50" s="33"/>
      <c r="AA50" s="33"/>
      <c r="AB50" s="26"/>
      <c r="AC50" s="26"/>
      <c r="AD50" s="26"/>
    </row>
    <row r="51" spans="1:30" x14ac:dyDescent="0.25">
      <c r="A51" s="6"/>
      <c r="B51" s="3" t="s">
        <v>82</v>
      </c>
      <c r="C51" s="33">
        <f>COUNT(C2:C49)</f>
        <v>41</v>
      </c>
      <c r="D51" s="33">
        <f t="shared" ref="D51:X51" si="7">COUNT(D2:D49)</f>
        <v>45</v>
      </c>
      <c r="E51" s="33">
        <f t="shared" si="7"/>
        <v>45</v>
      </c>
      <c r="F51" s="33">
        <f t="shared" si="7"/>
        <v>46</v>
      </c>
      <c r="G51" s="33">
        <f t="shared" si="7"/>
        <v>46</v>
      </c>
      <c r="H51" s="33">
        <f t="shared" si="7"/>
        <v>46</v>
      </c>
      <c r="I51" s="33">
        <f t="shared" si="7"/>
        <v>46</v>
      </c>
      <c r="J51" s="33">
        <f t="shared" si="7"/>
        <v>46</v>
      </c>
      <c r="K51" s="33">
        <f t="shared" si="7"/>
        <v>47</v>
      </c>
      <c r="L51" s="33">
        <f t="shared" si="7"/>
        <v>47</v>
      </c>
      <c r="M51" s="33">
        <f t="shared" si="7"/>
        <v>47</v>
      </c>
      <c r="N51" s="33">
        <f t="shared" si="7"/>
        <v>47</v>
      </c>
      <c r="O51" s="33">
        <f t="shared" si="7"/>
        <v>47</v>
      </c>
      <c r="P51" s="33">
        <f t="shared" si="7"/>
        <v>46</v>
      </c>
      <c r="Q51" s="33">
        <f t="shared" si="7"/>
        <v>47</v>
      </c>
      <c r="R51" s="33">
        <f t="shared" si="7"/>
        <v>46</v>
      </c>
      <c r="S51" s="33">
        <f t="shared" si="7"/>
        <v>47</v>
      </c>
      <c r="T51" s="33">
        <f t="shared" si="7"/>
        <v>47</v>
      </c>
      <c r="U51" s="33">
        <f t="shared" si="7"/>
        <v>47</v>
      </c>
      <c r="V51" s="33">
        <f t="shared" si="7"/>
        <v>46</v>
      </c>
      <c r="W51" s="33">
        <f t="shared" si="7"/>
        <v>47</v>
      </c>
      <c r="X51" s="33">
        <f t="shared" si="7"/>
        <v>44</v>
      </c>
      <c r="Y51" s="33"/>
      <c r="Z51" s="33">
        <f>SUM(Z2:Z49)</f>
        <v>1013</v>
      </c>
      <c r="AA51" s="33"/>
      <c r="AB51" s="26"/>
      <c r="AC51" s="26"/>
      <c r="AD51" s="26"/>
    </row>
    <row r="52" spans="1:30" x14ac:dyDescent="0.25">
      <c r="A52" s="6"/>
      <c r="B52" s="3" t="s">
        <v>80</v>
      </c>
      <c r="C52" s="33">
        <f t="shared" ref="C52:X52" si="8">IFERROR(1-_xlfn.BINOM.DIST(C51/2,C51,C55,TRUE),"")</f>
        <v>0.67364878007275264</v>
      </c>
      <c r="D52" s="33">
        <f t="shared" si="8"/>
        <v>0.55706778040425065</v>
      </c>
      <c r="E52" s="33">
        <f t="shared" si="8"/>
        <v>0.9864827730473148</v>
      </c>
      <c r="F52" s="33">
        <f t="shared" si="8"/>
        <v>0.76064461146873785</v>
      </c>
      <c r="G52" s="33">
        <f t="shared" si="8"/>
        <v>0.2368409347343412</v>
      </c>
      <c r="H52" s="33">
        <f t="shared" si="8"/>
        <v>2.0797807920303057E-12</v>
      </c>
      <c r="I52" s="33">
        <f t="shared" si="8"/>
        <v>2.0797807920303057E-12</v>
      </c>
      <c r="J52" s="33">
        <f t="shared" si="8"/>
        <v>2.4730759662361379E-9</v>
      </c>
      <c r="K52" s="33">
        <f t="shared" si="8"/>
        <v>2.8611011337886794E-9</v>
      </c>
      <c r="L52" s="33">
        <f t="shared" si="8"/>
        <v>4.1300766429053226E-7</v>
      </c>
      <c r="M52" s="33">
        <f t="shared" si="8"/>
        <v>1.6866356346789679E-5</v>
      </c>
      <c r="N52" s="33">
        <f t="shared" si="8"/>
        <v>2.4571455981003965E-12</v>
      </c>
      <c r="O52" s="33">
        <f t="shared" si="8"/>
        <v>4.1300766429053226E-7</v>
      </c>
      <c r="P52" s="33">
        <f t="shared" si="8"/>
        <v>2.0797807920303057E-12</v>
      </c>
      <c r="Q52" s="33">
        <f t="shared" si="8"/>
        <v>1.6866356346789679E-5</v>
      </c>
      <c r="R52" s="33">
        <f t="shared" si="8"/>
        <v>1.0109968417992832E-10</v>
      </c>
      <c r="S52" s="33">
        <f t="shared" si="8"/>
        <v>0</v>
      </c>
      <c r="T52" s="33">
        <f t="shared" si="8"/>
        <v>0</v>
      </c>
      <c r="U52" s="33">
        <f t="shared" si="8"/>
        <v>2.9221375461285781E-4</v>
      </c>
      <c r="V52" s="33">
        <f t="shared" si="8"/>
        <v>2.6834223118743505E-4</v>
      </c>
      <c r="W52" s="33">
        <f t="shared" si="8"/>
        <v>1.5306636571632781E-2</v>
      </c>
      <c r="X52" s="33">
        <f t="shared" si="8"/>
        <v>5.2739194356755892E-2</v>
      </c>
      <c r="Y52" s="6"/>
      <c r="Z52" s="6"/>
      <c r="AA52" s="6"/>
    </row>
    <row r="53" spans="1:30" x14ac:dyDescent="0.25">
      <c r="B53" s="21" t="s">
        <v>83</v>
      </c>
      <c r="C53" s="26">
        <f>AVERAGE(C2:C49)</f>
        <v>5.7317884812787163E-2</v>
      </c>
      <c r="D53" s="26">
        <f t="shared" ref="D53:X53" si="9">AVERAGE(D2:D49)</f>
        <v>8.0803391161001437E-2</v>
      </c>
      <c r="E53" s="26">
        <f t="shared" si="9"/>
        <v>9.123072656640778E-2</v>
      </c>
      <c r="F53" s="26">
        <f t="shared" si="9"/>
        <v>7.9771487131238092E-2</v>
      </c>
      <c r="G53" s="26">
        <f t="shared" si="9"/>
        <v>5.7617263019192552E-2</v>
      </c>
      <c r="H53" s="26">
        <f t="shared" si="9"/>
        <v>3.0992129877649256E-2</v>
      </c>
      <c r="I53" s="26">
        <f t="shared" si="9"/>
        <v>2.8377127671693595E-2</v>
      </c>
      <c r="J53" s="26">
        <f t="shared" si="9"/>
        <v>3.4306136591163924E-2</v>
      </c>
      <c r="K53" s="26">
        <f t="shared" si="9"/>
        <v>3.0816430036799135E-2</v>
      </c>
      <c r="L53" s="26">
        <f t="shared" si="9"/>
        <v>3.7350921809611408E-2</v>
      </c>
      <c r="M53" s="26">
        <f t="shared" si="9"/>
        <v>4.4531476354511823E-2</v>
      </c>
      <c r="N53" s="26">
        <f t="shared" si="9"/>
        <v>3.0113428696336944E-2</v>
      </c>
      <c r="O53" s="26">
        <f t="shared" si="9"/>
        <v>4.1501676502585537E-2</v>
      </c>
      <c r="P53" s="26">
        <f t="shared" si="9"/>
        <v>3.3747801619440201E-2</v>
      </c>
      <c r="Q53" s="26">
        <f t="shared" si="9"/>
        <v>3.5478143725675336E-2</v>
      </c>
      <c r="R53" s="26">
        <f t="shared" si="9"/>
        <v>3.6733379830558605E-2</v>
      </c>
      <c r="S53" s="26">
        <f t="shared" si="9"/>
        <v>2.6912924900204645E-2</v>
      </c>
      <c r="T53" s="26">
        <f t="shared" si="9"/>
        <v>2.8572139628102677E-2</v>
      </c>
      <c r="U53" s="26">
        <f t="shared" si="9"/>
        <v>4.7480986934131213E-2</v>
      </c>
      <c r="V53" s="26">
        <f t="shared" si="9"/>
        <v>3.9816256743845965E-2</v>
      </c>
      <c r="W53" s="26">
        <f t="shared" si="9"/>
        <v>4.1619077268521619E-2</v>
      </c>
      <c r="X53" s="26">
        <f t="shared" si="9"/>
        <v>4.9482593269625112E-2</v>
      </c>
    </row>
    <row r="54" spans="1:30" x14ac:dyDescent="0.25">
      <c r="B54" s="30" t="s">
        <v>84</v>
      </c>
      <c r="C54" s="26">
        <f>C50/C51</f>
        <v>0.53658536585365857</v>
      </c>
      <c r="D54" s="26">
        <f t="shared" ref="D54:X54" si="10">D50/D51</f>
        <v>0.51111111111111107</v>
      </c>
      <c r="E54" s="26">
        <f t="shared" si="10"/>
        <v>0.66666666666666663</v>
      </c>
      <c r="F54" s="26">
        <f t="shared" si="10"/>
        <v>0.56521739130434778</v>
      </c>
      <c r="G54" s="26">
        <f t="shared" si="10"/>
        <v>0.45652173913043476</v>
      </c>
      <c r="H54" s="26">
        <f t="shared" si="10"/>
        <v>8.6956521739130432E-2</v>
      </c>
      <c r="I54" s="26">
        <f t="shared" si="10"/>
        <v>8.6956521739130432E-2</v>
      </c>
      <c r="J54" s="26">
        <f t="shared" si="10"/>
        <v>0.13043478260869565</v>
      </c>
      <c r="K54" s="26">
        <f t="shared" si="10"/>
        <v>0.1276595744680851</v>
      </c>
      <c r="L54" s="26">
        <f t="shared" si="10"/>
        <v>0.1702127659574468</v>
      </c>
      <c r="M54" s="26">
        <f t="shared" si="10"/>
        <v>0.21276595744680851</v>
      </c>
      <c r="N54" s="26">
        <f t="shared" si="10"/>
        <v>8.5106382978723402E-2</v>
      </c>
      <c r="O54" s="26">
        <f t="shared" si="10"/>
        <v>0.1702127659574468</v>
      </c>
      <c r="P54" s="26">
        <f t="shared" si="10"/>
        <v>8.6956521739130432E-2</v>
      </c>
      <c r="Q54" s="26">
        <f t="shared" si="10"/>
        <v>0.21276595744680851</v>
      </c>
      <c r="R54" s="26">
        <f t="shared" si="10"/>
        <v>0.10869565217391304</v>
      </c>
      <c r="S54" s="26">
        <f t="shared" si="10"/>
        <v>2.1276595744680851E-2</v>
      </c>
      <c r="T54" s="26">
        <f t="shared" si="10"/>
        <v>2.1276595744680851E-2</v>
      </c>
      <c r="U54" s="26">
        <f t="shared" si="10"/>
        <v>0.25531914893617019</v>
      </c>
      <c r="V54" s="26">
        <f t="shared" si="10"/>
        <v>0.2608695652173913</v>
      </c>
      <c r="W54" s="26">
        <f t="shared" si="10"/>
        <v>0.34042553191489361</v>
      </c>
      <c r="X54" s="26">
        <f t="shared" si="10"/>
        <v>0.38636363636363635</v>
      </c>
    </row>
    <row r="55" spans="1:30" x14ac:dyDescent="0.25">
      <c r="B55" s="25" t="s">
        <v>85</v>
      </c>
      <c r="C55" s="26">
        <f>(C50+1)/(C51+2)</f>
        <v>0.53488372093023251</v>
      </c>
      <c r="D55" s="26">
        <f t="shared" ref="D55:X55" si="11">(D50+1)/(D51+2)</f>
        <v>0.51063829787234039</v>
      </c>
      <c r="E55" s="26">
        <f t="shared" si="11"/>
        <v>0.65957446808510634</v>
      </c>
      <c r="F55" s="26">
        <f t="shared" si="11"/>
        <v>0.5625</v>
      </c>
      <c r="G55" s="26">
        <f t="shared" si="11"/>
        <v>0.45833333333333331</v>
      </c>
      <c r="H55" s="26">
        <f t="shared" si="11"/>
        <v>0.10416666666666667</v>
      </c>
      <c r="I55" s="26">
        <f t="shared" si="11"/>
        <v>0.10416666666666667</v>
      </c>
      <c r="J55" s="26">
        <f t="shared" si="11"/>
        <v>0.14583333333333334</v>
      </c>
      <c r="K55" s="26">
        <f t="shared" si="11"/>
        <v>0.14285714285714285</v>
      </c>
      <c r="L55" s="26">
        <f t="shared" si="11"/>
        <v>0.18367346938775511</v>
      </c>
      <c r="M55" s="26">
        <f t="shared" si="11"/>
        <v>0.22448979591836735</v>
      </c>
      <c r="N55" s="26">
        <f t="shared" si="11"/>
        <v>0.10204081632653061</v>
      </c>
      <c r="O55" s="26">
        <f t="shared" si="11"/>
        <v>0.18367346938775511</v>
      </c>
      <c r="P55" s="26">
        <f t="shared" si="11"/>
        <v>0.10416666666666667</v>
      </c>
      <c r="Q55" s="26">
        <f t="shared" si="11"/>
        <v>0.22448979591836735</v>
      </c>
      <c r="R55" s="26">
        <f t="shared" si="11"/>
        <v>0.125</v>
      </c>
      <c r="S55" s="26">
        <f t="shared" si="11"/>
        <v>4.0816326530612242E-2</v>
      </c>
      <c r="T55" s="26">
        <f t="shared" si="11"/>
        <v>4.0816326530612242E-2</v>
      </c>
      <c r="U55" s="26">
        <f t="shared" si="11"/>
        <v>0.26530612244897961</v>
      </c>
      <c r="V55" s="26">
        <f t="shared" si="11"/>
        <v>0.27083333333333331</v>
      </c>
      <c r="W55" s="26">
        <f t="shared" si="11"/>
        <v>0.34693877551020408</v>
      </c>
      <c r="X55" s="26">
        <f t="shared" si="11"/>
        <v>0.39130434782608697</v>
      </c>
    </row>
  </sheetData>
  <sortState ref="B2:AD54">
    <sortCondition ref="B2"/>
  </sortState>
  <conditionalFormatting sqref="C2:X49">
    <cfRule type="cellIs" dxfId="3" priority="1" operator="greaterThan">
      <formula>0.05</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Z53"/>
  <sheetViews>
    <sheetView topLeftCell="A40" workbookViewId="0">
      <selection activeCell="H4" sqref="H4"/>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6"/>
      <c r="B1" s="6"/>
      <c r="C1" s="37" t="s">
        <v>41</v>
      </c>
      <c r="D1" s="37"/>
      <c r="E1" s="37" t="s">
        <v>42</v>
      </c>
      <c r="F1" s="37"/>
      <c r="G1" s="37" t="s">
        <v>43</v>
      </c>
      <c r="H1" s="37"/>
      <c r="I1" s="37" t="s">
        <v>44</v>
      </c>
      <c r="J1" s="37"/>
      <c r="K1" s="37" t="s">
        <v>45</v>
      </c>
      <c r="L1" s="37"/>
      <c r="M1" s="37" t="s">
        <v>46</v>
      </c>
      <c r="N1" s="37"/>
      <c r="O1" s="37" t="s">
        <v>47</v>
      </c>
      <c r="P1" s="37"/>
      <c r="Q1" s="37" t="s">
        <v>48</v>
      </c>
      <c r="R1" s="37"/>
      <c r="S1" s="37" t="s">
        <v>49</v>
      </c>
      <c r="T1" s="37"/>
      <c r="U1" s="37" t="s">
        <v>50</v>
      </c>
      <c r="V1" s="37"/>
      <c r="W1" s="37" t="s">
        <v>51</v>
      </c>
      <c r="X1" s="37"/>
      <c r="Y1" s="37" t="s">
        <v>52</v>
      </c>
      <c r="Z1" s="37"/>
      <c r="AA1" s="37" t="s">
        <v>53</v>
      </c>
      <c r="AB1" s="37"/>
      <c r="AC1" s="37" t="s">
        <v>54</v>
      </c>
      <c r="AD1" s="37"/>
      <c r="AE1" s="37" t="s">
        <v>55</v>
      </c>
      <c r="AF1" s="37"/>
      <c r="AG1" s="37" t="s">
        <v>56</v>
      </c>
      <c r="AH1" s="37"/>
      <c r="AI1" s="37" t="s">
        <v>57</v>
      </c>
      <c r="AJ1" s="37"/>
      <c r="AK1" s="37" t="s">
        <v>58</v>
      </c>
      <c r="AL1" s="37"/>
      <c r="AM1" s="37" t="s">
        <v>59</v>
      </c>
      <c r="AN1" s="37"/>
      <c r="AO1" s="37" t="s">
        <v>60</v>
      </c>
      <c r="AP1" s="37"/>
      <c r="AQ1" s="37" t="s">
        <v>61</v>
      </c>
      <c r="AR1" s="37"/>
      <c r="AS1" s="37" t="s">
        <v>62</v>
      </c>
      <c r="AT1" s="37"/>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3" t="s">
        <v>63</v>
      </c>
      <c r="B2" s="7" t="s">
        <v>40</v>
      </c>
      <c r="C2" s="6" t="s">
        <v>72</v>
      </c>
      <c r="D2" s="6" t="s">
        <v>73</v>
      </c>
      <c r="E2" s="6" t="s">
        <v>72</v>
      </c>
      <c r="F2" s="6" t="s">
        <v>73</v>
      </c>
      <c r="G2" s="6" t="s">
        <v>72</v>
      </c>
      <c r="H2" s="6" t="s">
        <v>73</v>
      </c>
      <c r="I2" s="6" t="s">
        <v>72</v>
      </c>
      <c r="J2" s="6" t="s">
        <v>73</v>
      </c>
      <c r="K2" s="6" t="s">
        <v>72</v>
      </c>
      <c r="L2" s="6" t="s">
        <v>73</v>
      </c>
      <c r="M2" s="6" t="s">
        <v>72</v>
      </c>
      <c r="N2" s="6" t="s">
        <v>73</v>
      </c>
      <c r="O2" s="6" t="s">
        <v>72</v>
      </c>
      <c r="P2" s="6" t="s">
        <v>73</v>
      </c>
      <c r="Q2" s="6" t="s">
        <v>72</v>
      </c>
      <c r="R2" s="6" t="s">
        <v>73</v>
      </c>
      <c r="S2" s="6" t="s">
        <v>72</v>
      </c>
      <c r="T2" s="6" t="s">
        <v>73</v>
      </c>
      <c r="U2" s="6" t="s">
        <v>72</v>
      </c>
      <c r="V2" s="6" t="s">
        <v>73</v>
      </c>
      <c r="W2" s="6" t="s">
        <v>72</v>
      </c>
      <c r="X2" s="6" t="s">
        <v>73</v>
      </c>
      <c r="Y2" s="6" t="s">
        <v>72</v>
      </c>
      <c r="Z2" s="6" t="s">
        <v>73</v>
      </c>
      <c r="AA2" s="6" t="s">
        <v>72</v>
      </c>
      <c r="AB2" s="6" t="s">
        <v>73</v>
      </c>
      <c r="AC2" s="6" t="s">
        <v>72</v>
      </c>
      <c r="AD2" s="6" t="s">
        <v>73</v>
      </c>
      <c r="AE2" s="6" t="s">
        <v>72</v>
      </c>
      <c r="AF2" s="6" t="s">
        <v>73</v>
      </c>
      <c r="AG2" s="6" t="s">
        <v>72</v>
      </c>
      <c r="AH2" s="6" t="s">
        <v>73</v>
      </c>
      <c r="AI2" s="6" t="s">
        <v>72</v>
      </c>
      <c r="AJ2" s="6" t="s">
        <v>73</v>
      </c>
      <c r="AK2" s="6" t="s">
        <v>72</v>
      </c>
      <c r="AL2" s="6" t="s">
        <v>73</v>
      </c>
      <c r="AM2" s="6" t="s">
        <v>72</v>
      </c>
      <c r="AN2" s="6" t="s">
        <v>73</v>
      </c>
      <c r="AO2" s="6" t="s">
        <v>72</v>
      </c>
      <c r="AP2" s="6" t="s">
        <v>73</v>
      </c>
      <c r="AQ2" s="6" t="s">
        <v>72</v>
      </c>
      <c r="AR2" s="6" t="s">
        <v>73</v>
      </c>
      <c r="AS2" s="6" t="s">
        <v>72</v>
      </c>
      <c r="AT2" s="6"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6">
        <v>1</v>
      </c>
      <c r="B3" s="6" t="s">
        <v>30</v>
      </c>
      <c r="C3" s="6">
        <f>IF('cantidad pollos muertos'!C2="","",BETAINV(0.025,'cantidad pollos muertos'!C2+1,'cantidad inicial pollos'!C2-'cantidad pollos muertos'!C2+1))</f>
        <v>3.238759457376874E-2</v>
      </c>
      <c r="D3" s="6">
        <f>IF('cantidad pollos muertos'!C2="","",BETAINV(0.975,'cantidad pollos muertos'!C2+1,'cantidad inicial pollos'!C2-'cantidad pollos muertos'!C2+1))</f>
        <v>4.7511694049014341E-2</v>
      </c>
      <c r="E3" s="6">
        <f>IF('cantidad pollos muertos'!D2="","",BETAINV(0.025,'cantidad pollos muertos'!D2+1,'cantidad inicial pollos'!D2-'cantidad pollos muertos'!D2+1))</f>
        <v>4.0270728907817431E-2</v>
      </c>
      <c r="F3" s="6">
        <f>IF('cantidad pollos muertos'!D2="","",BETAINV(0.975,'cantidad pollos muertos'!D2+1,'cantidad inicial pollos'!D2-'cantidad pollos muertos'!D2+1))</f>
        <v>5.5937514581177794E-2</v>
      </c>
      <c r="G3" s="6">
        <f>IF('cantidad pollos muertos'!E2="","",BETAINV(0.025,'cantidad pollos muertos'!E2+1,'cantidad inicial pollos'!E2-'cantidad pollos muertos'!E2+1))</f>
        <v>5.5677076850499919E-2</v>
      </c>
      <c r="H3" s="6">
        <f>IF('cantidad pollos muertos'!E2="","",BETAINV(0.975,'cantidad pollos muertos'!E2+1,'cantidad inicial pollos'!E2-'cantidad pollos muertos'!E2+1))</f>
        <v>7.3661587087908154E-2</v>
      </c>
      <c r="I3" s="6">
        <f>IF('cantidad pollos muertos'!F2="","",BETAINV(0.025,'cantidad pollos muertos'!F2+1,'cantidad inicial pollos'!F2-'cantidad pollos muertos'!F2+1))</f>
        <v>0.17242646736528686</v>
      </c>
      <c r="J3" s="6">
        <f>IF('cantidad pollos muertos'!F2="","",BETAINV(0.975,'cantidad pollos muertos'!F2+1,'cantidad inicial pollos'!F2-'cantidad pollos muertos'!F2+1))</f>
        <v>0.20097720620160819</v>
      </c>
      <c r="K3" s="6">
        <f>IF('cantidad pollos muertos'!G2="","",BETAINV(0.025,'cantidad pollos muertos'!G2+1,'cantidad inicial pollos'!G2-'cantidad pollos muertos'!G2+1))</f>
        <v>6.6502590428620278E-2</v>
      </c>
      <c r="L3" s="6">
        <f>IF('cantidad pollos muertos'!G2="","",BETAINV(0.975,'cantidad pollos muertos'!G2+1,'cantidad inicial pollos'!G2-'cantidad pollos muertos'!G2+1))</f>
        <v>8.5913877215295975E-2</v>
      </c>
      <c r="M3" s="6">
        <f>IF('cantidad pollos muertos'!H2="","",BETAINV(0.025,'cantidad pollos muertos'!H2+1,'cantidad inicial pollos'!L2-'cantidad pollos muertos'!H2+1))</f>
        <v>1.3852977286774691E-2</v>
      </c>
      <c r="N3" s="6">
        <f>IF('cantidad pollos muertos'!H2="","",BETAINV(0.975,'cantidad pollos muertos'!H2+1,'cantidad inicial pollos'!H2-'cantidad pollos muertos'!H2+1))</f>
        <v>2.7971996737413241E-2</v>
      </c>
      <c r="O3" s="6">
        <f>IF('cantidad pollos muertos'!I2="","",BETAINV(0.025,'cantidad pollos muertos'!I2+1,'cantidad inicial pollos'!I2-'cantidad pollos muertos'!I2+1))</f>
        <v>1.8763413704679464E-2</v>
      </c>
      <c r="P3" s="6">
        <f>IF('cantidad pollos muertos'!I2="","",BETAINV(0.975,'cantidad pollos muertos'!I2+1,'cantidad inicial pollos'!I2-'cantidad pollos muertos'!I2+1))</f>
        <v>2.9569561920680609E-2</v>
      </c>
      <c r="Q3" s="6">
        <f>IF('cantidad pollos muertos'!J2="","",BETAINV(0.025,'cantidad pollos muertos'!J2+1,'cantidad inicial pollos'!J2-'cantidad pollos muertos'!J2+1))</f>
        <v>3.7906012455782068E-2</v>
      </c>
      <c r="R3" s="6">
        <f>IF('cantidad pollos muertos'!J2="","",BETAINV(0.975,'cantidad pollos muertos'!J2+1,'cantidad inicial pollos'!J2-'cantidad pollos muertos'!J2+1))</f>
        <v>5.3429853432392815E-2</v>
      </c>
      <c r="S3" s="6">
        <f>IF('cantidad pollos muertos'!K2="","",BETAINV(0.025,'cantidad pollos muertos'!K2+1,'cantidad inicial pollos'!K2-'cantidad pollos muertos'!K2+1))</f>
        <v>1.7580064823933157E-2</v>
      </c>
      <c r="T3" s="6">
        <f>IF('cantidad pollos muertos'!K2="","",BETAINV(0.975,'cantidad pollos muertos'!K2+1,'cantidad inicial pollos'!K2-'cantidad pollos muertos'!K2+1))</f>
        <v>2.8078719538331631E-2</v>
      </c>
      <c r="U3" s="6">
        <f>IF('cantidad pollos muertos'!L2="","",BETAINV(0.025,'cantidad pollos muertos'!L2+1,'cantidad inicial pollos'!L2-'cantidad pollos muertos'!L2+1))</f>
        <v>1.9908396704182024E-2</v>
      </c>
      <c r="V3" s="6">
        <f>IF('cantidad pollos muertos'!L2="","",BETAINV(0.975,'cantidad pollos muertos'!L2+1,'cantidad inicial pollos'!L2-'cantidad pollos muertos'!L2+1))</f>
        <v>3.098917742847751E-2</v>
      </c>
      <c r="W3" s="6">
        <f>IF('cantidad pollos muertos'!M2="","",BETAINV(0.025,'cantidad pollos muertos'!M2+1,'cantidad inicial pollos'!M2-'cantidad pollos muertos'!M2+1))</f>
        <v>4.1242403781150905E-2</v>
      </c>
      <c r="X3" s="6">
        <f>IF('cantidad pollos muertos'!M2="","",BETAINV(0.975,'cantidad pollos muertos'!M2+1,'cantidad inicial pollos'!M2-'cantidad pollos muertos'!M2+1))</f>
        <v>5.7345397109730967E-2</v>
      </c>
      <c r="Y3" s="6">
        <f>IF('cantidad pollos muertos'!N2="","",BETAINV(0.025,'cantidad pollos muertos'!N2+1,'cantidad inicial pollos'!N2-'cantidad pollos muertos'!N2+1))</f>
        <v>3.6575198704981438E-2</v>
      </c>
      <c r="Z3" s="6">
        <f>IF('cantidad pollos muertos'!N2="","",BETAINV(0.975,'cantidad pollos muertos'!N2+1,'cantidad inicial pollos'!N2-'cantidad pollos muertos'!N2+1))</f>
        <v>5.1859891815099424E-2</v>
      </c>
      <c r="AA3" s="6">
        <f>IF('cantidad pollos muertos'!O2="","",BETAINV(0.025,'cantidad pollos muertos'!O2+1,'cantidad inicial pollos'!O2-'cantidad pollos muertos'!O2+1))</f>
        <v>1.4839491438012621E-2</v>
      </c>
      <c r="AB3" s="6">
        <f>IF('cantidad pollos muertos'!O2="","",BETAINV(0.975,'cantidad pollos muertos'!O2+1,'cantidad inicial pollos'!O2-'cantidad pollos muertos'!O2+1))</f>
        <v>2.4984823555715407E-2</v>
      </c>
      <c r="AC3" s="6">
        <f>IF('cantidad pollos muertos'!P2="","",BETAINV(0.025,'cantidad pollos muertos'!P2+1,'cantidad inicial pollos'!P2-'cantidad pollos muertos'!P2+1))</f>
        <v>3.3983971460256196E-2</v>
      </c>
      <c r="AD3" s="6">
        <f>IF('cantidad pollos muertos'!P2="","",BETAINV(0.975,'cantidad pollos muertos'!P2+1,'cantidad inicial pollos'!P2-'cantidad pollos muertos'!P2+1))</f>
        <v>4.8499688881075032E-2</v>
      </c>
      <c r="AE3" s="6">
        <f>IF('cantidad pollos muertos'!Q2="","",BETAINV(0.025,'cantidad pollos muertos'!Q2+1,'cantidad inicial pollos'!Q2-'cantidad pollos muertos'!Q2+1))</f>
        <v>4.91553668792412E-2</v>
      </c>
      <c r="AF3" s="6">
        <f>IF('cantidad pollos muertos'!Q2="","",BETAINV(0.975,'cantidad pollos muertos'!Q2+1,'cantidad inicial pollos'!Q2-'cantidad pollos muertos'!Q2+1))</f>
        <v>6.6196741600969111E-2</v>
      </c>
      <c r="AG3" s="6">
        <f>IF('cantidad pollos muertos'!R2="","",BETAINV(0.025,'cantidad pollos muertos'!R2+1,'cantidad inicial pollos'!R2-'cantidad pollos muertos'!R2+1))</f>
        <v>9.7788152551082606E-3</v>
      </c>
      <c r="AH3" s="6">
        <f>IF('cantidad pollos muertos'!R2="","",BETAINV(0.975,'cantidad pollos muertos'!R2+1,'cantidad inicial pollos'!R2-'cantidad pollos muertos'!R2+1))</f>
        <v>1.8464555865077115E-2</v>
      </c>
      <c r="AI3" s="6">
        <f>IF('cantidad pollos muertos'!S2="","",BETAINV(0.025,'cantidad pollos muertos'!S2+1,'cantidad inicial pollos'!S2-'cantidad pollos muertos'!S2+1))</f>
        <v>2.7986357937152647E-2</v>
      </c>
      <c r="AJ3" s="6">
        <f>IF('cantidad pollos muertos'!S2="","",BETAINV(0.975,'cantidad pollos muertos'!S2+1,'cantidad inicial pollos'!S2-'cantidad pollos muertos'!S2+1))</f>
        <v>4.1593665601700525E-2</v>
      </c>
      <c r="AK3" s="6">
        <f>IF('cantidad pollos muertos'!T2="","",BETAINV(0.025,'cantidad pollos muertos'!T2+1,'cantidad inicial pollos'!T2-'cantidad pollos muertos'!T2+1))</f>
        <v>1.1008771263393403E-2</v>
      </c>
      <c r="AL3" s="6">
        <f>IF('cantidad pollos muertos'!T2="","",BETAINV(0.975,'cantidad pollos muertos'!T2+1,'cantidad inicial pollos'!T2-'cantidad pollos muertos'!T2+1))</f>
        <v>2.0135488193753326E-2</v>
      </c>
      <c r="AM3" s="6">
        <f>IF('cantidad pollos muertos'!U2="","",BETAINV(0.025,'cantidad pollos muertos'!U2+1,'cantidad inicial pollos'!U2-'cantidad pollos muertos'!U2+1))</f>
        <v>3.5264812837905536E-2</v>
      </c>
      <c r="AN3" s="6">
        <f>IF('cantidad pollos muertos'!U2="","",BETAINV(0.975,'cantidad pollos muertos'!U2+1,'cantidad inicial pollos'!U2-'cantidad pollos muertos'!U2+1))</f>
        <v>5.0016165798412282E-2</v>
      </c>
      <c r="AO3" s="6">
        <f>IF('cantidad pollos muertos'!V2="","",BETAINV(0.025,'cantidad pollos muertos'!V2+1,'cantidad inicial pollos'!V2-'cantidad pollos muertos'!V2+1))</f>
        <v>3.8154610307487187E-2</v>
      </c>
      <c r="AP3" s="6">
        <f>IF('cantidad pollos muertos'!V2="","",BETAINV(0.975,'cantidad pollos muertos'!V2+1,'cantidad inicial pollos'!V2-'cantidad pollos muertos'!V2+1))</f>
        <v>5.3420331435963475E-2</v>
      </c>
      <c r="AQ3" s="6">
        <f>IF('cantidad pollos muertos'!W2="","",BETAINV(0.025,'cantidad pollos muertos'!W2+1,'cantidad inicial pollos'!W2-'cantidad pollos muertos'!W2+1))</f>
        <v>4.2992871649937689E-2</v>
      </c>
      <c r="AR3" s="6">
        <f>IF('cantidad pollos muertos'!W2="","",BETAINV(0.975,'cantidad pollos muertos'!W2+1,'cantidad inicial pollos'!W2-'cantidad pollos muertos'!W2+1))</f>
        <v>5.9072001021270415E-2</v>
      </c>
      <c r="AS3" s="6">
        <f>IF('cantidad pollos muertos'!X2="","",BETAINV(0.025,'cantidad pollos muertos'!X2+1,'cantidad inicial pollos'!X2-'cantidad pollos muertos'!X2+1))</f>
        <v>2.446075798050024E-2</v>
      </c>
      <c r="AT3" s="6">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6">
        <v>2</v>
      </c>
      <c r="B4" s="6" t="s">
        <v>5</v>
      </c>
      <c r="C4" s="6">
        <f>IF('cantidad pollos muertos'!C3="","",BETAINV(0.025,'cantidad pollos muertos'!C3+1,'cantidad inicial pollos'!C3-'cantidad pollos muertos'!C3+1))</f>
        <v>6.7478812792070991E-2</v>
      </c>
      <c r="D4" s="6">
        <f>IF('cantidad pollos muertos'!C3="","",BETAINV(0.975,'cantidad pollos muertos'!C3+1,'cantidad inicial pollos'!C3-'cantidad pollos muertos'!C3+1))</f>
        <v>7.9117242344121874E-2</v>
      </c>
      <c r="E4" s="6">
        <f>IF('cantidad pollos muertos'!D3="","",BETAINV(0.025,'cantidad pollos muertos'!D3+1,'cantidad inicial pollos'!D3-'cantidad pollos muertos'!D3+1))</f>
        <v>0.29751183750158722</v>
      </c>
      <c r="F4" s="6">
        <f>IF('cantidad pollos muertos'!D3="","",BETAINV(0.975,'cantidad pollos muertos'!D3+1,'cantidad inicial pollos'!D3-'cantidad pollos muertos'!D3+1))</f>
        <v>0.31637746366881914</v>
      </c>
      <c r="G4" s="6">
        <f>IF('cantidad pollos muertos'!E3="","",BETAINV(0.025,'cantidad pollos muertos'!E3+1,'cantidad inicial pollos'!E3-'cantidad pollos muertos'!E3+1))</f>
        <v>0.34972250391242338</v>
      </c>
      <c r="H4" s="6">
        <f>IF('cantidad pollos muertos'!E3="","",BETAINV(0.975,'cantidad pollos muertos'!E3+1,'cantidad inicial pollos'!E3-'cantidad pollos muertos'!E3+1))</f>
        <v>0.36935093026596089</v>
      </c>
      <c r="I4" s="6">
        <f>IF('cantidad pollos muertos'!F3="","",BETAINV(0.025,'cantidad pollos muertos'!F3+1,'cantidad inicial pollos'!F3-'cantidad pollos muertos'!F3+1))</f>
        <v>0.11100547569587718</v>
      </c>
      <c r="J4" s="6">
        <f>IF('cantidad pollos muertos'!F3="","",BETAINV(0.975,'cantidad pollos muertos'!F3+1,'cantidad inicial pollos'!F3-'cantidad pollos muertos'!F3+1))</f>
        <v>0.12417738661434208</v>
      </c>
      <c r="K4" s="6">
        <f>IF('cantidad pollos muertos'!G3="","",BETAINV(0.025,'cantidad pollos muertos'!G3+1,'cantidad inicial pollos'!G3-'cantidad pollos muertos'!G3+1))</f>
        <v>5.2756698781234179E-2</v>
      </c>
      <c r="L4" s="6">
        <f>IF('cantidad pollos muertos'!G3="","",BETAINV(0.975,'cantidad pollos muertos'!G3+1,'cantidad inicial pollos'!G3-'cantidad pollos muertos'!G3+1))</f>
        <v>6.2353622407912868E-2</v>
      </c>
      <c r="M4" s="6">
        <f>IF('cantidad pollos muertos'!H3="","",BETAINV(0.025,'cantidad pollos muertos'!H3+1,'cantidad inicial pollos'!L3-'cantidad pollos muertos'!H3+1))</f>
        <v>3.9341407247370452E-2</v>
      </c>
      <c r="N4" s="6">
        <f>IF('cantidad pollos muertos'!H3="","",BETAINV(0.975,'cantidad pollos muertos'!H3+1,'cantidad inicial pollos'!H3-'cantidad pollos muertos'!H3+1))</f>
        <v>5.501099297887746E-2</v>
      </c>
      <c r="O4" s="6">
        <f>IF('cantidad pollos muertos'!I3="","",BETAINV(0.025,'cantidad pollos muertos'!I3+1,'cantidad inicial pollos'!I3-'cantidad pollos muertos'!I3+1))</f>
        <v>4.2001990339707987E-2</v>
      </c>
      <c r="P4" s="6">
        <f>IF('cantidad pollos muertos'!I3="","",BETAINV(0.975,'cantidad pollos muertos'!I3+1,'cantidad inicial pollos'!I3-'cantidad pollos muertos'!I3+1))</f>
        <v>5.1134947962674038E-2</v>
      </c>
      <c r="Q4" s="6">
        <f>IF('cantidad pollos muertos'!J3="","",BETAINV(0.025,'cantidad pollos muertos'!J3+1,'cantidad inicial pollos'!J3-'cantidad pollos muertos'!J3+1))</f>
        <v>1.0581631174453454E-2</v>
      </c>
      <c r="R4" s="6">
        <f>IF('cantidad pollos muertos'!J3="","",BETAINV(0.975,'cantidad pollos muertos'!J3+1,'cantidad inicial pollos'!J3-'cantidad pollos muertos'!J3+1))</f>
        <v>1.5488285801558477E-2</v>
      </c>
      <c r="S4" s="32">
        <f>IF('cantidad pollos muertos'!K3="","",BETAINV(0.025,'cantidad pollos muertos'!K3+1,'cantidad inicial pollos'!K3-'cantidad pollos muertos'!K3+1))</f>
        <v>4.5734891160898024E-2</v>
      </c>
      <c r="T4" s="32">
        <f>IF('cantidad pollos muertos'!K3="","",BETAINV(0.975,'cantidad pollos muertos'!K3+1,'cantidad inicial pollos'!K3-'cantidad pollos muertos'!K3+1))</f>
        <v>5.4657687734847582E-2</v>
      </c>
      <c r="U4" s="32">
        <f>IF('cantidad pollos muertos'!L3="","",BETAINV(0.025,'cantidad pollos muertos'!L3+1,'cantidad inicial pollos'!L3-'cantidad pollos muertos'!L3+1))</f>
        <v>2.5882040097605894E-2</v>
      </c>
      <c r="V4" s="32">
        <f>IF('cantidad pollos muertos'!L3="","",BETAINV(0.975,'cantidad pollos muertos'!L3+1,'cantidad inicial pollos'!L3-'cantidad pollos muertos'!L3+1))</f>
        <v>3.3217848436762454E-2</v>
      </c>
      <c r="W4" s="6">
        <f>IF('cantidad pollos muertos'!M3="","",BETAINV(0.025,'cantidad pollos muertos'!M3+1,'cantidad inicial pollos'!M3-'cantidad pollos muertos'!M3+1))</f>
        <v>2.7924426433332414E-2</v>
      </c>
      <c r="X4" s="6">
        <f>IF('cantidad pollos muertos'!M3="","",BETAINV(0.975,'cantidad pollos muertos'!M3+1,'cantidad inicial pollos'!M3-'cantidad pollos muertos'!M3+1))</f>
        <v>3.5512735057789957E-2</v>
      </c>
      <c r="Y4" s="6">
        <f>IF('cantidad pollos muertos'!N3="","",BETAINV(0.025,'cantidad pollos muertos'!N3+1,'cantidad inicial pollos'!N3-'cantidad pollos muertos'!N3+1))</f>
        <v>3.7313159100197606E-2</v>
      </c>
      <c r="Z4" s="6">
        <f>IF('cantidad pollos muertos'!N3="","",BETAINV(0.975,'cantidad pollos muertos'!N3+1,'cantidad inicial pollos'!N3-'cantidad pollos muertos'!N3+1))</f>
        <v>4.5967487653018502E-2</v>
      </c>
      <c r="AA4" s="6">
        <f>IF('cantidad pollos muertos'!O3="","",BETAINV(0.025,'cantidad pollos muertos'!O3+1,'cantidad inicial pollos'!O3-'cantidad pollos muertos'!O3+1))</f>
        <v>2.6604931176162701E-2</v>
      </c>
      <c r="AB4" s="6">
        <f>IF('cantidad pollos muertos'!O3="","",BETAINV(0.975,'cantidad pollos muertos'!O3+1,'cantidad inicial pollos'!O3-'cantidad pollos muertos'!O3+1))</f>
        <v>3.3794036218521506E-2</v>
      </c>
      <c r="AC4" s="6">
        <f>IF('cantidad pollos muertos'!P3="","",BETAINV(0.025,'cantidad pollos muertos'!P3+1,'cantidad inicial pollos'!P3-'cantidad pollos muertos'!P3+1))</f>
        <v>2.8927930070916135E-2</v>
      </c>
      <c r="AD4" s="6">
        <f>IF('cantidad pollos muertos'!P3="","",BETAINV(0.975,'cantidad pollos muertos'!P3+1,'cantidad inicial pollos'!P3-'cantidad pollos muertos'!P3+1))</f>
        <v>3.6174549971223269E-2</v>
      </c>
      <c r="AE4" s="6">
        <f>IF('cantidad pollos muertos'!Q3="","",BETAINV(0.025,'cantidad pollos muertos'!Q3+1,'cantidad inicial pollos'!Q3-'cantidad pollos muertos'!Q3+1))</f>
        <v>3.1609659731576527E-2</v>
      </c>
      <c r="AF4" s="6">
        <f>IF('cantidad pollos muertos'!Q3="","",BETAINV(0.975,'cantidad pollos muertos'!Q3+1,'cantidad inicial pollos'!Q3-'cantidad pollos muertos'!Q3+1))</f>
        <v>3.9154910102337959E-2</v>
      </c>
      <c r="AG4" s="6">
        <f>IF('cantidad pollos muertos'!R3="","",BETAINV(0.025,'cantidad pollos muertos'!R3+1,'cantidad inicial pollos'!R3-'cantidad pollos muertos'!R3+1))</f>
        <v>2.1033537237588901E-2</v>
      </c>
      <c r="AH4" s="6">
        <f>IF('cantidad pollos muertos'!R3="","",BETAINV(0.975,'cantidad pollos muertos'!R3+1,'cantidad inicial pollos'!R3-'cantidad pollos muertos'!R3+1))</f>
        <v>2.7300440578363339E-2</v>
      </c>
      <c r="AI4" s="6">
        <f>IF('cantidad pollos muertos'!S3="","",BETAINV(0.025,'cantidad pollos muertos'!S3+1,'cantidad inicial pollos'!S3-'cantidad pollos muertos'!S3+1))</f>
        <v>3.5747930503296006E-2</v>
      </c>
      <c r="AJ4" s="6">
        <f>IF('cantidad pollos muertos'!S3="","",BETAINV(0.975,'cantidad pollos muertos'!S3+1,'cantidad inicial pollos'!S3-'cantidad pollos muertos'!S3+1))</f>
        <v>4.3727545584656191E-2</v>
      </c>
      <c r="AK4" s="6">
        <f>IF('cantidad pollos muertos'!T3="","",BETAINV(0.025,'cantidad pollos muertos'!T3+1,'cantidad inicial pollos'!T3-'cantidad pollos muertos'!T3+1))</f>
        <v>1.8896145237694111E-2</v>
      </c>
      <c r="AL4" s="6">
        <f>IF('cantidad pollos muertos'!T3="","",BETAINV(0.975,'cantidad pollos muertos'!T3+1,'cantidad inicial pollos'!T3-'cantidad pollos muertos'!T3+1))</f>
        <v>2.4864602369949806E-2</v>
      </c>
      <c r="AM4" s="6">
        <f>IF('cantidad pollos muertos'!U3="","",BETAINV(0.025,'cantidad pollos muertos'!U3+1,'cantidad inicial pollos'!U3-'cantidad pollos muertos'!U3+1))</f>
        <v>3.3883956968953959E-2</v>
      </c>
      <c r="AN4" s="6">
        <f>IF('cantidad pollos muertos'!U3="","",BETAINV(0.975,'cantidad pollos muertos'!U3+1,'cantidad inicial pollos'!U3-'cantidad pollos muertos'!U3+1))</f>
        <v>4.167161144908138E-2</v>
      </c>
      <c r="AO4" s="6">
        <f>IF('cantidad pollos muertos'!V3="","",BETAINV(0.025,'cantidad pollos muertos'!V3+1,'cantidad inicial pollos'!V3-'cantidad pollos muertos'!V3+1))</f>
        <v>3.2332813369359288E-2</v>
      </c>
      <c r="AP4" s="6">
        <f>IF('cantidad pollos muertos'!V3="","",BETAINV(0.975,'cantidad pollos muertos'!V3+1,'cantidad inicial pollos'!V3-'cantidad pollos muertos'!V3+1))</f>
        <v>3.9956165147066791E-2</v>
      </c>
      <c r="AQ4" s="6">
        <f>IF('cantidad pollos muertos'!W3="","",BETAINV(0.025,'cantidad pollos muertos'!W3+1,'cantidad inicial pollos'!W3-'cantidad pollos muertos'!W3+1))</f>
        <v>5.1055985347037931E-2</v>
      </c>
      <c r="AR4" s="6">
        <f>IF('cantidad pollos muertos'!W3="","",BETAINV(0.975,'cantidad pollos muertos'!W3+1,'cantidad inicial pollos'!W3-'cantidad pollos muertos'!W3+1))</f>
        <v>6.0432064439833511E-2</v>
      </c>
      <c r="AS4" s="6" t="str">
        <f>IF('cantidad pollos muertos'!X3="","",BETAINV(0.025,'cantidad pollos muertos'!X3+1,'cantidad inicial pollos'!X3-'cantidad pollos muertos'!X3+1))</f>
        <v/>
      </c>
      <c r="AT4" s="6"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6">
        <v>3</v>
      </c>
      <c r="B5" s="6" t="s">
        <v>70</v>
      </c>
      <c r="C5" s="6" t="str">
        <f>IF('cantidad pollos muertos'!C4="","",BETAINV(0.025,'cantidad pollos muertos'!C4+1,'cantidad inicial pollos'!C4-'cantidad pollos muertos'!C4+1))</f>
        <v/>
      </c>
      <c r="D5" s="6" t="str">
        <f>IF('cantidad pollos muertos'!C4="","",BETAINV(0.975,'cantidad pollos muertos'!C4+1,'cantidad inicial pollos'!C4-'cantidad pollos muertos'!C4+1))</f>
        <v/>
      </c>
      <c r="E5" s="6" t="str">
        <f>IF('cantidad pollos muertos'!D4="","",BETAINV(0.025,'cantidad pollos muertos'!D4+1,'cantidad inicial pollos'!D4-'cantidad pollos muertos'!D4+1))</f>
        <v/>
      </c>
      <c r="F5" s="6" t="str">
        <f>IF('cantidad pollos muertos'!D4="","",BETAINV(0.975,'cantidad pollos muertos'!D4+1,'cantidad inicial pollos'!D4-'cantidad pollos muertos'!D4+1))</f>
        <v/>
      </c>
      <c r="G5" s="6" t="str">
        <f>IF('cantidad pollos muertos'!E4="","",BETAINV(0.025,'cantidad pollos muertos'!E4+1,'cantidad inicial pollos'!E4-'cantidad pollos muertos'!E4+1))</f>
        <v/>
      </c>
      <c r="H5" s="6" t="str">
        <f>IF('cantidad pollos muertos'!E4="","",BETAINV(0.975,'cantidad pollos muertos'!E4+1,'cantidad inicial pollos'!E4-'cantidad pollos muertos'!E4+1))</f>
        <v/>
      </c>
      <c r="I5" s="6" t="str">
        <f>IF('cantidad pollos muertos'!F4="","",BETAINV(0.025,'cantidad pollos muertos'!F4+1,'cantidad inicial pollos'!F4-'cantidad pollos muertos'!F4+1))</f>
        <v/>
      </c>
      <c r="J5" s="6" t="str">
        <f>IF('cantidad pollos muertos'!F4="","",BETAINV(0.975,'cantidad pollos muertos'!F4+1,'cantidad inicial pollos'!F4-'cantidad pollos muertos'!F4+1))</f>
        <v/>
      </c>
      <c r="K5" s="6" t="str">
        <f>IF('cantidad pollos muertos'!G4="","",BETAINV(0.025,'cantidad pollos muertos'!G4+1,'cantidad inicial pollos'!G4-'cantidad pollos muertos'!G4+1))</f>
        <v/>
      </c>
      <c r="L5" s="6" t="str">
        <f>IF('cantidad pollos muertos'!G4="","",BETAINV(0.975,'cantidad pollos muertos'!G4+1,'cantidad inicial pollos'!G4-'cantidad pollos muertos'!G4+1))</f>
        <v/>
      </c>
      <c r="M5" s="6" t="str">
        <f>IF('cantidad pollos muertos'!H4="","",BETAINV(0.025,'cantidad pollos muertos'!H4+1,'cantidad inicial pollos'!L4-'cantidad pollos muertos'!H4+1))</f>
        <v/>
      </c>
      <c r="N5" s="6" t="str">
        <f>IF('cantidad pollos muertos'!H4="","",BETAINV(0.975,'cantidad pollos muertos'!H4+1,'cantidad inicial pollos'!H4-'cantidad pollos muertos'!H4+1))</f>
        <v/>
      </c>
      <c r="O5" s="6" t="str">
        <f>IF('cantidad pollos muertos'!I4="","",BETAINV(0.025,'cantidad pollos muertos'!I4+1,'cantidad inicial pollos'!I4-'cantidad pollos muertos'!I4+1))</f>
        <v/>
      </c>
      <c r="P5" s="6" t="str">
        <f>IF('cantidad pollos muertos'!I4="","",BETAINV(0.975,'cantidad pollos muertos'!I4+1,'cantidad inicial pollos'!I4-'cantidad pollos muertos'!I4+1))</f>
        <v/>
      </c>
      <c r="Q5" s="6" t="str">
        <f>IF('cantidad pollos muertos'!J4="","",BETAINV(0.025,'cantidad pollos muertos'!J4+1,'cantidad inicial pollos'!J4-'cantidad pollos muertos'!J4+1))</f>
        <v/>
      </c>
      <c r="R5" s="6" t="str">
        <f>IF('cantidad pollos muertos'!J4="","",BETAINV(0.975,'cantidad pollos muertos'!J4+1,'cantidad inicial pollos'!J4-'cantidad pollos muertos'!J4+1))</f>
        <v/>
      </c>
      <c r="S5" s="32" t="str">
        <f>IF('cantidad pollos muertos'!K4="","",BETAINV(0.025,'cantidad pollos muertos'!K4+1,'cantidad inicial pollos'!K4-'cantidad pollos muertos'!K4+1))</f>
        <v/>
      </c>
      <c r="T5" s="32" t="str">
        <f>IF('cantidad pollos muertos'!K4="","",BETAINV(0.975,'cantidad pollos muertos'!K4+1,'cantidad inicial pollos'!K4-'cantidad pollos muertos'!K4+1))</f>
        <v/>
      </c>
      <c r="U5" s="32" t="str">
        <f>IF('cantidad pollos muertos'!L4="","",BETAINV(0.025,'cantidad pollos muertos'!L4+1,'cantidad inicial pollos'!L4-'cantidad pollos muertos'!L4+1))</f>
        <v/>
      </c>
      <c r="V5" s="32" t="str">
        <f>IF('cantidad pollos muertos'!L4="","",BETAINV(0.975,'cantidad pollos muertos'!L4+1,'cantidad inicial pollos'!L4-'cantidad pollos muertos'!L4+1))</f>
        <v/>
      </c>
      <c r="W5" s="6">
        <f>IF('cantidad pollos muertos'!M4="","",BETAINV(0.025,'cantidad pollos muertos'!M4+1,'cantidad inicial pollos'!M4-'cantidad pollos muertos'!M4+1))</f>
        <v>0.15825815671253951</v>
      </c>
      <c r="X5" s="6">
        <f>IF('cantidad pollos muertos'!M4="","",BETAINV(0.975,'cantidad pollos muertos'!M4+1,'cantidad inicial pollos'!M4-'cantidad pollos muertos'!M4+1))</f>
        <v>0.18957637490145762</v>
      </c>
      <c r="Y5" s="6">
        <f>IF('cantidad pollos muertos'!N4="","",BETAINV(0.025,'cantidad pollos muertos'!N4+1,'cantidad inicial pollos'!N4-'cantidad pollos muertos'!N4+1))</f>
        <v>3.035257197776315E-2</v>
      </c>
      <c r="Z5" s="6">
        <f>IF('cantidad pollos muertos'!N4="","",BETAINV(0.975,'cantidad pollos muertos'!N4+1,'cantidad inicial pollos'!N4-'cantidad pollos muertos'!N4+1))</f>
        <v>4.6116550492398267E-2</v>
      </c>
      <c r="AA5" s="6">
        <f>IF('cantidad pollos muertos'!O4="","",BETAINV(0.025,'cantidad pollos muertos'!O4+1,'cantidad inicial pollos'!O4-'cantidad pollos muertos'!O4+1))</f>
        <v>1.4839491438012621E-2</v>
      </c>
      <c r="AB5" s="6">
        <f>IF('cantidad pollos muertos'!O4="","",BETAINV(0.975,'cantidad pollos muertos'!O4+1,'cantidad inicial pollos'!O4-'cantidad pollos muertos'!O4+1))</f>
        <v>2.4984823555715407E-2</v>
      </c>
      <c r="AC5" s="6">
        <f>IF('cantidad pollos muertos'!P4="","",BETAINV(0.025,'cantidad pollos muertos'!P4+1,'cantidad inicial pollos'!P4-'cantidad pollos muertos'!P4+1))</f>
        <v>2.7329145080968537E-2</v>
      </c>
      <c r="AD5" s="6">
        <f>IF('cantidad pollos muertos'!P4="","",BETAINV(0.975,'cantidad pollos muertos'!P4+1,'cantidad inicial pollos'!P4-'cantidad pollos muertos'!P4+1))</f>
        <v>4.0456834097858607E-2</v>
      </c>
      <c r="AE5" s="6">
        <f>IF('cantidad pollos muertos'!Q4="","",BETAINV(0.025,'cantidad pollos muertos'!Q4+1,'cantidad inicial pollos'!Q4-'cantidad pollos muertos'!Q4+1))</f>
        <v>1.8219455975166967E-2</v>
      </c>
      <c r="AF5" s="6">
        <f>IF('cantidad pollos muertos'!Q4="","",BETAINV(0.975,'cantidad pollos muertos'!Q4+1,'cantidad inicial pollos'!Q4-'cantidad pollos muertos'!Q4+1))</f>
        <v>2.9297588457250057E-2</v>
      </c>
      <c r="AG5" s="6">
        <f>IF('cantidad pollos muertos'!R4="","",BETAINV(0.025,'cantidad pollos muertos'!R4+1,'cantidad inicial pollos'!R4-'cantidad pollos muertos'!R4+1))</f>
        <v>1.1754046717507276E-2</v>
      </c>
      <c r="AH5" s="6">
        <f>IF('cantidad pollos muertos'!R4="","",BETAINV(0.975,'cantidad pollos muertos'!R4+1,'cantidad inicial pollos'!R4-'cantidad pollos muertos'!R4+1))</f>
        <v>2.1339404543395446E-2</v>
      </c>
      <c r="AI5" s="6">
        <f>IF('cantidad pollos muertos'!S4="","",BETAINV(0.025,'cantidad pollos muertos'!S4+1,'cantidad inicial pollos'!S4-'cantidad pollos muertos'!S4+1))</f>
        <v>1.7632257346440233E-2</v>
      </c>
      <c r="AJ5" s="6">
        <f>IF('cantidad pollos muertos'!S4="","",BETAINV(0.975,'cantidad pollos muertos'!S4+1,'cantidad inicial pollos'!S4-'cantidad pollos muertos'!S4+1))</f>
        <v>2.9016299420743907E-2</v>
      </c>
      <c r="AK5" s="6">
        <f>IF('cantidad pollos muertos'!T4="","",BETAINV(0.025,'cantidad pollos muertos'!T4+1,'cantidad inicial pollos'!T4-'cantidad pollos muertos'!T4+1))</f>
        <v>2.4717031834518777E-2</v>
      </c>
      <c r="AL5" s="6">
        <f>IF('cantidad pollos muertos'!T4="","",BETAINV(0.975,'cantidad pollos muertos'!T4+1,'cantidad inicial pollos'!T4-'cantidad pollos muertos'!T4+1))</f>
        <v>3.7611024454305642E-2</v>
      </c>
      <c r="AM5" s="6">
        <f>IF('cantidad pollos muertos'!U4="","",BETAINV(0.025,'cantidad pollos muertos'!U4+1,'cantidad inicial pollos'!U4-'cantidad pollos muertos'!U4+1))</f>
        <v>2.3518054059735408E-2</v>
      </c>
      <c r="AN5" s="6">
        <f>IF('cantidad pollos muertos'!U4="","",BETAINV(0.975,'cantidad pollos muertos'!U4+1,'cantidad inicial pollos'!U4-'cantidad pollos muertos'!U4+1))</f>
        <v>3.5887680905831498E-2</v>
      </c>
      <c r="AO5" s="6">
        <f>IF('cantidad pollos muertos'!V4="","",BETAINV(0.025,'cantidad pollos muertos'!V4+1,'cantidad inicial pollos'!V4-'cantidad pollos muertos'!V4+1))</f>
        <v>4.3639862698024029E-2</v>
      </c>
      <c r="AP5" s="6">
        <f>IF('cantidad pollos muertos'!V4="","",BETAINV(0.975,'cantidad pollos muertos'!V4+1,'cantidad inicial pollos'!V4-'cantidad pollos muertos'!V4+1))</f>
        <v>5.9823666840950529E-2</v>
      </c>
      <c r="AQ5" s="6">
        <f>IF('cantidad pollos muertos'!W4="","",BETAINV(0.025,'cantidad pollos muertos'!W4+1,'cantidad inicial pollos'!W4-'cantidad pollos muertos'!W4+1))</f>
        <v>3.270544271250217E-2</v>
      </c>
      <c r="AR5" s="6">
        <f>IF('cantidad pollos muertos'!W4="","",BETAINV(0.975,'cantidad pollos muertos'!W4+1,'cantidad inicial pollos'!W4-'cantidad pollos muertos'!W4+1))</f>
        <v>4.6980898371675739E-2</v>
      </c>
      <c r="AS5" s="6">
        <f>IF('cantidad pollos muertos'!X4="","",BETAINV(0.025,'cantidad pollos muertos'!X4+1,'cantidad inicial pollos'!X4-'cantidad pollos muertos'!X4+1))</f>
        <v>5.0131485534768455E-2</v>
      </c>
      <c r="AT5" s="6">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6">
        <v>4</v>
      </c>
      <c r="B6" s="6" t="s">
        <v>16</v>
      </c>
      <c r="C6" s="6">
        <f>IF('cantidad pollos muertos'!C5="","",BETAINV(0.025,'cantidad pollos muertos'!C5+1,'cantidad inicial pollos'!C5-'cantidad pollos muertos'!C5+1))</f>
        <v>4.1197378662115404E-2</v>
      </c>
      <c r="D6" s="6">
        <f>IF('cantidad pollos muertos'!C5="","",BETAINV(0.975,'cantidad pollos muertos'!C5+1,'cantidad inicial pollos'!C5-'cantidad pollos muertos'!C5+1))</f>
        <v>6.3384839406104843E-2</v>
      </c>
      <c r="E6" s="6">
        <f>IF('cantidad pollos muertos'!D5="","",BETAINV(0.025,'cantidad pollos muertos'!D5+1,'cantidad inicial pollos'!D5-'cantidad pollos muertos'!D5+1))</f>
        <v>5.3456965675957188E-2</v>
      </c>
      <c r="F6" s="6">
        <f>IF('cantidad pollos muertos'!D5="","",BETAINV(0.975,'cantidad pollos muertos'!D5+1,'cantidad inicial pollos'!D5-'cantidad pollos muertos'!D5+1))</f>
        <v>7.8165819812249793E-2</v>
      </c>
      <c r="G6" s="6">
        <f>IF('cantidad pollos muertos'!E5="","",BETAINV(0.025,'cantidad pollos muertos'!E5+1,'cantidad inicial pollos'!E5-'cantidad pollos muertos'!E5+1))</f>
        <v>5.4733464612875302E-2</v>
      </c>
      <c r="H6" s="6">
        <f>IF('cantidad pollos muertos'!E5="","",BETAINV(0.975,'cantidad pollos muertos'!E5+1,'cantidad inicial pollos'!E5-'cantidad pollos muertos'!E5+1))</f>
        <v>7.8871385119021364E-2</v>
      </c>
      <c r="I6" s="6">
        <f>IF('cantidad pollos muertos'!F5="","",BETAINV(0.025,'cantidad pollos muertos'!F5+1,'cantidad inicial pollos'!F5-'cantidad pollos muertos'!F5+1))</f>
        <v>4.3468105715093103E-2</v>
      </c>
      <c r="J6" s="6">
        <f>IF('cantidad pollos muertos'!F5="","",BETAINV(0.975,'cantidad pollos muertos'!F5+1,'cantidad inicial pollos'!F5-'cantidad pollos muertos'!F5+1))</f>
        <v>6.534330578859493E-2</v>
      </c>
      <c r="K6" s="6">
        <f>IF('cantidad pollos muertos'!G5="","",BETAINV(0.025,'cantidad pollos muertos'!G5+1,'cantidad inicial pollos'!G5-'cantidad pollos muertos'!G5+1))</f>
        <v>4.1234204686153998E-2</v>
      </c>
      <c r="L6" s="6">
        <f>IF('cantidad pollos muertos'!G5="","",BETAINV(0.975,'cantidad pollos muertos'!G5+1,'cantidad inicial pollos'!G5-'cantidad pollos muertos'!G5+1))</f>
        <v>6.2620361730186369E-2</v>
      </c>
      <c r="M6" s="6">
        <f>IF('cantidad pollos muertos'!H5="","",BETAINV(0.025,'cantidad pollos muertos'!H5+1,'cantidad inicial pollos'!L5-'cantidad pollos muertos'!H5+1))</f>
        <v>2.3930428344953691E-2</v>
      </c>
      <c r="N6" s="6">
        <f>IF('cantidad pollos muertos'!H5="","",BETAINV(0.975,'cantidad pollos muertos'!H5+1,'cantidad inicial pollos'!H5-'cantidad pollos muertos'!H5+1))</f>
        <v>4.0860088948597495E-2</v>
      </c>
      <c r="O6" s="6">
        <f>IF('cantidad pollos muertos'!I5="","",BETAINV(0.025,'cantidad pollos muertos'!I5+1,'cantidad inicial pollos'!I5-'cantidad pollos muertos'!I5+1))</f>
        <v>1.3449454591525535E-2</v>
      </c>
      <c r="P6" s="6">
        <f>IF('cantidad pollos muertos'!I5="","",BETAINV(0.975,'cantidad pollos muertos'!I5+1,'cantidad inicial pollos'!I5-'cantidad pollos muertos'!I5+1))</f>
        <v>2.6854421830143971E-2</v>
      </c>
      <c r="Q6" s="6">
        <f>IF('cantidad pollos muertos'!J5="","",BETAINV(0.025,'cantidad pollos muertos'!J5+1,'cantidad inicial pollos'!J5-'cantidad pollos muertos'!J5+1))</f>
        <v>4.1361485834885789E-2</v>
      </c>
      <c r="R6" s="6">
        <f>IF('cantidad pollos muertos'!J5="","",BETAINV(0.975,'cantidad pollos muertos'!J5+1,'cantidad inicial pollos'!J5-'cantidad pollos muertos'!J5+1))</f>
        <v>6.281148223404498E-2</v>
      </c>
      <c r="S6" s="32">
        <f>IF('cantidad pollos muertos'!K5="","",BETAINV(0.025,'cantidad pollos muertos'!K5+1,'cantidad inicial pollos'!K5-'cantidad pollos muertos'!K5+1))</f>
        <v>3.5200942492082325E-2</v>
      </c>
      <c r="T6" s="32">
        <f>IF('cantidad pollos muertos'!K5="","",BETAINV(0.975,'cantidad pollos muertos'!K5+1,'cantidad inicial pollos'!K5-'cantidad pollos muertos'!K5+1))</f>
        <v>5.5205192379595647E-2</v>
      </c>
      <c r="U6" s="32">
        <f>IF('cantidad pollos muertos'!L5="","",BETAINV(0.025,'cantidad pollos muertos'!L5+1,'cantidad inicial pollos'!L5-'cantidad pollos muertos'!L5+1))</f>
        <v>2.8222425794628712E-2</v>
      </c>
      <c r="V6" s="32">
        <f>IF('cantidad pollos muertos'!L5="","",BETAINV(0.975,'cantidad pollos muertos'!L5+1,'cantidad inicial pollos'!L5-'cantidad pollos muertos'!L5+1))</f>
        <v>4.6472680258196508E-2</v>
      </c>
      <c r="W6" s="6">
        <f>IF('cantidad pollos muertos'!M5="","",BETAINV(0.025,'cantidad pollos muertos'!M5+1,'cantidad inicial pollos'!M5-'cantidad pollos muertos'!M5+1))</f>
        <v>1.9286504664082497E-2</v>
      </c>
      <c r="X6" s="6">
        <f>IF('cantidad pollos muertos'!M5="","",BETAINV(0.975,'cantidad pollos muertos'!M5+1,'cantidad inicial pollos'!M5-'cantidad pollos muertos'!M5+1))</f>
        <v>3.4905482139645616E-2</v>
      </c>
      <c r="Y6" s="6">
        <f>IF('cantidad pollos muertos'!N5="","",BETAINV(0.025,'cantidad pollos muertos'!N5+1,'cantidad inicial pollos'!N5-'cantidad pollos muertos'!N5+1))</f>
        <v>2.7598277142915569E-2</v>
      </c>
      <c r="Z6" s="6">
        <f>IF('cantidad pollos muertos'!N5="","",BETAINV(0.975,'cantidad pollos muertos'!N5+1,'cantidad inicial pollos'!N5-'cantidad pollos muertos'!N5+1))</f>
        <v>4.5646815638606286E-2</v>
      </c>
      <c r="AA6" s="6">
        <f>IF('cantidad pollos muertos'!O5="","",BETAINV(0.025,'cantidad pollos muertos'!O5+1,'cantidad inicial pollos'!O5-'cantidad pollos muertos'!O5+1))</f>
        <v>2.8691458140529178E-2</v>
      </c>
      <c r="AB6" s="6">
        <f>IF('cantidad pollos muertos'!O5="","",BETAINV(0.975,'cantidad pollos muertos'!O5+1,'cantidad inicial pollos'!O5-'cantidad pollos muertos'!O5+1))</f>
        <v>4.7043598052259217E-2</v>
      </c>
      <c r="AC6" s="6">
        <f>IF('cantidad pollos muertos'!P5="","",BETAINV(0.025,'cantidad pollos muertos'!P5+1,'cantidad inicial pollos'!P5-'cantidad pollos muertos'!P5+1))</f>
        <v>1.9120598849531292E-2</v>
      </c>
      <c r="AD6" s="6">
        <f>IF('cantidad pollos muertos'!P5="","",BETAINV(0.975,'cantidad pollos muertos'!P5+1,'cantidad inicial pollos'!P5-'cantidad pollos muertos'!P5+1))</f>
        <v>3.460759966869742E-2</v>
      </c>
      <c r="AE6" s="6">
        <f>IF('cantidad pollos muertos'!Q5="","",BETAINV(0.025,'cantidad pollos muertos'!Q5+1,'cantidad inicial pollos'!Q5-'cantidad pollos muertos'!Q5+1))</f>
        <v>5.7365688884121871E-2</v>
      </c>
      <c r="AF6" s="6">
        <f>IF('cantidad pollos muertos'!Q5="","",BETAINV(0.975,'cantidad pollos muertos'!Q5+1,'cantidad inicial pollos'!Q5-'cantidad pollos muertos'!Q5+1))</f>
        <v>8.194369213089403E-2</v>
      </c>
      <c r="AG6" s="6">
        <f>IF('cantidad pollos muertos'!R5="","",BETAINV(0.025,'cantidad pollos muertos'!R5+1,'cantidad inicial pollos'!R5-'cantidad pollos muertos'!R5+1))</f>
        <v>1.2428363815292233E-2</v>
      </c>
      <c r="AH6" s="6">
        <f>IF('cantidad pollos muertos'!R5="","",BETAINV(0.975,'cantidad pollos muertos'!R5+1,'cantidad inicial pollos'!R5-'cantidad pollos muertos'!R5+1))</f>
        <v>2.5405554786504858E-2</v>
      </c>
      <c r="AI6" s="6">
        <f>IF('cantidad pollos muertos'!S5="","",BETAINV(0.025,'cantidad pollos muertos'!S5+1,'cantidad inicial pollos'!S5-'cantidad pollos muertos'!S5+1))</f>
        <v>2.9770344615892265E-2</v>
      </c>
      <c r="AJ6" s="6">
        <f>IF('cantidad pollos muertos'!S5="","",BETAINV(0.975,'cantidad pollos muertos'!S5+1,'cantidad inicial pollos'!S5-'cantidad pollos muertos'!S5+1))</f>
        <v>4.8409897399034896E-2</v>
      </c>
      <c r="AK6" s="6">
        <f>IF('cantidad pollos muertos'!T5="","",BETAINV(0.025,'cantidad pollos muertos'!T5+1,'cantidad inicial pollos'!T5-'cantidad pollos muertos'!T5+1))</f>
        <v>1.8076200671049761E-2</v>
      </c>
      <c r="AL6" s="6">
        <f>IF('cantidad pollos muertos'!T5="","",BETAINV(0.975,'cantidad pollos muertos'!T5+1,'cantidad inicial pollos'!T5-'cantidad pollos muertos'!T5+1))</f>
        <v>3.3206759710447509E-2</v>
      </c>
      <c r="AM6" s="6">
        <f>IF('cantidad pollos muertos'!U5="","",BETAINV(0.025,'cantidad pollos muertos'!U5+1,'cantidad inicial pollos'!U5-'cantidad pollos muertos'!U5+1))</f>
        <v>7.3168264260430854E-2</v>
      </c>
      <c r="AN6" s="6">
        <f>IF('cantidad pollos muertos'!U5="","",BETAINV(0.975,'cantidad pollos muertos'!U5+1,'cantidad inicial pollos'!U5-'cantidad pollos muertos'!U5+1))</f>
        <v>0.10037325114945084</v>
      </c>
      <c r="AO6" s="6">
        <f>IF('cantidad pollos muertos'!V5="","",BETAINV(0.025,'cantidad pollos muertos'!V5+1,'cantidad inicial pollos'!V5-'cantidad pollos muertos'!V5+1))</f>
        <v>2.6541842190424408E-2</v>
      </c>
      <c r="AP6" s="6">
        <f>IF('cantidad pollos muertos'!V5="","",BETAINV(0.975,'cantidad pollos muertos'!V5+1,'cantidad inicial pollos'!V5-'cantidad pollos muertos'!V5+1))</f>
        <v>4.4302833059148283E-2</v>
      </c>
      <c r="AQ6" s="6">
        <f>IF('cantidad pollos muertos'!W5="","",BETAINV(0.025,'cantidad pollos muertos'!W5+1,'cantidad inicial pollos'!W5-'cantidad pollos muertos'!W5+1))</f>
        <v>8.5700797263924572E-2</v>
      </c>
      <c r="AR6" s="6">
        <f>IF('cantidad pollos muertos'!W5="","",BETAINV(0.975,'cantidad pollos muertos'!W5+1,'cantidad inicial pollos'!W5-'cantidad pollos muertos'!W5+1))</f>
        <v>0.11473735960107556</v>
      </c>
      <c r="AS6" s="6">
        <f>IF('cantidad pollos muertos'!X5="","",BETAINV(0.025,'cantidad pollos muertos'!X5+1,'cantidad inicial pollos'!X5-'cantidad pollos muertos'!X5+1))</f>
        <v>2.6541842190424408E-2</v>
      </c>
      <c r="AT6" s="6">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6">
        <v>5</v>
      </c>
      <c r="B7" s="6" t="s">
        <v>25</v>
      </c>
      <c r="C7" s="6">
        <f>IF('cantidad pollos muertos'!C6="","",BETAINV(0.025,'cantidad pollos muertos'!C6+1,'cantidad inicial pollos'!C6-'cantidad pollos muertos'!C6+1))</f>
        <v>1.6971403730252702E-2</v>
      </c>
      <c r="D7" s="6">
        <f>IF('cantidad pollos muertos'!C6="","",BETAINV(0.975,'cantidad pollos muertos'!C6+1,'cantidad inicial pollos'!C6-'cantidad pollos muertos'!C6+1))</f>
        <v>2.8171041032818422E-2</v>
      </c>
      <c r="E7" s="6">
        <f>IF('cantidad pollos muertos'!D6="","",BETAINV(0.025,'cantidad pollos muertos'!D6+1,'cantidad inicial pollos'!D6-'cantidad pollos muertos'!D6+1))</f>
        <v>2.6696119695791918E-2</v>
      </c>
      <c r="F7" s="6">
        <f>IF('cantidad pollos muertos'!D6="","",BETAINV(0.975,'cantidad pollos muertos'!D6+1,'cantidad inicial pollos'!D6-'cantidad pollos muertos'!D6+1))</f>
        <v>3.9772663557423593E-2</v>
      </c>
      <c r="G7" s="6">
        <f>IF('cantidad pollos muertos'!E6="","",BETAINV(0.025,'cantidad pollos muertos'!E6+1,'cantidad inicial pollos'!E6-'cantidad pollos muertos'!E6+1))</f>
        <v>4.6880919492669391E-2</v>
      </c>
      <c r="H7" s="6">
        <f>IF('cantidad pollos muertos'!E6="","",BETAINV(0.975,'cantidad pollos muertos'!E6+1,'cantidad inicial pollos'!E6-'cantidad pollos muertos'!E6+1))</f>
        <v>6.357589266390129E-2</v>
      </c>
      <c r="I7" s="6">
        <f>IF('cantidad pollos muertos'!F6="","",BETAINV(0.025,'cantidad pollos muertos'!F6+1,'cantidad inicial pollos'!F6-'cantidad pollos muertos'!F6+1))</f>
        <v>4.1377273272405438E-2</v>
      </c>
      <c r="J7" s="6">
        <f>IF('cantidad pollos muertos'!F6="","",BETAINV(0.975,'cantidad pollos muertos'!F6+1,'cantidad inicial pollos'!F6-'cantidad pollos muertos'!F6+1))</f>
        <v>5.7190956666232307E-2</v>
      </c>
      <c r="K7" s="6">
        <f>IF('cantidad pollos muertos'!G6="","",BETAINV(0.025,'cantidad pollos muertos'!G6+1,'cantidad inicial pollos'!G6-'cantidad pollos muertos'!G6+1))</f>
        <v>4.9055701752429751E-2</v>
      </c>
      <c r="L7" s="6">
        <f>IF('cantidad pollos muertos'!G6="","",BETAINV(0.975,'cantidad pollos muertos'!G6+1,'cantidad inicial pollos'!G6-'cantidad pollos muertos'!G6+1))</f>
        <v>6.7545953319678831E-2</v>
      </c>
      <c r="M7" s="6">
        <f>IF('cantidad pollos muertos'!H6="","",BETAINV(0.025,'cantidad pollos muertos'!H6+1,'cantidad inicial pollos'!L6-'cantidad pollos muertos'!H6+1))</f>
        <v>1.4837902976497522E-2</v>
      </c>
      <c r="N7" s="6">
        <f>IF('cantidad pollos muertos'!H6="","",BETAINV(0.975,'cantidad pollos muertos'!H6+1,'cantidad inicial pollos'!H6-'cantidad pollos muertos'!H6+1))</f>
        <v>2.2222122786085929E-2</v>
      </c>
      <c r="O7" s="6">
        <f>IF('cantidad pollos muertos'!I6="","",BETAINV(0.025,'cantidad pollos muertos'!I6+1,'cantidad inicial pollos'!I6-'cantidad pollos muertos'!I6+1))</f>
        <v>2.5720786424973059E-2</v>
      </c>
      <c r="P7" s="6">
        <f>IF('cantidad pollos muertos'!I6="","",BETAINV(0.975,'cantidad pollos muertos'!I6+1,'cantidad inicial pollos'!I6-'cantidad pollos muertos'!I6+1))</f>
        <v>3.8580275853543289E-2</v>
      </c>
      <c r="Q7" s="6">
        <f>IF('cantidad pollos muertos'!J6="","",BETAINV(0.025,'cantidad pollos muertos'!J6+1,'cantidad inicial pollos'!J6-'cantidad pollos muertos'!J6+1))</f>
        <v>1.5450609498083745E-2</v>
      </c>
      <c r="R7" s="6">
        <f>IF('cantidad pollos muertos'!J6="","",BETAINV(0.975,'cantidad pollos muertos'!J6+1,'cantidad inicial pollos'!J6-'cantidad pollos muertos'!J6+1))</f>
        <v>2.5772387588925971E-2</v>
      </c>
      <c r="S7" s="32">
        <f>IF('cantidad pollos muertos'!K6="","",BETAINV(0.025,'cantidad pollos muertos'!K6+1,'cantidad inicial pollos'!K6-'cantidad pollos muertos'!K6+1))</f>
        <v>1.0020640545174228E-2</v>
      </c>
      <c r="T7" s="32">
        <f>IF('cantidad pollos muertos'!K6="","",BETAINV(0.975,'cantidad pollos muertos'!K6+1,'cantidad inicial pollos'!K6-'cantidad pollos muertos'!K6+1))</f>
        <v>1.861410975446065E-2</v>
      </c>
      <c r="U7" s="32">
        <f>IF('cantidad pollos muertos'!L6="","",BETAINV(0.025,'cantidad pollos muertos'!L6+1,'cantidad inicial pollos'!L6-'cantidad pollos muertos'!L6+1))</f>
        <v>4.679452741042172E-2</v>
      </c>
      <c r="V7" s="32">
        <f>IF('cantidad pollos muertos'!L6="","",BETAINV(0.975,'cantidad pollos muertos'!L6+1,'cantidad inicial pollos'!L6-'cantidad pollos muertos'!L6+1))</f>
        <v>6.4912938619603122E-2</v>
      </c>
      <c r="W7" s="6">
        <f>IF('cantidad pollos muertos'!M6="","",BETAINV(0.025,'cantidad pollos muertos'!M6+1,'cantidad inicial pollos'!M6-'cantidad pollos muertos'!M6+1))</f>
        <v>1.3622426464357127E-2</v>
      </c>
      <c r="X7" s="6">
        <f>IF('cantidad pollos muertos'!M6="","",BETAINV(0.975,'cantidad pollos muertos'!M6+1,'cantidad inicial pollos'!M6-'cantidad pollos muertos'!M6+1))</f>
        <v>2.3404517437229044E-2</v>
      </c>
      <c r="Y7" s="6">
        <f>IF('cantidad pollos muertos'!N6="","",BETAINV(0.025,'cantidad pollos muertos'!N6+1,'cantidad inicial pollos'!N6-'cantidad pollos muertos'!N6+1))</f>
        <v>1.8219455975166967E-2</v>
      </c>
      <c r="Z7" s="6">
        <f>IF('cantidad pollos muertos'!N6="","",BETAINV(0.975,'cantidad pollos muertos'!N6+1,'cantidad inicial pollos'!N6-'cantidad pollos muertos'!N6+1))</f>
        <v>2.9297588457250057E-2</v>
      </c>
      <c r="AA7" s="6">
        <f>IF('cantidad pollos muertos'!O6="","",BETAINV(0.025,'cantidad pollos muertos'!O6+1,'cantidad inicial pollos'!O6-'cantidad pollos muertos'!O6+1))</f>
        <v>3.7190174834541317E-2</v>
      </c>
      <c r="AB7" s="6">
        <f>IF('cantidad pollos muertos'!O6="","",BETAINV(0.975,'cantidad pollos muertos'!O6+1,'cantidad inicial pollos'!O6-'cantidad pollos muertos'!O6+1))</f>
        <v>5.2286779639641345E-2</v>
      </c>
      <c r="AC7" s="6">
        <f>IF('cantidad pollos muertos'!P6="","",BETAINV(0.025,'cantidad pollos muertos'!P6+1,'cantidad inicial pollos'!P6-'cantidad pollos muertos'!P6+1))</f>
        <v>1.5144844396790945E-2</v>
      </c>
      <c r="AD7" s="6">
        <f>IF('cantidad pollos muertos'!P6="","",BETAINV(0.975,'cantidad pollos muertos'!P6+1,'cantidad inicial pollos'!P6-'cantidad pollos muertos'!P6+1))</f>
        <v>2.5378811905913401E-2</v>
      </c>
      <c r="AE7" s="6">
        <f>IF('cantidad pollos muertos'!Q6="","",BETAINV(0.025,'cantidad pollos muertos'!Q6+1,'cantidad inicial pollos'!Q6-'cantidad pollos muertos'!Q6+1))</f>
        <v>1.1511326666165661E-2</v>
      </c>
      <c r="AF7" s="6">
        <f>IF('cantidad pollos muertos'!Q6="","",BETAINV(0.975,'cantidad pollos muertos'!Q6+1,'cantidad inicial pollos'!Q6-'cantidad pollos muertos'!Q6+1))</f>
        <v>2.0620189217804175E-2</v>
      </c>
      <c r="AG7" s="6">
        <f>IF('cantidad pollos muertos'!R6="","",BETAINV(0.025,'cantidad pollos muertos'!R6+1,'cantidad inicial pollos'!R6-'cantidad pollos muertos'!R6+1))</f>
        <v>1.8219455975166967E-2</v>
      </c>
      <c r="AH7" s="6">
        <f>IF('cantidad pollos muertos'!R6="","",BETAINV(0.975,'cantidad pollos muertos'!R6+1,'cantidad inicial pollos'!R6-'cantidad pollos muertos'!R6+1))</f>
        <v>2.9297588457250057E-2</v>
      </c>
      <c r="AI7" s="6">
        <f>IF('cantidad pollos muertos'!S6="","",BETAINV(0.025,'cantidad pollos muertos'!S6+1,'cantidad inicial pollos'!S6-'cantidad pollos muertos'!S6+1))</f>
        <v>2.132678533276482E-2</v>
      </c>
      <c r="AJ7" s="6">
        <f>IF('cantidad pollos muertos'!S6="","",BETAINV(0.975,'cantidad pollos muertos'!S6+1,'cantidad inicial pollos'!S6-'cantidad pollos muertos'!S6+1))</f>
        <v>3.3183614281491081E-2</v>
      </c>
      <c r="AK7" s="6">
        <f>IF('cantidad pollos muertos'!T6="","",BETAINV(0.025,'cantidad pollos muertos'!T6+1,'cantidad inicial pollos'!T6-'cantidad pollos muertos'!T6+1))</f>
        <v>2.132678533276482E-2</v>
      </c>
      <c r="AL7" s="6">
        <f>IF('cantidad pollos muertos'!T6="","",BETAINV(0.975,'cantidad pollos muertos'!T6+1,'cantidad inicial pollos'!T6-'cantidad pollos muertos'!T6+1))</f>
        <v>3.3183614281491081E-2</v>
      </c>
      <c r="AM7" s="6">
        <f>IF('cantidad pollos muertos'!U6="","",BETAINV(0.025,'cantidad pollos muertos'!U6+1,'cantidad inicial pollos'!U6-'cantidad pollos muertos'!U6+1))</f>
        <v>2.7617002704458073E-2</v>
      </c>
      <c r="AN7" s="6">
        <f>IF('cantidad pollos muertos'!U6="","",BETAINV(0.975,'cantidad pollos muertos'!U6+1,'cantidad inicial pollos'!U6-'cantidad pollos muertos'!U6+1))</f>
        <v>4.0880049339876878E-2</v>
      </c>
      <c r="AO7" s="6">
        <f>IF('cantidad pollos muertos'!V6="","",BETAINV(0.025,'cantidad pollos muertos'!V6+1,'cantidad inicial pollos'!V6-'cantidad pollos muertos'!V6+1))</f>
        <v>2.132678533276482E-2</v>
      </c>
      <c r="AP7" s="6">
        <f>IF('cantidad pollos muertos'!V6="","",BETAINV(0.975,'cantidad pollos muertos'!V6+1,'cantidad inicial pollos'!V6-'cantidad pollos muertos'!V6+1))</f>
        <v>3.3183614281491081E-2</v>
      </c>
      <c r="AQ7" s="6">
        <f>IF('cantidad pollos muertos'!W6="","",BETAINV(0.025,'cantidad pollos muertos'!W6+1,'cantidad inicial pollos'!W6-'cantidad pollos muertos'!W6+1))</f>
        <v>1.0614994173702156E-2</v>
      </c>
      <c r="AR7" s="6">
        <f>IF('cantidad pollos muertos'!W6="","",BETAINV(0.975,'cantidad pollos muertos'!W6+1,'cantidad inicial pollos'!W6-'cantidad pollos muertos'!W6+1))</f>
        <v>1.9418466239456533E-2</v>
      </c>
      <c r="AS7" s="6">
        <f>IF('cantidad pollos muertos'!X6="","",BETAINV(0.025,'cantidad pollos muertos'!X6+1,'cantidad inicial pollos'!X6-'cantidad pollos muertos'!X6+1))</f>
        <v>4.1742763264843691E-2</v>
      </c>
      <c r="AT7" s="6">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6">
        <v>6</v>
      </c>
      <c r="B8" s="6" t="s">
        <v>12</v>
      </c>
      <c r="C8" s="6">
        <f>IF('cantidad pollos muertos'!C7="","",BETAINV(0.025,'cantidad pollos muertos'!C7+1,'cantidad inicial pollos'!C7-'cantidad pollos muertos'!C7+1))</f>
        <v>0.13141700392468816</v>
      </c>
      <c r="D8" s="6">
        <f>IF('cantidad pollos muertos'!C7="","",BETAINV(0.975,'cantidad pollos muertos'!C7+1,'cantidad inicial pollos'!C7-'cantidad pollos muertos'!C7+1))</f>
        <v>0.17145606394017887</v>
      </c>
      <c r="E8" s="6">
        <f>IF('cantidad pollos muertos'!D7="","",BETAINV(0.025,'cantidad pollos muertos'!D7+1,'cantidad inicial pollos'!D7-'cantidad pollos muertos'!D7+1))</f>
        <v>3.5458399851026362E-2</v>
      </c>
      <c r="F8" s="6">
        <f>IF('cantidad pollos muertos'!D7="","",BETAINV(0.975,'cantidad pollos muertos'!D7+1,'cantidad inicial pollos'!D7-'cantidad pollos muertos'!D7+1))</f>
        <v>5.9003817208919784E-2</v>
      </c>
      <c r="G8" s="6">
        <f>IF('cantidad pollos muertos'!E7="","",BETAINV(0.025,'cantidad pollos muertos'!E7+1,'cantidad inicial pollos'!E7-'cantidad pollos muertos'!E7+1))</f>
        <v>5.5568878256269737E-2</v>
      </c>
      <c r="H8" s="6">
        <f>IF('cantidad pollos muertos'!E7="","",BETAINV(0.975,'cantidad pollos muertos'!E7+1,'cantidad inicial pollos'!E7-'cantidad pollos muertos'!E7+1))</f>
        <v>8.2709531131933245E-2</v>
      </c>
      <c r="I8" s="6">
        <f>IF('cantidad pollos muertos'!F7="","",BETAINV(0.025,'cantidad pollos muertos'!F7+1,'cantidad inicial pollos'!F7-'cantidad pollos muertos'!F7+1))</f>
        <v>7.9865880475373505E-2</v>
      </c>
      <c r="J8" s="6">
        <f>IF('cantidad pollos muertos'!F7="","",BETAINV(0.975,'cantidad pollos muertos'!F7+1,'cantidad inicial pollos'!F7-'cantidad pollos muertos'!F7+1))</f>
        <v>0.11155978396773025</v>
      </c>
      <c r="K8" s="6">
        <f>IF('cantidad pollos muertos'!G7="","",BETAINV(0.025,'cantidad pollos muertos'!G7+1,'cantidad inicial pollos'!G7-'cantidad pollos muertos'!G7+1))</f>
        <v>4.7766835815547797E-2</v>
      </c>
      <c r="L8" s="6">
        <f>IF('cantidad pollos muertos'!G7="","",BETAINV(0.975,'cantidad pollos muertos'!G7+1,'cantidad inicial pollos'!G7-'cantidad pollos muertos'!G7+1))</f>
        <v>7.4408006171681307E-2</v>
      </c>
      <c r="M8" s="6">
        <f>IF('cantidad pollos muertos'!H7="","",BETAINV(0.025,'cantidad pollos muertos'!H7+1,'cantidad inicial pollos'!L7-'cantidad pollos muertos'!H7+1))</f>
        <v>1.7934813743832934E-2</v>
      </c>
      <c r="N8" s="6">
        <f>IF('cantidad pollos muertos'!H7="","",BETAINV(0.975,'cantidad pollos muertos'!H7+1,'cantidad inicial pollos'!H7-'cantidad pollos muertos'!H7+1))</f>
        <v>3.8955120962074652E-2</v>
      </c>
      <c r="O8" s="6">
        <f>IF('cantidad pollos muertos'!I7="","",BETAINV(0.025,'cantidad pollos muertos'!I7+1,'cantidad inicial pollos'!I7-'cantidad pollos muertos'!I7+1))</f>
        <v>1.9570513943774123E-2</v>
      </c>
      <c r="P8" s="6">
        <f>IF('cantidad pollos muertos'!I7="","",BETAINV(0.975,'cantidad pollos muertos'!I7+1,'cantidad inicial pollos'!I7-'cantidad pollos muertos'!I7+1))</f>
        <v>3.8955120962074652E-2</v>
      </c>
      <c r="Q8" s="6">
        <f>IF('cantidad pollos muertos'!J7="","",BETAINV(0.025,'cantidad pollos muertos'!J7+1,'cantidad inicial pollos'!J7-'cantidad pollos muertos'!J7+1))</f>
        <v>2.4202503138519394E-2</v>
      </c>
      <c r="R8" s="6">
        <f>IF('cantidad pollos muertos'!J7="","",BETAINV(0.975,'cantidad pollos muertos'!J7+1,'cantidad inicial pollos'!J7-'cantidad pollos muertos'!J7+1))</f>
        <v>4.4344514332635976E-2</v>
      </c>
      <c r="S8" s="32">
        <f>IF('cantidad pollos muertos'!K7="","",BETAINV(0.025,'cantidad pollos muertos'!K7+1,'cantidad inicial pollos'!K7-'cantidad pollos muertos'!K7+1))</f>
        <v>7.8126906779276278E-2</v>
      </c>
      <c r="T8" s="32">
        <f>IF('cantidad pollos muertos'!K7="","",BETAINV(0.975,'cantidad pollos muertos'!K7+1,'cantidad inicial pollos'!K7-'cantidad pollos muertos'!K7+1))</f>
        <v>0.11072978075977757</v>
      </c>
      <c r="U8" s="32">
        <f>IF('cantidad pollos muertos'!L7="","",BETAINV(0.025,'cantidad pollos muertos'!L7+1,'cantidad inicial pollos'!L7-'cantidad pollos muertos'!L7+1))</f>
        <v>2.7620775002156928E-2</v>
      </c>
      <c r="V8" s="32">
        <f>IF('cantidad pollos muertos'!L7="","",BETAINV(0.975,'cantidad pollos muertos'!L7+1,'cantidad inicial pollos'!L7-'cantidad pollos muertos'!L7+1))</f>
        <v>4.8847235146326051E-2</v>
      </c>
      <c r="W8" s="6">
        <f>IF('cantidad pollos muertos'!M7="","",BETAINV(0.025,'cantidad pollos muertos'!M7+1,'cantidad inicial pollos'!M7-'cantidad pollos muertos'!M7+1))</f>
        <v>2.6260375930284869E-2</v>
      </c>
      <c r="X8" s="6">
        <f>IF('cantidad pollos muertos'!M7="","",BETAINV(0.975,'cantidad pollos muertos'!M7+1,'cantidad inicial pollos'!M7-'cantidad pollos muertos'!M7+1))</f>
        <v>4.7069366226981768E-2</v>
      </c>
      <c r="Y8" s="6">
        <f>IF('cantidad pollos muertos'!N7="","",BETAINV(0.025,'cantidad pollos muertos'!N7+1,'cantidad inicial pollos'!N7-'cantidad pollos muertos'!N7+1))</f>
        <v>5.2854118385115813E-2</v>
      </c>
      <c r="Z8" s="6">
        <f>IF('cantidad pollos muertos'!N7="","",BETAINV(0.975,'cantidad pollos muertos'!N7+1,'cantidad inicial pollos'!N7-'cantidad pollos muertos'!N7+1))</f>
        <v>8.0622954496364252E-2</v>
      </c>
      <c r="AA8" s="6">
        <f>IF('cantidad pollos muertos'!O7="","",BETAINV(0.025,'cantidad pollos muertos'!O7+1,'cantidad inicial pollos'!O7-'cantidad pollos muertos'!O7+1))</f>
        <v>2.7620775002156928E-2</v>
      </c>
      <c r="AB8" s="6">
        <f>IF('cantidad pollos muertos'!O7="","",BETAINV(0.975,'cantidad pollos muertos'!O7+1,'cantidad inicial pollos'!O7-'cantidad pollos muertos'!O7+1))</f>
        <v>4.8847235146326051E-2</v>
      </c>
      <c r="AC8" s="6">
        <f>IF('cantidad pollos muertos'!P7="","",BETAINV(0.025,'cantidad pollos muertos'!P7+1,'cantidad inicial pollos'!P7-'cantidad pollos muertos'!P7+1))</f>
        <v>2.4819649176312013E-2</v>
      </c>
      <c r="AD8" s="6">
        <f>IF('cantidad pollos muertos'!P7="","",BETAINV(0.975,'cantidad pollos muertos'!P7+1,'cantidad inicial pollos'!P7-'cantidad pollos muertos'!P7+1))</f>
        <v>4.5132926422556618E-2</v>
      </c>
      <c r="AE8" s="6">
        <f>IF('cantidad pollos muertos'!Q7="","",BETAINV(0.025,'cantidad pollos muertos'!Q7+1,'cantidad inicial pollos'!Q7-'cantidad pollos muertos'!Q7+1))</f>
        <v>2.4123126771739806E-2</v>
      </c>
      <c r="AF8" s="6">
        <f>IF('cantidad pollos muertos'!Q7="","",BETAINV(0.975,'cantidad pollos muertos'!Q7+1,'cantidad inicial pollos'!Q7-'cantidad pollos muertos'!Q7+1))</f>
        <v>4.4200582997549143E-2</v>
      </c>
      <c r="AG8" s="6">
        <f>IF('cantidad pollos muertos'!R7="","",BETAINV(0.025,'cantidad pollos muertos'!R7+1,'cantidad inicial pollos'!R7-'cantidad pollos muertos'!R7+1))</f>
        <v>3.0443745976533536E-2</v>
      </c>
      <c r="AH8" s="6">
        <f>IF('cantidad pollos muertos'!R7="","",BETAINV(0.975,'cantidad pollos muertos'!R7+1,'cantidad inicial pollos'!R7-'cantidad pollos muertos'!R7+1))</f>
        <v>5.2539661036003271E-2</v>
      </c>
      <c r="AI8" s="6">
        <f>IF('cantidad pollos muertos'!S7="","",BETAINV(0.025,'cantidad pollos muertos'!S7+1,'cantidad inicial pollos'!S7-'cantidad pollos muertos'!S7+1))</f>
        <v>1.0000451058836728E-2</v>
      </c>
      <c r="AJ8" s="6">
        <f>IF('cantidad pollos muertos'!S7="","",BETAINV(0.975,'cantidad pollos muertos'!S7+1,'cantidad inicial pollos'!S7-'cantidad pollos muertos'!S7+1))</f>
        <v>2.411553244548692E-2</v>
      </c>
      <c r="AK8" s="6">
        <f>IF('cantidad pollos muertos'!T7="","",BETAINV(0.025,'cantidad pollos muertos'!T7+1,'cantidad inicial pollos'!T7-'cantidad pollos muertos'!T7+1))</f>
        <v>3.6863160554206152E-2</v>
      </c>
      <c r="AL8" s="6">
        <f>IF('cantidad pollos muertos'!T7="","",BETAINV(0.975,'cantidad pollos muertos'!T7+1,'cantidad inicial pollos'!T7-'cantidad pollos muertos'!T7+1))</f>
        <v>6.0779791556623719E-2</v>
      </c>
      <c r="AM8" s="6">
        <f>IF('cantidad pollos muertos'!U7="","",BETAINV(0.025,'cantidad pollos muertos'!U7+1,'cantidad inicial pollos'!U7-'cantidad pollos muertos'!U7+1))</f>
        <v>7.0638911504992519E-2</v>
      </c>
      <c r="AN8" s="6">
        <f>IF('cantidad pollos muertos'!U7="","",BETAINV(0.975,'cantidad pollos muertos'!U7+1,'cantidad inicial pollos'!U7-'cantidad pollos muertos'!U7+1))</f>
        <v>0.10192968162940763</v>
      </c>
      <c r="AO8" s="6">
        <f>IF('cantidad pollos muertos'!V7="","",BETAINV(0.025,'cantidad pollos muertos'!V7+1,'cantidad inicial pollos'!V7-'cantidad pollos muertos'!V7+1))</f>
        <v>6.6166225187972882E-2</v>
      </c>
      <c r="AP8" s="6">
        <f>IF('cantidad pollos muertos'!V7="","",BETAINV(0.975,'cantidad pollos muertos'!V7+1,'cantidad inicial pollos'!V7-'cantidad pollos muertos'!V7+1))</f>
        <v>9.6629502294837577E-2</v>
      </c>
      <c r="AQ8" s="6">
        <f>IF('cantidad pollos muertos'!W7="","",BETAINV(0.025,'cantidad pollos muertos'!W7+1,'cantidad inicial pollos'!W7-'cantidad pollos muertos'!W7+1))</f>
        <v>7.7376337367451711E-2</v>
      </c>
      <c r="AR8" s="6">
        <f>IF('cantidad pollos muertos'!W7="","",BETAINV(0.975,'cantidad pollos muertos'!W7+1,'cantidad inicial pollos'!W7-'cantidad pollos muertos'!W7+1))</f>
        <v>0.10985154146413212</v>
      </c>
      <c r="AS8" s="6">
        <f>IF('cantidad pollos muertos'!X7="","",BETAINV(0.025,'cantidad pollos muertos'!X7+1,'cantidad inicial pollos'!X7-'cantidad pollos muertos'!X7+1))</f>
        <v>2.6918336709335779E-2</v>
      </c>
      <c r="AT8" s="6">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6">
        <v>7</v>
      </c>
      <c r="B9" s="6" t="s">
        <v>15</v>
      </c>
      <c r="C9" s="6">
        <f>IF('cantidad pollos muertos'!C8="","",BETAINV(0.025,'cantidad pollos muertos'!C8+1,'cantidad inicial pollos'!C8-'cantidad pollos muertos'!C8+1))</f>
        <v>3.7586793648677758E-2</v>
      </c>
      <c r="D9" s="6">
        <f>IF('cantidad pollos muertos'!C8="","",BETAINV(0.975,'cantidad pollos muertos'!C8+1,'cantidad inicial pollos'!C8-'cantidad pollos muertos'!C8+1))</f>
        <v>5.3056745587770404E-2</v>
      </c>
      <c r="E9" s="6">
        <f>IF('cantidad pollos muertos'!D8="","",BETAINV(0.025,'cantidad pollos muertos'!D8+1,'cantidad inicial pollos'!D8-'cantidad pollos muertos'!D8+1))</f>
        <v>3.6934602553080252E-2</v>
      </c>
      <c r="F9" s="6">
        <f>IF('cantidad pollos muertos'!D8="","",BETAINV(0.975,'cantidad pollos muertos'!D8+1,'cantidad inicial pollos'!D8-'cantidad pollos muertos'!D8+1))</f>
        <v>5.2290387393333138E-2</v>
      </c>
      <c r="G9" s="6">
        <f>IF('cantidad pollos muertos'!E8="","",BETAINV(0.025,'cantidad pollos muertos'!E8+1,'cantidad inicial pollos'!E8-'cantidad pollos muertos'!E8+1))</f>
        <v>2.8895121973844026E-2</v>
      </c>
      <c r="H9" s="6">
        <f>IF('cantidad pollos muertos'!E8="","",BETAINV(0.975,'cantidad pollos muertos'!E8+1,'cantidad inicial pollos'!E8-'cantidad pollos muertos'!E8+1))</f>
        <v>4.2424192325575594E-2</v>
      </c>
      <c r="I9" s="6">
        <f>IF('cantidad pollos muertos'!F8="","",BETAINV(0.025,'cantidad pollos muertos'!F8+1,'cantidad inicial pollos'!F8-'cantidad pollos muertos'!F8+1))</f>
        <v>3.9175215323508997E-2</v>
      </c>
      <c r="J9" s="6">
        <f>IF('cantidad pollos muertos'!F8="","",BETAINV(0.975,'cantidad pollos muertos'!F8+1,'cantidad inicial pollos'!F8-'cantidad pollos muertos'!F8+1))</f>
        <v>5.4628913347056551E-2</v>
      </c>
      <c r="K9" s="6">
        <f>IF('cantidad pollos muertos'!G8="","",BETAINV(0.025,'cantidad pollos muertos'!G8+1,'cantidad inicial pollos'!G8-'cantidad pollos muertos'!G8+1))</f>
        <v>2.716066074458107E-2</v>
      </c>
      <c r="L9" s="6">
        <f>IF('cantidad pollos muertos'!G8="","",BETAINV(0.975,'cantidad pollos muertos'!G8+1,'cantidad inicial pollos'!G8-'cantidad pollos muertos'!G8+1))</f>
        <v>4.2190620433095072E-2</v>
      </c>
      <c r="M9" s="6">
        <f>IF('cantidad pollos muertos'!H8="","",BETAINV(0.025,'cantidad pollos muertos'!H8+1,'cantidad inicial pollos'!L8-'cantidad pollos muertos'!H8+1))</f>
        <v>2.5369111550737757E-2</v>
      </c>
      <c r="N9" s="6">
        <f>IF('cantidad pollos muertos'!H8="","",BETAINV(0.975,'cantidad pollos muertos'!H8+1,'cantidad inicial pollos'!H8-'cantidad pollos muertos'!H8+1))</f>
        <v>3.7042975275588641E-2</v>
      </c>
      <c r="O9" s="6">
        <f>IF('cantidad pollos muertos'!I8="","",BETAINV(0.025,'cantidad pollos muertos'!I8+1,'cantidad inicial pollos'!I8-'cantidad pollos muertos'!I8+1))</f>
        <v>1.5450609498083745E-2</v>
      </c>
      <c r="P9" s="6">
        <f>IF('cantidad pollos muertos'!I8="","",BETAINV(0.975,'cantidad pollos muertos'!I8+1,'cantidad inicial pollos'!I8-'cantidad pollos muertos'!I8+1))</f>
        <v>2.5772387588925971E-2</v>
      </c>
      <c r="Q9" s="6">
        <f>IF('cantidad pollos muertos'!J8="","",BETAINV(0.025,'cantidad pollos muertos'!J8+1,'cantidad inicial pollos'!J8-'cantidad pollos muertos'!J8+1))</f>
        <v>2.0210637895702863E-2</v>
      </c>
      <c r="R9" s="6">
        <f>IF('cantidad pollos muertos'!J8="","",BETAINV(0.975,'cantidad pollos muertos'!J8+1,'cantidad inicial pollos'!J8-'cantidad pollos muertos'!J8+1))</f>
        <v>3.2040419639864592E-2</v>
      </c>
      <c r="S9" s="32">
        <f>IF('cantidad pollos muertos'!K8="","",BETAINV(0.025,'cantidad pollos muertos'!K8+1,'cantidad inicial pollos'!K8-'cantidad pollos muertos'!K8+1))</f>
        <v>1.0466577968975184E-2</v>
      </c>
      <c r="T9" s="32">
        <f>IF('cantidad pollos muertos'!K8="","",BETAINV(0.975,'cantidad pollos muertos'!K8+1,'cantidad inicial pollos'!K8-'cantidad pollos muertos'!K8+1))</f>
        <v>1.9928097326246008E-2</v>
      </c>
      <c r="U9" s="32">
        <f>IF('cantidad pollos muertos'!L8="","",BETAINV(0.025,'cantidad pollos muertos'!L8+1,'cantidad inicial pollos'!L8-'cantidad pollos muertos'!L8+1))</f>
        <v>3.3258436438393095E-2</v>
      </c>
      <c r="V9" s="32">
        <f>IF('cantidad pollos muertos'!L8="","",BETAINV(0.975,'cantidad pollos muertos'!L8+1,'cantidad inicial pollos'!L8-'cantidad pollos muertos'!L8+1))</f>
        <v>4.7924711502538075E-2</v>
      </c>
      <c r="W9" s="6">
        <f>IF('cantidad pollos muertos'!M8="","",BETAINV(0.025,'cantidad pollos muertos'!M8+1,'cantidad inicial pollos'!M8-'cantidad pollos muertos'!M8+1))</f>
        <v>2.4400230390586707E-2</v>
      </c>
      <c r="X9" s="6">
        <f>IF('cantidad pollos muertos'!M8="","",BETAINV(0.975,'cantidad pollos muertos'!M8+1,'cantidad inicial pollos'!M8-'cantidad pollos muertos'!M8+1))</f>
        <v>3.7224973566750141E-2</v>
      </c>
      <c r="Y9" s="6">
        <f>IF('cantidad pollos muertos'!N8="","",BETAINV(0.025,'cantidad pollos muertos'!N8+1,'cantidad inicial pollos'!N8-'cantidad pollos muertos'!N8+1))</f>
        <v>2.1471642573874995E-2</v>
      </c>
      <c r="Z9" s="6">
        <f>IF('cantidad pollos muertos'!N8="","",BETAINV(0.975,'cantidad pollos muertos'!N8+1,'cantidad inicial pollos'!N8-'cantidad pollos muertos'!N8+1))</f>
        <v>3.3604429932977076E-2</v>
      </c>
      <c r="AA9" s="6">
        <f>IF('cantidad pollos muertos'!O8="","",BETAINV(0.025,'cantidad pollos muertos'!O8+1,'cantidad inicial pollos'!O8-'cantidad pollos muertos'!O8+1))</f>
        <v>3.1276034151478477E-2</v>
      </c>
      <c r="AB9" s="6">
        <f>IF('cantidad pollos muertos'!O8="","",BETAINV(0.975,'cantidad pollos muertos'!O8+1,'cantidad inicial pollos'!O8-'cantidad pollos muertos'!O8+1))</f>
        <v>4.5555944845034224E-2</v>
      </c>
      <c r="AC9" s="6">
        <f>IF('cantidad pollos muertos'!P8="","",BETAINV(0.025,'cantidad pollos muertos'!P8+1,'cantidad inicial pollos'!P8-'cantidad pollos muertos'!P8+1))</f>
        <v>3.2067082280745958E-2</v>
      </c>
      <c r="AD9" s="6">
        <f>IF('cantidad pollos muertos'!P8="","",BETAINV(0.975,'cantidad pollos muertos'!P8+1,'cantidad inicial pollos'!P8-'cantidad pollos muertos'!P8+1))</f>
        <v>4.6220598781430033E-2</v>
      </c>
      <c r="AE9" s="6">
        <f>IF('cantidad pollos muertos'!Q8="","",BETAINV(0.025,'cantidad pollos muertos'!Q8+1,'cantidad inicial pollos'!Q8-'cantidad pollos muertos'!Q8+1))</f>
        <v>3.7190174834541317E-2</v>
      </c>
      <c r="AF9" s="6">
        <f>IF('cantidad pollos muertos'!Q8="","",BETAINV(0.975,'cantidad pollos muertos'!Q8+1,'cantidad inicial pollos'!Q8-'cantidad pollos muertos'!Q8+1))</f>
        <v>5.2286779639641345E-2</v>
      </c>
      <c r="AG9" s="6">
        <f>IF('cantidad pollos muertos'!R8="","",BETAINV(0.025,'cantidad pollos muertos'!R8+1,'cantidad inicial pollos'!R8-'cantidad pollos muertos'!R8+1))</f>
        <v>0.30041617342524446</v>
      </c>
      <c r="AH9" s="6">
        <f>IF('cantidad pollos muertos'!R8="","",BETAINV(0.975,'cantidad pollos muertos'!R8+1,'cantidad inicial pollos'!R8-'cantidad pollos muertos'!R8+1))</f>
        <v>0.33453553237847378</v>
      </c>
      <c r="AI9" s="6">
        <f>IF('cantidad pollos muertos'!S8="","",BETAINV(0.025,'cantidad pollos muertos'!S8+1,'cantidad inicial pollos'!S8-'cantidad pollos muertos'!S8+1))</f>
        <v>2.2890745673332429E-2</v>
      </c>
      <c r="AJ9" s="6">
        <f>IF('cantidad pollos muertos'!S8="","",BETAINV(0.975,'cantidad pollos muertos'!S8+1,'cantidad inicial pollos'!S8-'cantidad pollos muertos'!S8+1))</f>
        <v>3.5116322959663271E-2</v>
      </c>
      <c r="AK9" s="6">
        <f>IF('cantidad pollos muertos'!T8="","",BETAINV(0.025,'cantidad pollos muertos'!T8+1,'cantidad inicial pollos'!T8-'cantidad pollos muertos'!T8+1))</f>
        <v>2.446075798050024E-2</v>
      </c>
      <c r="AL9" s="6">
        <f>IF('cantidad pollos muertos'!T8="","",BETAINV(0.975,'cantidad pollos muertos'!T8+1,'cantidad inicial pollos'!T8-'cantidad pollos muertos'!T8+1))</f>
        <v>3.7042975275588641E-2</v>
      </c>
      <c r="AM9" s="6">
        <f>IF('cantidad pollos muertos'!U8="","",BETAINV(0.025,'cantidad pollos muertos'!U8+1,'cantidad inicial pollos'!U8-'cantidad pollos muertos'!U8+1))</f>
        <v>5.3390765979019546E-2</v>
      </c>
      <c r="AN9" s="6">
        <f>IF('cantidad pollos muertos'!U8="","",BETAINV(0.975,'cantidad pollos muertos'!U8+1,'cantidad inicial pollos'!U8-'cantidad pollos muertos'!U8+1))</f>
        <v>7.1052604365895777E-2</v>
      </c>
      <c r="AO9" s="6">
        <f>IF('cantidad pollos muertos'!V8="","",BETAINV(0.025,'cantidad pollos muertos'!V8+1,'cantidad inicial pollos'!V8-'cantidad pollos muertos'!V8+1))</f>
        <v>1.6677589305807042E-2</v>
      </c>
      <c r="AP9" s="6">
        <f>IF('cantidad pollos muertos'!V8="","",BETAINV(0.975,'cantidad pollos muertos'!V8+1,'cantidad inicial pollos'!V8-'cantidad pollos muertos'!V8+1))</f>
        <v>2.7342766182369638E-2</v>
      </c>
      <c r="AQ9" s="6">
        <f>IF('cantidad pollos muertos'!W8="","",BETAINV(0.025,'cantidad pollos muertos'!W8+1,'cantidad inicial pollos'!W8-'cantidad pollos muertos'!W8+1))</f>
        <v>2.5090342907637488E-2</v>
      </c>
      <c r="AR9" s="6">
        <f>IF('cantidad pollos muertos'!W8="","",BETAINV(0.975,'cantidad pollos muertos'!W8+1,'cantidad inicial pollos'!W8-'cantidad pollos muertos'!W8+1))</f>
        <v>3.7812055133523148E-2</v>
      </c>
      <c r="AS9" s="6">
        <f>IF('cantidad pollos muertos'!X8="","",BETAINV(0.025,'cantidad pollos muertos'!X8+1,'cantidad inicial pollos'!X8-'cantidad pollos muertos'!X8+1))</f>
        <v>4.0409246614033022E-2</v>
      </c>
      <c r="AT9" s="6">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6">
        <v>8</v>
      </c>
      <c r="B10" s="6" t="s">
        <v>9</v>
      </c>
      <c r="C10" s="6">
        <f>IF('cantidad pollos muertos'!C9="","",BETAINV(0.025,'cantidad pollos muertos'!C9+1,'cantidad inicial pollos'!C9-'cantidad pollos muertos'!C9+1))</f>
        <v>4.0731808482043289E-2</v>
      </c>
      <c r="D10" s="6">
        <f>IF('cantidad pollos muertos'!C9="","",BETAINV(0.975,'cantidad pollos muertos'!C9+1,'cantidad inicial pollos'!C9-'cantidad pollos muertos'!C9+1))</f>
        <v>5.6437764123573486E-2</v>
      </c>
      <c r="E10" s="6">
        <f>IF('cantidad pollos muertos'!D9="","",BETAINV(0.025,'cantidad pollos muertos'!D9+1,'cantidad inicial pollos'!D9-'cantidad pollos muertos'!D9+1))</f>
        <v>2.0606382210284033E-2</v>
      </c>
      <c r="F10" s="6">
        <f>IF('cantidad pollos muertos'!D9="","",BETAINV(0.975,'cantidad pollos muertos'!D9+1,'cantidad inicial pollos'!D9-'cantidad pollos muertos'!D9+1))</f>
        <v>3.1888525551535207E-2</v>
      </c>
      <c r="G10" s="6">
        <f>IF('cantidad pollos muertos'!E9="","",BETAINV(0.025,'cantidad pollos muertos'!E9+1,'cantidad inicial pollos'!E9-'cantidad pollos muertos'!E9+1))</f>
        <v>2.6414295291916034E-2</v>
      </c>
      <c r="H10" s="6">
        <f>IF('cantidad pollos muertos'!E9="","",BETAINV(0.975,'cantidad pollos muertos'!E9+1,'cantidad inicial pollos'!E9-'cantidad pollos muertos'!E9+1))</f>
        <v>3.8955612594556821E-2</v>
      </c>
      <c r="I10" s="6">
        <f>IF('cantidad pollos muertos'!F9="","",BETAINV(0.025,'cantidad pollos muertos'!F9+1,'cantidad inicial pollos'!F9-'cantidad pollos muertos'!F9+1))</f>
        <v>4.6200430171398098E-2</v>
      </c>
      <c r="J10" s="6">
        <f>IF('cantidad pollos muertos'!F9="","",BETAINV(0.975,'cantidad pollos muertos'!F9+1,'cantidad inicial pollos'!F9-'cantidad pollos muertos'!F9+1))</f>
        <v>6.2194808022706938E-2</v>
      </c>
      <c r="K10" s="6">
        <f>IF('cantidad pollos muertos'!G9="","",BETAINV(0.025,'cantidad pollos muertos'!G9+1,'cantidad inicial pollos'!G9-'cantidad pollos muertos'!G9+1))</f>
        <v>2.3930394836209918E-2</v>
      </c>
      <c r="L10" s="6">
        <f>IF('cantidad pollos muertos'!G9="","",BETAINV(0.975,'cantidad pollos muertos'!G9+1,'cantidad inicial pollos'!G9-'cantidad pollos muertos'!G9+1))</f>
        <v>3.720709903045305E-2</v>
      </c>
      <c r="M10" s="6">
        <f>IF('cantidad pollos muertos'!H9="","",BETAINV(0.025,'cantidad pollos muertos'!H9+1,'cantidad inicial pollos'!L9-'cantidad pollos muertos'!H9+1))</f>
        <v>4.2810853173733503E-3</v>
      </c>
      <c r="N10" s="6">
        <f>IF('cantidad pollos muertos'!H9="","",BETAINV(0.975,'cantidad pollos muertos'!H9+1,'cantidad inicial pollos'!H9-'cantidad pollos muertos'!H9+1))</f>
        <v>1.4499390410438795E-2</v>
      </c>
      <c r="O10" s="6">
        <f>IF('cantidad pollos muertos'!I9="","",BETAINV(0.025,'cantidad pollos muertos'!I9+1,'cantidad inicial pollos'!I9-'cantidad pollos muertos'!I9+1))</f>
        <v>2.1946757768382789E-2</v>
      </c>
      <c r="P10" s="6">
        <f>IF('cantidad pollos muertos'!I9="","",BETAINV(0.975,'cantidad pollos muertos'!I9+1,'cantidad inicial pollos'!I9-'cantidad pollos muertos'!I9+1))</f>
        <v>3.4241616982942147E-2</v>
      </c>
      <c r="Q10" s="6">
        <f>IF('cantidad pollos muertos'!J9="","",BETAINV(0.025,'cantidad pollos muertos'!J9+1,'cantidad inicial pollos'!J9-'cantidad pollos muertos'!J9+1))</f>
        <v>2.6054615412642493E-2</v>
      </c>
      <c r="R10" s="6">
        <f>IF('cantidad pollos muertos'!J9="","",BETAINV(0.975,'cantidad pollos muertos'!J9+1,'cantidad inicial pollos'!J9-'cantidad pollos muertos'!J9+1))</f>
        <v>3.8991267431803145E-2</v>
      </c>
      <c r="S10" s="32">
        <f>IF('cantidad pollos muertos'!K9="","",BETAINV(0.025,'cantidad pollos muertos'!K9+1,'cantidad inicial pollos'!K9-'cantidad pollos muertos'!K9+1))</f>
        <v>3.0177002469535349E-2</v>
      </c>
      <c r="T10" s="32">
        <f>IF('cantidad pollos muertos'!K9="","",BETAINV(0.975,'cantidad pollos muertos'!K9+1,'cantidad inicial pollos'!K9-'cantidad pollos muertos'!K9+1))</f>
        <v>4.3966547647644405E-2</v>
      </c>
      <c r="U10" s="32">
        <f>IF('cantidad pollos muertos'!L9="","",BETAINV(0.025,'cantidad pollos muertos'!L9+1,'cantidad inicial pollos'!L9-'cantidad pollos muertos'!L9+1))</f>
        <v>2.132678533276482E-2</v>
      </c>
      <c r="V10" s="32">
        <f>IF('cantidad pollos muertos'!L9="","",BETAINV(0.975,'cantidad pollos muertos'!L9+1,'cantidad inicial pollos'!L9-'cantidad pollos muertos'!L9+1))</f>
        <v>3.3183614281491081E-2</v>
      </c>
      <c r="W10" s="6">
        <f>IF('cantidad pollos muertos'!M9="","",BETAINV(0.025,'cantidad pollos muertos'!M9+1,'cantidad inicial pollos'!M9-'cantidad pollos muertos'!M9+1))</f>
        <v>1.4839491438012621E-2</v>
      </c>
      <c r="X10" s="6">
        <f>IF('cantidad pollos muertos'!M9="","",BETAINV(0.975,'cantidad pollos muertos'!M9+1,'cantidad inicial pollos'!M9-'cantidad pollos muertos'!M9+1))</f>
        <v>2.4984823555715407E-2</v>
      </c>
      <c r="Y10" s="6">
        <f>IF('cantidad pollos muertos'!N9="","",BETAINV(0.025,'cantidad pollos muertos'!N9+1,'cantidad inicial pollos'!N9-'cantidad pollos muertos'!N9+1))</f>
        <v>1.0913153600965573E-2</v>
      </c>
      <c r="Z10" s="6">
        <f>IF('cantidad pollos muertos'!N9="","",BETAINV(0.975,'cantidad pollos muertos'!N9+1,'cantidad inicial pollos'!N9-'cantidad pollos muertos'!N9+1))</f>
        <v>1.9819659838090309E-2</v>
      </c>
      <c r="AA10" s="6">
        <f>IF('cantidad pollos muertos'!O9="","",BETAINV(0.025,'cantidad pollos muertos'!O9+1,'cantidad inicial pollos'!O9-'cantidad pollos muertos'!O9+1))</f>
        <v>1.9769460095580962E-2</v>
      </c>
      <c r="AB10" s="6">
        <f>IF('cantidad pollos muertos'!O9="","",BETAINV(0.975,'cantidad pollos muertos'!O9+1,'cantidad inicial pollos'!O9-'cantidad pollos muertos'!O9+1))</f>
        <v>3.124426518397716E-2</v>
      </c>
      <c r="AC10" s="6">
        <f>IF('cantidad pollos muertos'!P9="","",BETAINV(0.025,'cantidad pollos muertos'!P9+1,'cantidad inicial pollos'!P9-'cantidad pollos muertos'!P9+1))</f>
        <v>1.3622426464357127E-2</v>
      </c>
      <c r="AD10" s="6">
        <f>IF('cantidad pollos muertos'!P9="","",BETAINV(0.975,'cantidad pollos muertos'!P9+1,'cantidad inicial pollos'!P9-'cantidad pollos muertos'!P9+1))</f>
        <v>2.3404517437229044E-2</v>
      </c>
      <c r="AE10" s="6">
        <f>IF('cantidad pollos muertos'!Q9="","",BETAINV(0.025,'cantidad pollos muertos'!Q9+1,'cantidad inicial pollos'!Q9-'cantidad pollos muertos'!Q9+1))</f>
        <v>1.392601682751992E-2</v>
      </c>
      <c r="AF10" s="6">
        <f>IF('cantidad pollos muertos'!Q9="","",BETAINV(0.975,'cantidad pollos muertos'!Q9+1,'cantidad inicial pollos'!Q9-'cantidad pollos muertos'!Q9+1))</f>
        <v>2.3800270792278422E-2</v>
      </c>
      <c r="AG10" s="6">
        <f>IF('cantidad pollos muertos'!R9="","",BETAINV(0.025,'cantidad pollos muertos'!R9+1,'cantidad inicial pollos'!R9-'cantidad pollos muertos'!R9+1))</f>
        <v>3.8154610307487187E-2</v>
      </c>
      <c r="AH10" s="6">
        <f>IF('cantidad pollos muertos'!R9="","",BETAINV(0.975,'cantidad pollos muertos'!R9+1,'cantidad inicial pollos'!R9-'cantidad pollos muertos'!R9+1))</f>
        <v>5.3420331435963475E-2</v>
      </c>
      <c r="AI10" s="6">
        <f>IF('cantidad pollos muertos'!S9="","",BETAINV(0.025,'cantidad pollos muertos'!S9+1,'cantidad inicial pollos'!S9-'cantidad pollos muertos'!S9+1))</f>
        <v>7.6734407567687016E-3</v>
      </c>
      <c r="AJ10" s="6">
        <f>IF('cantidad pollos muertos'!S9="","",BETAINV(0.975,'cantidad pollos muertos'!S9+1,'cantidad inicial pollos'!S9-'cantidad pollos muertos'!S9+1))</f>
        <v>1.536639611025048E-2</v>
      </c>
      <c r="AK10" s="6">
        <f>IF('cantidad pollos muertos'!T9="","",BETAINV(0.025,'cantidad pollos muertos'!T9+1,'cantidad inicial pollos'!T9-'cantidad pollos muertos'!T9+1))</f>
        <v>2.446075798050024E-2</v>
      </c>
      <c r="AL10" s="6">
        <f>IF('cantidad pollos muertos'!T9="","",BETAINV(0.975,'cantidad pollos muertos'!T9+1,'cantidad inicial pollos'!T9-'cantidad pollos muertos'!T9+1))</f>
        <v>3.7042975275588641E-2</v>
      </c>
      <c r="AM10" s="6">
        <f>IF('cantidad pollos muertos'!U9="","",BETAINV(0.025,'cantidad pollos muertos'!U9+1,'cantidad inicial pollos'!U9-'cantidad pollos muertos'!U9+1))</f>
        <v>1.8219455975166967E-2</v>
      </c>
      <c r="AN10" s="6">
        <f>IF('cantidad pollos muertos'!U9="","",BETAINV(0.975,'cantidad pollos muertos'!U9+1,'cantidad inicial pollos'!U9-'cantidad pollos muertos'!U9+1))</f>
        <v>2.9297588457250057E-2</v>
      </c>
      <c r="AO10" s="6">
        <f>IF('cantidad pollos muertos'!V9="","",BETAINV(0.025,'cantidad pollos muertos'!V9+1,'cantidad inicial pollos'!V9-'cantidad pollos muertos'!V9+1))</f>
        <v>7.5079086831585276E-2</v>
      </c>
      <c r="AP10" s="6">
        <f>IF('cantidad pollos muertos'!V9="","",BETAINV(0.975,'cantidad pollos muertos'!V9+1,'cantidad inicial pollos'!V9-'cantidad pollos muertos'!V9+1))</f>
        <v>9.5519885252404513E-2</v>
      </c>
      <c r="AQ10" s="6">
        <f>IF('cantidad pollos muertos'!W9="","",BETAINV(0.025,'cantidad pollos muertos'!W9+1,'cantidad inicial pollos'!W9-'cantidad pollos muertos'!W9+1))</f>
        <v>1.5144844396790945E-2</v>
      </c>
      <c r="AR10" s="6">
        <f>IF('cantidad pollos muertos'!W9="","",BETAINV(0.975,'cantidad pollos muertos'!W9+1,'cantidad inicial pollos'!W9-'cantidad pollos muertos'!W9+1))</f>
        <v>2.5378811905913401E-2</v>
      </c>
      <c r="AS10" s="6">
        <f>IF('cantidad pollos muertos'!X9="","",BETAINV(0.025,'cantidad pollos muertos'!X9+1,'cantidad inicial pollos'!X9-'cantidad pollos muertos'!X9+1))</f>
        <v>4.6556371699174315E-2</v>
      </c>
      <c r="AT10" s="6">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6">
        <v>9</v>
      </c>
      <c r="B11" s="6" t="s">
        <v>7</v>
      </c>
      <c r="C11" s="6">
        <f>IF('cantidad pollos muertos'!C10="","",BETAINV(0.025,'cantidad pollos muertos'!C10+1,'cantidad inicial pollos'!C10-'cantidad pollos muertos'!C10+1))</f>
        <v>4.6460508905397505E-2</v>
      </c>
      <c r="D11" s="6">
        <f>IF('cantidad pollos muertos'!C10="","",BETAINV(0.975,'cantidad pollos muertos'!C10+1,'cantidad inicial pollos'!C10-'cantidad pollos muertos'!C10+1))</f>
        <v>6.3134146192951879E-2</v>
      </c>
      <c r="E11" s="6">
        <f>IF('cantidad pollos muertos'!D10="","",BETAINV(0.025,'cantidad pollos muertos'!D10+1,'cantidad inicial pollos'!D10-'cantidad pollos muertos'!D10+1))</f>
        <v>3.8911139876249536E-2</v>
      </c>
      <c r="F11" s="6">
        <f>IF('cantidad pollos muertos'!D10="","",BETAINV(0.975,'cantidad pollos muertos'!D10+1,'cantidad inicial pollos'!D10-'cantidad pollos muertos'!D10+1))</f>
        <v>5.3746965655796064E-2</v>
      </c>
      <c r="G11" s="6">
        <f>IF('cantidad pollos muertos'!E10="","",BETAINV(0.025,'cantidad pollos muertos'!E10+1,'cantidad inicial pollos'!E10-'cantidad pollos muertos'!E10+1))</f>
        <v>2.5771162859455771E-2</v>
      </c>
      <c r="H11" s="6">
        <f>IF('cantidad pollos muertos'!E10="","",BETAINV(0.975,'cantidad pollos muertos'!E10+1,'cantidad inicial pollos'!E10-'cantidad pollos muertos'!E10+1))</f>
        <v>3.8165194033874528E-2</v>
      </c>
      <c r="I11" s="6">
        <f>IF('cantidad pollos muertos'!F10="","",BETAINV(0.025,'cantidad pollos muertos'!F10+1,'cantidad inicial pollos'!F10-'cantidad pollos muertos'!F10+1))</f>
        <v>0.11743907636986073</v>
      </c>
      <c r="J11" s="6">
        <f>IF('cantidad pollos muertos'!F10="","",BETAINV(0.975,'cantidad pollos muertos'!F10+1,'cantidad inicial pollos'!F10-'cantidad pollos muertos'!F10+1))</f>
        <v>0.14119004715724803</v>
      </c>
      <c r="K11" s="6">
        <f>IF('cantidad pollos muertos'!G10="","",BETAINV(0.025,'cantidad pollos muertos'!G10+1,'cantidad inicial pollos'!G10-'cantidad pollos muertos'!G10+1))</f>
        <v>2.6699971348439516E-2</v>
      </c>
      <c r="L11" s="6">
        <f>IF('cantidad pollos muertos'!G10="","",BETAINV(0.975,'cantidad pollos muertos'!G10+1,'cantidad inicial pollos'!G10-'cantidad pollos muertos'!G10+1))</f>
        <v>4.0606769803118059E-2</v>
      </c>
      <c r="M11" s="6">
        <f>IF('cantidad pollos muertos'!H10="","",BETAINV(0.025,'cantidad pollos muertos'!H10+1,'cantidad inicial pollos'!L10-'cantidad pollos muertos'!H10+1))</f>
        <v>1.5756776318995597E-2</v>
      </c>
      <c r="N11" s="6">
        <f>IF('cantidad pollos muertos'!H10="","",BETAINV(0.975,'cantidad pollos muertos'!H10+1,'cantidad inicial pollos'!H10-'cantidad pollos muertos'!H10+1))</f>
        <v>3.6582706402000675E-2</v>
      </c>
      <c r="O11" s="6">
        <f>IF('cantidad pollos muertos'!I10="","",BETAINV(0.025,'cantidad pollos muertos'!I10+1,'cantidad inicial pollos'!I10-'cantidad pollos muertos'!I10+1))</f>
        <v>2.4065905738564014E-2</v>
      </c>
      <c r="P11" s="6">
        <f>IF('cantidad pollos muertos'!I10="","",BETAINV(0.975,'cantidad pollos muertos'!I10+1,'cantidad inicial pollos'!I10-'cantidad pollos muertos'!I10+1))</f>
        <v>3.6811755308460259E-2</v>
      </c>
      <c r="Q11" s="6">
        <f>IF('cantidad pollos muertos'!J10="","",BETAINV(0.025,'cantidad pollos muertos'!J10+1,'cantidad inicial pollos'!J10-'cantidad pollos muertos'!J10+1))</f>
        <v>1.9769460095580962E-2</v>
      </c>
      <c r="R11" s="6">
        <f>IF('cantidad pollos muertos'!J10="","",BETAINV(0.975,'cantidad pollos muertos'!J10+1,'cantidad inicial pollos'!J10-'cantidad pollos muertos'!J10+1))</f>
        <v>3.124426518397716E-2</v>
      </c>
      <c r="S11" s="32">
        <f>IF('cantidad pollos muertos'!K10="","",BETAINV(0.025,'cantidad pollos muertos'!K10+1,'cantidad inicial pollos'!K10-'cantidad pollos muertos'!K10+1))</f>
        <v>3.0792248544946031E-2</v>
      </c>
      <c r="T11" s="32">
        <f>IF('cantidad pollos muertos'!K10="","",BETAINV(0.975,'cantidad pollos muertos'!K10+1,'cantidad inicial pollos'!K10-'cantidad pollos muertos'!K10+1))</f>
        <v>4.4698111612588076E-2</v>
      </c>
      <c r="U11" s="32">
        <f>IF('cantidad pollos muertos'!L10="","",BETAINV(0.025,'cantidad pollos muertos'!L10+1,'cantidad inicial pollos'!L10-'cantidad pollos muertos'!L10+1))</f>
        <v>2.9202422696827456E-2</v>
      </c>
      <c r="V11" s="32">
        <f>IF('cantidad pollos muertos'!L10="","",BETAINV(0.975,'cantidad pollos muertos'!L10+1,'cantidad inicial pollos'!L10-'cantidad pollos muertos'!L10+1))</f>
        <v>4.2791284541561558E-2</v>
      </c>
      <c r="W11" s="6">
        <f>IF('cantidad pollos muertos'!M10="","",BETAINV(0.025,'cantidad pollos muertos'!M10+1,'cantidad inicial pollos'!M10-'cantidad pollos muertos'!M10+1))</f>
        <v>2.5720786424973059E-2</v>
      </c>
      <c r="X11" s="6">
        <f>IF('cantidad pollos muertos'!M10="","",BETAINV(0.975,'cantidad pollos muertos'!M10+1,'cantidad inicial pollos'!M10-'cantidad pollos muertos'!M10+1))</f>
        <v>3.8580275853543289E-2</v>
      </c>
      <c r="Y11" s="6">
        <f>IF('cantidad pollos muertos'!N10="","",BETAINV(0.025,'cantidad pollos muertos'!N10+1,'cantidad inicial pollos'!N10-'cantidad pollos muertos'!N10+1))</f>
        <v>8.8405081358488655E-3</v>
      </c>
      <c r="Z11" s="6">
        <f>IF('cantidad pollos muertos'!N10="","",BETAINV(0.975,'cantidad pollos muertos'!N10+1,'cantidad inicial pollos'!N10-'cantidad pollos muertos'!N10+1))</f>
        <v>1.6996802499655517E-2</v>
      </c>
      <c r="AA11" s="6">
        <f>IF('cantidad pollos muertos'!O10="","",BETAINV(0.025,'cantidad pollos muertos'!O10+1,'cantidad inicial pollos'!O10-'cantidad pollos muertos'!O10+1))</f>
        <v>5.894964882288637E-2</v>
      </c>
      <c r="AB11" s="6">
        <f>IF('cantidad pollos muertos'!O10="","",BETAINV(0.975,'cantidad pollos muertos'!O10+1,'cantidad inicial pollos'!O10-'cantidad pollos muertos'!O10+1))</f>
        <v>7.7382290388109842E-2</v>
      </c>
      <c r="AC11" s="6">
        <f>IF('cantidad pollos muertos'!P10="","",BETAINV(0.025,'cantidad pollos muertos'!P10+1,'cantidad inicial pollos'!P10-'cantidad pollos muertos'!P10+1))</f>
        <v>3.2386185563025083E-2</v>
      </c>
      <c r="AD11" s="6">
        <f>IF('cantidad pollos muertos'!P10="","",BETAINV(0.975,'cantidad pollos muertos'!P10+1,'cantidad inicial pollos'!P10-'cantidad pollos muertos'!P10+1))</f>
        <v>4.66008255444057E-2</v>
      </c>
      <c r="AE11" s="6">
        <f>IF('cantidad pollos muertos'!Q10="","",BETAINV(0.025,'cantidad pollos muertos'!Q10+1,'cantidad inicial pollos'!Q10-'cantidad pollos muertos'!Q10+1))</f>
        <v>2.446075798050024E-2</v>
      </c>
      <c r="AF11" s="6">
        <f>IF('cantidad pollos muertos'!Q10="","",BETAINV(0.975,'cantidad pollos muertos'!Q10+1,'cantidad inicial pollos'!Q10-'cantidad pollos muertos'!Q10+1))</f>
        <v>3.7042975275588641E-2</v>
      </c>
      <c r="AG11" s="6">
        <f>IF('cantidad pollos muertos'!R10="","",BETAINV(0.025,'cantidad pollos muertos'!R10+1,'cantidad inicial pollos'!R10-'cantidad pollos muertos'!R10+1))</f>
        <v>2.2365674060021868E-2</v>
      </c>
      <c r="AH11" s="6">
        <f>IF('cantidad pollos muertos'!R10="","",BETAINV(0.975,'cantidad pollos muertos'!R10+1,'cantidad inicial pollos'!R10-'cantidad pollos muertos'!R10+1))</f>
        <v>2.712583869968721E-2</v>
      </c>
      <c r="AI11" s="6">
        <f>IF('cantidad pollos muertos'!S10="","",BETAINV(0.025,'cantidad pollos muertos'!S10+1,'cantidad inicial pollos'!S10-'cantidad pollos muertos'!S10+1))</f>
        <v>3.7468112934970363E-2</v>
      </c>
      <c r="AJ11" s="6">
        <f>IF('cantidad pollos muertos'!S10="","",BETAINV(0.975,'cantidad pollos muertos'!S10+1,'cantidad inicial pollos'!S10-'cantidad pollos muertos'!S10+1))</f>
        <v>4.3510991825092549E-2</v>
      </c>
      <c r="AK11" s="6">
        <f>IF('cantidad pollos muertos'!T10="","",BETAINV(0.025,'cantidad pollos muertos'!T10+1,'cantidad inicial pollos'!T10-'cantidad pollos muertos'!T10+1))</f>
        <v>2.9924634588511433E-2</v>
      </c>
      <c r="AL11" s="6">
        <f>IF('cantidad pollos muertos'!T10="","",BETAINV(0.975,'cantidad pollos muertos'!T10+1,'cantidad inicial pollos'!T10-'cantidad pollos muertos'!T10+1))</f>
        <v>3.5371935053773562E-2</v>
      </c>
      <c r="AM11" s="6">
        <f>IF('cantidad pollos muertos'!U10="","",BETAINV(0.025,'cantidad pollos muertos'!U10+1,'cantidad inicial pollos'!U10-'cantidad pollos muertos'!U10+1))</f>
        <v>2.8573263360182729E-2</v>
      </c>
      <c r="AN11" s="6">
        <f>IF('cantidad pollos muertos'!U10="","",BETAINV(0.975,'cantidad pollos muertos'!U10+1,'cantidad inicial pollos'!U10-'cantidad pollos muertos'!U10+1))</f>
        <v>3.3905350590661021E-2</v>
      </c>
      <c r="AO11" s="6">
        <f>IF('cantidad pollos muertos'!V10="","",BETAINV(0.025,'cantidad pollos muertos'!V10+1,'cantidad inicial pollos'!V10-'cantidad pollos muertos'!V10+1))</f>
        <v>3.5342962800918795E-2</v>
      </c>
      <c r="AP11" s="6">
        <f>IF('cantidad pollos muertos'!V10="","",BETAINV(0.975,'cantidad pollos muertos'!V10+1,'cantidad inicial pollos'!V10-'cantidad pollos muertos'!V10+1))</f>
        <v>4.1225429083631804E-2</v>
      </c>
      <c r="AQ11" s="6">
        <f>IF('cantidad pollos muertos'!W10="","",BETAINV(0.025,'cantidad pollos muertos'!W10+1,'cantidad inicial pollos'!W10-'cantidad pollos muertos'!W10+1))</f>
        <v>5.103702749999417E-2</v>
      </c>
      <c r="AR11" s="6">
        <f>IF('cantidad pollos muertos'!W10="","",BETAINV(0.975,'cantidad pollos muertos'!W10+1,'cantidad inicial pollos'!W10-'cantidad pollos muertos'!W10+1))</f>
        <v>5.7999110555297273E-2</v>
      </c>
      <c r="AS11" s="6">
        <f>IF('cantidad pollos muertos'!X10="","",BETAINV(0.025,'cantidad pollos muertos'!X10+1,'cantidad inicial pollos'!X10-'cantidad pollos muertos'!X10+1))</f>
        <v>5.8472872292938856E-2</v>
      </c>
      <c r="AT11" s="6">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6">
        <v>10</v>
      </c>
      <c r="B12" s="6" t="s">
        <v>71</v>
      </c>
      <c r="C12" s="6">
        <f>IF('cantidad pollos muertos'!C11="","",BETAINV(0.025,'cantidad pollos muertos'!C11+1,'cantidad inicial pollos'!C11-'cantidad pollos muertos'!C11+1))</f>
        <v>5.3011222122972157E-2</v>
      </c>
      <c r="D12" s="6">
        <f>IF('cantidad pollos muertos'!C11="","",BETAINV(0.975,'cantidad pollos muertos'!C11+1,'cantidad inicial pollos'!C11-'cantidad pollos muertos'!C11+1))</f>
        <v>8.3753696224667773E-2</v>
      </c>
      <c r="E12" s="6">
        <f>IF('cantidad pollos muertos'!D11="","",BETAINV(0.025,'cantidad pollos muertos'!D11+1,'cantidad inicial pollos'!D11-'cantidad pollos muertos'!D11+1))</f>
        <v>4.2775526400120376E-2</v>
      </c>
      <c r="F12" s="6">
        <f>IF('cantidad pollos muertos'!D11="","",BETAINV(0.975,'cantidad pollos muertos'!D11+1,'cantidad inicial pollos'!D11-'cantidad pollos muertos'!D11+1))</f>
        <v>6.8259771729732521E-2</v>
      </c>
      <c r="G12" s="6">
        <f>IF('cantidad pollos muertos'!E11="","",BETAINV(0.025,'cantidad pollos muertos'!E11+1,'cantidad inicial pollos'!E11-'cantidad pollos muertos'!E11+1))</f>
        <v>3.9085218207566601E-2</v>
      </c>
      <c r="H12" s="6">
        <f>IF('cantidad pollos muertos'!E11="","",BETAINV(0.975,'cantidad pollos muertos'!E11+1,'cantidad inicial pollos'!E11-'cantidad pollos muertos'!E11+1))</f>
        <v>6.3611503379724765E-2</v>
      </c>
      <c r="I12" s="6">
        <f>IF('cantidad pollos muertos'!F11="","",BETAINV(0.025,'cantidad pollos muertos'!F11+1,'cantidad inicial pollos'!F11-'cantidad pollos muertos'!F11+1))</f>
        <v>8.647829258524424E-2</v>
      </c>
      <c r="J12" s="6">
        <f>IF('cantidad pollos muertos'!F11="","",BETAINV(0.975,'cantidad pollos muertos'!F11+1,'cantidad inicial pollos'!F11-'cantidad pollos muertos'!F11+1))</f>
        <v>0.12046381736966894</v>
      </c>
      <c r="K12" s="6">
        <f>IF('cantidad pollos muertos'!G11="","",BETAINV(0.025,'cantidad pollos muertos'!G11+1,'cantidad inicial pollos'!G11-'cantidad pollos muertos'!G11+1))</f>
        <v>2.6470073418688865E-2</v>
      </c>
      <c r="L12" s="6">
        <f>IF('cantidad pollos muertos'!G11="","",BETAINV(0.975,'cantidad pollos muertos'!G11+1,'cantidad inicial pollos'!G11-'cantidad pollos muertos'!G11+1))</f>
        <v>4.9606785536649767E-2</v>
      </c>
      <c r="M12" s="6">
        <f>IF('cantidad pollos muertos'!H11="","",BETAINV(0.025,'cantidad pollos muertos'!H11+1,'cantidad inicial pollos'!L11-'cantidad pollos muertos'!H11+1))</f>
        <v>2.180265033409368E-2</v>
      </c>
      <c r="N12" s="6">
        <f>IF('cantidad pollos muertos'!H11="","",BETAINV(0.975,'cantidad pollos muertos'!H11+1,'cantidad inicial pollos'!H11-'cantidad pollos muertos'!H11+1))</f>
        <v>4.2465822272314102E-2</v>
      </c>
      <c r="O12" s="6">
        <f>IF('cantidad pollos muertos'!I11="","",BETAINV(0.025,'cantidad pollos muertos'!I11+1,'cantidad inicial pollos'!I11-'cantidad pollos muertos'!I11+1))</f>
        <v>3.1822799859664588E-2</v>
      </c>
      <c r="P12" s="6">
        <f>IF('cantidad pollos muertos'!I11="","",BETAINV(0.975,'cantidad pollos muertos'!I11+1,'cantidad inicial pollos'!I11-'cantidad pollos muertos'!I11+1))</f>
        <v>5.5513745611287746E-2</v>
      </c>
      <c r="Q12" s="6">
        <f>IF('cantidad pollos muertos'!J11="","",BETAINV(0.025,'cantidad pollos muertos'!J11+1,'cantidad inicial pollos'!J11-'cantidad pollos muertos'!J11+1))</f>
        <v>2.6418062325905045E-2</v>
      </c>
      <c r="R12" s="6">
        <f>IF('cantidad pollos muertos'!J11="","",BETAINV(0.975,'cantidad pollos muertos'!J11+1,'cantidad inicial pollos'!J11-'cantidad pollos muertos'!J11+1))</f>
        <v>4.9510476387403357E-2</v>
      </c>
      <c r="S12" s="32">
        <f>IF('cantidad pollos muertos'!K11="","",BETAINV(0.025,'cantidad pollos muertos'!K11+1,'cantidad inicial pollos'!K11-'cantidad pollos muertos'!K11+1))</f>
        <v>3.9554571842618007E-2</v>
      </c>
      <c r="T12" s="32">
        <f>IF('cantidad pollos muertos'!K11="","",BETAINV(0.975,'cantidad pollos muertos'!K11+1,'cantidad inicial pollos'!K11-'cantidad pollos muertos'!K11+1))</f>
        <v>6.5437911163320317E-2</v>
      </c>
      <c r="U12" s="32">
        <f>IF('cantidad pollos muertos'!L11="","",BETAINV(0.025,'cantidad pollos muertos'!L11+1,'cantidad inicial pollos'!L11-'cantidad pollos muertos'!L11+1))</f>
        <v>2.4054804908640929E-2</v>
      </c>
      <c r="V12" s="32">
        <f>IF('cantidad pollos muertos'!L11="","",BETAINV(0.975,'cantidad pollos muertos'!L11+1,'cantidad inicial pollos'!L11-'cantidad pollos muertos'!L11+1))</f>
        <v>4.5129599466918635E-2</v>
      </c>
      <c r="W12" s="6" t="str">
        <f>IF('cantidad pollos muertos'!M11="","",BETAINV(0.025,'cantidad pollos muertos'!M11+1,'cantidad inicial pollos'!M11-'cantidad pollos muertos'!M11+1))</f>
        <v/>
      </c>
      <c r="X12" s="6" t="str">
        <f>IF('cantidad pollos muertos'!M11="","",BETAINV(0.975,'cantidad pollos muertos'!M11+1,'cantidad inicial pollos'!M11-'cantidad pollos muertos'!M11+1))</f>
        <v/>
      </c>
      <c r="Y12" s="6" t="str">
        <f>IF('cantidad pollos muertos'!N11="","",BETAINV(0.025,'cantidad pollos muertos'!N11+1,'cantidad inicial pollos'!N11-'cantidad pollos muertos'!N11+1))</f>
        <v/>
      </c>
      <c r="Z12" s="6" t="str">
        <f>IF('cantidad pollos muertos'!N11="","",BETAINV(0.975,'cantidad pollos muertos'!N11+1,'cantidad inicial pollos'!N11-'cantidad pollos muertos'!N11+1))</f>
        <v/>
      </c>
      <c r="AA12" s="6" t="str">
        <f>IF('cantidad pollos muertos'!O11="","",BETAINV(0.025,'cantidad pollos muertos'!O11+1,'cantidad inicial pollos'!O11-'cantidad pollos muertos'!O11+1))</f>
        <v/>
      </c>
      <c r="AB12" s="6" t="str">
        <f>IF('cantidad pollos muertos'!O11="","",BETAINV(0.975,'cantidad pollos muertos'!O11+1,'cantidad inicial pollos'!O11-'cantidad pollos muertos'!O11+1))</f>
        <v/>
      </c>
      <c r="AC12" s="6" t="str">
        <f>IF('cantidad pollos muertos'!P11="","",BETAINV(0.025,'cantidad pollos muertos'!P11+1,'cantidad inicial pollos'!P11-'cantidad pollos muertos'!P11+1))</f>
        <v/>
      </c>
      <c r="AD12" s="6" t="str">
        <f>IF('cantidad pollos muertos'!P11="","",BETAINV(0.975,'cantidad pollos muertos'!P11+1,'cantidad inicial pollos'!P11-'cantidad pollos muertos'!P11+1))</f>
        <v/>
      </c>
      <c r="AE12" s="6" t="str">
        <f>IF('cantidad pollos muertos'!Q11="","",BETAINV(0.025,'cantidad pollos muertos'!Q11+1,'cantidad inicial pollos'!Q11-'cantidad pollos muertos'!Q11+1))</f>
        <v/>
      </c>
      <c r="AF12" s="6" t="str">
        <f>IF('cantidad pollos muertos'!Q11="","",BETAINV(0.975,'cantidad pollos muertos'!Q11+1,'cantidad inicial pollos'!Q11-'cantidad pollos muertos'!Q11+1))</f>
        <v/>
      </c>
      <c r="AG12" s="6" t="str">
        <f>IF('cantidad pollos muertos'!R11="","",BETAINV(0.025,'cantidad pollos muertos'!R11+1,'cantidad inicial pollos'!R11-'cantidad pollos muertos'!R11+1))</f>
        <v/>
      </c>
      <c r="AH12" s="6" t="str">
        <f>IF('cantidad pollos muertos'!R11="","",BETAINV(0.975,'cantidad pollos muertos'!R11+1,'cantidad inicial pollos'!R11-'cantidad pollos muertos'!R11+1))</f>
        <v/>
      </c>
      <c r="AI12" s="6" t="str">
        <f>IF('cantidad pollos muertos'!S11="","",BETAINV(0.025,'cantidad pollos muertos'!S11+1,'cantidad inicial pollos'!S11-'cantidad pollos muertos'!S11+1))</f>
        <v/>
      </c>
      <c r="AJ12" s="6" t="str">
        <f>IF('cantidad pollos muertos'!S11="","",BETAINV(0.975,'cantidad pollos muertos'!S11+1,'cantidad inicial pollos'!S11-'cantidad pollos muertos'!S11+1))</f>
        <v/>
      </c>
      <c r="AK12" s="6" t="str">
        <f>IF('cantidad pollos muertos'!T11="","",BETAINV(0.025,'cantidad pollos muertos'!T11+1,'cantidad inicial pollos'!T11-'cantidad pollos muertos'!T11+1))</f>
        <v/>
      </c>
      <c r="AL12" s="6" t="str">
        <f>IF('cantidad pollos muertos'!T11="","",BETAINV(0.975,'cantidad pollos muertos'!T11+1,'cantidad inicial pollos'!T11-'cantidad pollos muertos'!T11+1))</f>
        <v/>
      </c>
      <c r="AM12" s="6">
        <f>IF('cantidad pollos muertos'!U11="","",BETAINV(0.025,'cantidad pollos muertos'!U11+1,'cantidad inicial pollos'!U11-'cantidad pollos muertos'!U11+1))</f>
        <v>4.8457983545009339E-2</v>
      </c>
      <c r="AN12" s="6">
        <f>IF('cantidad pollos muertos'!U11="","",BETAINV(0.975,'cantidad pollos muertos'!U11+1,'cantidad inicial pollos'!U11-'cantidad pollos muertos'!U11+1))</f>
        <v>7.5246177526378633E-2</v>
      </c>
      <c r="AO12" s="6">
        <f>IF('cantidad pollos muertos'!V11="","",BETAINV(0.025,'cantidad pollos muertos'!V11+1,'cantidad inicial pollos'!V11-'cantidad pollos muertos'!V11+1))</f>
        <v>3.2573798224323977E-2</v>
      </c>
      <c r="AP12" s="6">
        <f>IF('cantidad pollos muertos'!V11="","",BETAINV(0.975,'cantidad pollos muertos'!V11+1,'cantidad inicial pollos'!V11-'cantidad pollos muertos'!V11+1))</f>
        <v>5.5296136872557855E-2</v>
      </c>
      <c r="AQ12" s="6">
        <f>IF('cantidad pollos muertos'!W11="","",BETAINV(0.025,'cantidad pollos muertos'!W11+1,'cantidad inicial pollos'!W11-'cantidad pollos muertos'!W11+1))</f>
        <v>5.4324485196669464E-2</v>
      </c>
      <c r="AR12" s="6">
        <f>IF('cantidad pollos muertos'!W11="","",BETAINV(0.975,'cantidad pollos muertos'!W11+1,'cantidad inicial pollos'!W11-'cantidad pollos muertos'!W11+1))</f>
        <v>8.2410221381361226E-2</v>
      </c>
      <c r="AS12" s="6" t="str">
        <f>IF('cantidad pollos muertos'!X11="","",BETAINV(0.025,'cantidad pollos muertos'!X11+1,'cantidad inicial pollos'!X11-'cantidad pollos muertos'!X11+1))</f>
        <v/>
      </c>
      <c r="AT12" s="6"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6">
        <v>11</v>
      </c>
      <c r="B13" s="6" t="s">
        <v>68</v>
      </c>
      <c r="C13" s="6" t="str">
        <f>IF('cantidad pollos muertos'!C12="","",BETAINV(0.025,'cantidad pollos muertos'!C12+1,'cantidad inicial pollos'!C12-'cantidad pollos muertos'!C12+1))</f>
        <v/>
      </c>
      <c r="D13" s="6" t="str">
        <f>IF('cantidad pollos muertos'!C12="","",BETAINV(0.975,'cantidad pollos muertos'!C12+1,'cantidad inicial pollos'!C12-'cantidad pollos muertos'!C12+1))</f>
        <v/>
      </c>
      <c r="E13" s="6" t="str">
        <f>IF('cantidad pollos muertos'!D12="","",BETAINV(0.025,'cantidad pollos muertos'!D12+1,'cantidad inicial pollos'!D12-'cantidad pollos muertos'!D12+1))</f>
        <v/>
      </c>
      <c r="F13" s="6" t="str">
        <f>IF('cantidad pollos muertos'!D12="","",BETAINV(0.975,'cantidad pollos muertos'!D12+1,'cantidad inicial pollos'!D12-'cantidad pollos muertos'!D12+1))</f>
        <v/>
      </c>
      <c r="G13" s="6" t="str">
        <f>IF('cantidad pollos muertos'!E12="","",BETAINV(0.025,'cantidad pollos muertos'!E12+1,'cantidad inicial pollos'!E12-'cantidad pollos muertos'!E12+1))</f>
        <v/>
      </c>
      <c r="H13" s="6" t="str">
        <f>IF('cantidad pollos muertos'!E12="","",BETAINV(0.975,'cantidad pollos muertos'!E12+1,'cantidad inicial pollos'!E12-'cantidad pollos muertos'!E12+1))</f>
        <v/>
      </c>
      <c r="I13" s="6" t="str">
        <f>IF('cantidad pollos muertos'!F12="","",BETAINV(0.025,'cantidad pollos muertos'!F12+1,'cantidad inicial pollos'!F12-'cantidad pollos muertos'!F12+1))</f>
        <v/>
      </c>
      <c r="J13" s="6" t="str">
        <f>IF('cantidad pollos muertos'!F12="","",BETAINV(0.975,'cantidad pollos muertos'!F12+1,'cantidad inicial pollos'!F12-'cantidad pollos muertos'!F12+1))</f>
        <v/>
      </c>
      <c r="K13" s="6" t="str">
        <f>IF('cantidad pollos muertos'!G12="","",BETAINV(0.025,'cantidad pollos muertos'!G12+1,'cantidad inicial pollos'!G12-'cantidad pollos muertos'!G12+1))</f>
        <v/>
      </c>
      <c r="L13" s="6" t="str">
        <f>IF('cantidad pollos muertos'!G12="","",BETAINV(0.975,'cantidad pollos muertos'!G12+1,'cantidad inicial pollos'!G12-'cantidad pollos muertos'!G12+1))</f>
        <v/>
      </c>
      <c r="M13" s="6" t="str">
        <f>IF('cantidad pollos muertos'!H12="","",BETAINV(0.025,'cantidad pollos muertos'!H12+1,'cantidad inicial pollos'!L12-'cantidad pollos muertos'!H12+1))</f>
        <v/>
      </c>
      <c r="N13" s="6" t="str">
        <f>IF('cantidad pollos muertos'!H12="","",BETAINV(0.975,'cantidad pollos muertos'!H12+1,'cantidad inicial pollos'!H12-'cantidad pollos muertos'!H12+1))</f>
        <v/>
      </c>
      <c r="O13" s="6" t="str">
        <f>IF('cantidad pollos muertos'!I12="","",BETAINV(0.025,'cantidad pollos muertos'!I12+1,'cantidad inicial pollos'!I12-'cantidad pollos muertos'!I12+1))</f>
        <v/>
      </c>
      <c r="P13" s="6" t="str">
        <f>IF('cantidad pollos muertos'!I12="","",BETAINV(0.975,'cantidad pollos muertos'!I12+1,'cantidad inicial pollos'!I12-'cantidad pollos muertos'!I12+1))</f>
        <v/>
      </c>
      <c r="Q13" s="6" t="str">
        <f>IF('cantidad pollos muertos'!J12="","",BETAINV(0.025,'cantidad pollos muertos'!J12+1,'cantidad inicial pollos'!J12-'cantidad pollos muertos'!J12+1))</f>
        <v/>
      </c>
      <c r="R13" s="6" t="str">
        <f>IF('cantidad pollos muertos'!J12="","",BETAINV(0.975,'cantidad pollos muertos'!J12+1,'cantidad inicial pollos'!J12-'cantidad pollos muertos'!J12+1))</f>
        <v/>
      </c>
      <c r="S13" s="32">
        <f>IF('cantidad pollos muertos'!K12="","",BETAINV(0.025,'cantidad pollos muertos'!K12+1,'cantidad inicial pollos'!K12-'cantidad pollos muertos'!K12+1))</f>
        <v>1.6143121261603912E-2</v>
      </c>
      <c r="T13" s="32">
        <f>IF('cantidad pollos muertos'!K12="","",BETAINV(0.975,'cantidad pollos muertos'!K12+1,'cantidad inicial pollos'!K12-'cantidad pollos muertos'!K12+1))</f>
        <v>3.1220605394409073E-2</v>
      </c>
      <c r="U13" s="32">
        <f>IF('cantidad pollos muertos'!L12="","",BETAINV(0.025,'cantidad pollos muertos'!L12+1,'cantidad inicial pollos'!L12-'cantidad pollos muertos'!L12+1))</f>
        <v>2.2079429274705496E-2</v>
      </c>
      <c r="V13" s="32">
        <f>IF('cantidad pollos muertos'!L12="","",BETAINV(0.975,'cantidad pollos muertos'!L12+1,'cantidad inicial pollos'!L12-'cantidad pollos muertos'!L12+1))</f>
        <v>3.9133402001373052E-2</v>
      </c>
      <c r="W13" s="6">
        <f>IF('cantidad pollos muertos'!M12="","",BETAINV(0.025,'cantidad pollos muertos'!M12+1,'cantidad inicial pollos'!M12-'cantidad pollos muertos'!M12+1))</f>
        <v>2.7211171449028886E-2</v>
      </c>
      <c r="X13" s="6">
        <f>IF('cantidad pollos muertos'!M12="","",BETAINV(0.975,'cantidad pollos muertos'!M12+1,'cantidad inicial pollos'!M12-'cantidad pollos muertos'!M12+1))</f>
        <v>4.5832038119475449E-2</v>
      </c>
      <c r="Y13" s="6">
        <f>IF('cantidad pollos muertos'!N12="","",BETAINV(0.025,'cantidad pollos muertos'!N12+1,'cantidad inicial pollos'!N12-'cantidad pollos muertos'!N12+1))</f>
        <v>2.0944322177947793E-2</v>
      </c>
      <c r="Z13" s="6">
        <f>IF('cantidad pollos muertos'!N12="","",BETAINV(0.975,'cantidad pollos muertos'!N12+1,'cantidad inicial pollos'!N12-'cantidad pollos muertos'!N12+1))</f>
        <v>3.7622499974549251E-2</v>
      </c>
      <c r="AA13" s="6">
        <f>IF('cantidad pollos muertos'!O12="","",BETAINV(0.025,'cantidad pollos muertos'!O12+1,'cantidad inicial pollos'!O12-'cantidad pollos muertos'!O12+1))</f>
        <v>6.9620311845807498E-2</v>
      </c>
      <c r="AB13" s="6">
        <f>IF('cantidad pollos muertos'!O12="","",BETAINV(0.975,'cantidad pollos muertos'!O12+1,'cantidad inicial pollos'!O12-'cantidad pollos muertos'!O12+1))</f>
        <v>9.7207113130241662E-2</v>
      </c>
      <c r="AC13" s="6">
        <f>IF('cantidad pollos muertos'!P12="","",BETAINV(0.025,'cantidad pollos muertos'!P12+1,'cantidad inicial pollos'!P12-'cantidad pollos muertos'!P12+1))</f>
        <v>1.5973877478009095E-2</v>
      </c>
      <c r="AD13" s="6">
        <f>IF('cantidad pollos muertos'!P12="","",BETAINV(0.975,'cantidad pollos muertos'!P12+1,'cantidad inicial pollos'!P12-'cantidad pollos muertos'!P12+1))</f>
        <v>3.089578182060837E-2</v>
      </c>
      <c r="AE13" s="6">
        <f>IF('cantidad pollos muertos'!Q12="","",BETAINV(0.025,'cantidad pollos muertos'!Q12+1,'cantidad inicial pollos'!Q12-'cantidad pollos muertos'!Q12+1))</f>
        <v>2.0399070475360756E-2</v>
      </c>
      <c r="AF13" s="6">
        <f>IF('cantidad pollos muertos'!Q12="","",BETAINV(0.975,'cantidad pollos muertos'!Q12+1,'cantidad inicial pollos'!Q12-'cantidad pollos muertos'!Q12+1))</f>
        <v>3.690201827385331E-2</v>
      </c>
      <c r="AG13" s="6">
        <f>IF('cantidad pollos muertos'!R12="","",BETAINV(0.025,'cantidad pollos muertos'!R12+1,'cantidad inicial pollos'!R12-'cantidad pollos muertos'!R12+1))</f>
        <v>2.2641751957802003E-2</v>
      </c>
      <c r="AH13" s="6">
        <f>IF('cantidad pollos muertos'!R12="","",BETAINV(0.975,'cantidad pollos muertos'!R12+1,'cantidad inicial pollos'!R12-'cantidad pollos muertos'!R12+1))</f>
        <v>3.9874989576004771E-2</v>
      </c>
      <c r="AI13" s="6">
        <f>IF('cantidad pollos muertos'!S12="","",BETAINV(0.025,'cantidad pollos muertos'!S12+1,'cantidad inicial pollos'!S12-'cantidad pollos muertos'!S12+1))</f>
        <v>2.490118061374241E-2</v>
      </c>
      <c r="AJ13" s="6">
        <f>IF('cantidad pollos muertos'!S12="","",BETAINV(0.975,'cantidad pollos muertos'!S12+1,'cantidad inicial pollos'!S12-'cantidad pollos muertos'!S12+1))</f>
        <v>4.283118545577147E-2</v>
      </c>
      <c r="AK13" s="6">
        <f>IF('cantidad pollos muertos'!T12="","",BETAINV(0.025,'cantidad pollos muertos'!T12+1,'cantidad inicial pollos'!T12-'cantidad pollos muertos'!T12+1))</f>
        <v>1.9284716095118844E-2</v>
      </c>
      <c r="AL13" s="6">
        <f>IF('cantidad pollos muertos'!T12="","",BETAINV(0.975,'cantidad pollos muertos'!T12+1,'cantidad inicial pollos'!T12-'cantidad pollos muertos'!T12+1))</f>
        <v>3.5408533062327385E-2</v>
      </c>
      <c r="AM13" s="6">
        <f>IF('cantidad pollos muertos'!U12="","",BETAINV(0.025,'cantidad pollos muertos'!U12+1,'cantidad inicial pollos'!U12-'cantidad pollos muertos'!U12+1))</f>
        <v>3.4652583497444871E-2</v>
      </c>
      <c r="AN13" s="6">
        <f>IF('cantidad pollos muertos'!U12="","",BETAINV(0.975,'cantidad pollos muertos'!U12+1,'cantidad inicial pollos'!U12-'cantidad pollos muertos'!U12+1))</f>
        <v>5.5245988168233229E-2</v>
      </c>
      <c r="AO13" s="6">
        <f>IF('cantidad pollos muertos'!V12="","",BETAINV(0.025,'cantidad pollos muertos'!V12+1,'cantidad inicial pollos'!V12-'cantidad pollos muertos'!V12+1))</f>
        <v>2.8317704389467846E-2</v>
      </c>
      <c r="AP13" s="6">
        <f>IF('cantidad pollos muertos'!V12="","",BETAINV(0.975,'cantidad pollos muertos'!V12+1,'cantidad inicial pollos'!V12-'cantidad pollos muertos'!V12+1))</f>
        <v>4.7238058607481093E-2</v>
      </c>
      <c r="AQ13" s="6">
        <f>IF('cantidad pollos muertos'!W12="","",BETAINV(0.025,'cantidad pollos muertos'!W12+1,'cantidad inicial pollos'!W12-'cantidad pollos muertos'!W12+1))</f>
        <v>1.3798118951068071E-2</v>
      </c>
      <c r="AR13" s="6">
        <f>IF('cantidad pollos muertos'!W12="","",BETAINV(0.975,'cantidad pollos muertos'!W12+1,'cantidad inicial pollos'!W12-'cantidad pollos muertos'!W12+1))</f>
        <v>2.7855731346684065E-2</v>
      </c>
      <c r="AS13" s="6" t="str">
        <f>IF('cantidad pollos muertos'!X12="","",BETAINV(0.025,'cantidad pollos muertos'!X12+1,'cantidad inicial pollos'!X12-'cantidad pollos muertos'!X12+1))</f>
        <v/>
      </c>
      <c r="AT13" s="6"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6">
        <v>12</v>
      </c>
      <c r="B14" s="6" t="s">
        <v>34</v>
      </c>
      <c r="C14" s="6">
        <f>IF('cantidad pollos muertos'!C13="","",BETAINV(0.025,'cantidad pollos muertos'!C13+1,'cantidad inicial pollos'!C13-'cantidad pollos muertos'!C13+1))</f>
        <v>3.6041490126606596E-2</v>
      </c>
      <c r="D14" s="6">
        <f>IF('cantidad pollos muertos'!C13="","",BETAINV(0.975,'cantidad pollos muertos'!C13+1,'cantidad inicial pollos'!C13-'cantidad pollos muertos'!C13+1))</f>
        <v>5.1901930047283273E-2</v>
      </c>
      <c r="E14" s="6">
        <f>IF('cantidad pollos muertos'!D13="","",BETAINV(0.025,'cantidad pollos muertos'!D13+1,'cantidad inicial pollos'!D13-'cantidad pollos muertos'!D13+1))</f>
        <v>0.128872845880738</v>
      </c>
      <c r="F14" s="6">
        <f>IF('cantidad pollos muertos'!D13="","",BETAINV(0.975,'cantidad pollos muertos'!D13+1,'cantidad inicial pollos'!D13-'cantidad pollos muertos'!D13+1))</f>
        <v>0.15441677682749588</v>
      </c>
      <c r="G14" s="6">
        <f>IF('cantidad pollos muertos'!E13="","",BETAINV(0.025,'cantidad pollos muertos'!E13+1,'cantidad inicial pollos'!E13-'cantidad pollos muertos'!E13+1))</f>
        <v>6.490340907495977E-2</v>
      </c>
      <c r="H14" s="6">
        <f>IF('cantidad pollos muertos'!E13="","",BETAINV(0.975,'cantidad pollos muertos'!E13+1,'cantidad inicial pollos'!E13-'cantidad pollos muertos'!E13+1))</f>
        <v>8.4120639177866163E-2</v>
      </c>
      <c r="I14" s="6">
        <f>IF('cantidad pollos muertos'!F13="","",BETAINV(0.025,'cantidad pollos muertos'!F13+1,'cantidad inicial pollos'!F13-'cantidad pollos muertos'!F13+1))</f>
        <v>0.30800069358115145</v>
      </c>
      <c r="J14" s="6">
        <f>IF('cantidad pollos muertos'!F13="","",BETAINV(0.975,'cantidad pollos muertos'!F13+1,'cantidad inicial pollos'!F13-'cantidad pollos muertos'!F13+1))</f>
        <v>0.34233618971094737</v>
      </c>
      <c r="K14" s="6">
        <f>IF('cantidad pollos muertos'!G13="","",BETAINV(0.025,'cantidad pollos muertos'!G13+1,'cantidad inicial pollos'!G13-'cantidad pollos muertos'!G13+1))</f>
        <v>7.7645568661877995E-2</v>
      </c>
      <c r="L14" s="6">
        <f>IF('cantidad pollos muertos'!G13="","",BETAINV(0.975,'cantidad pollos muertos'!G13+1,'cantidad inicial pollos'!G13-'cantidad pollos muertos'!G13+1))</f>
        <v>0.10013336830835484</v>
      </c>
      <c r="M14" s="6">
        <f>IF('cantidad pollos muertos'!H13="","",BETAINV(0.025,'cantidad pollos muertos'!H13+1,'cantidad inicial pollos'!L13-'cantidad pollos muertos'!H13+1))</f>
        <v>2.932828134070389E-2</v>
      </c>
      <c r="N14" s="6">
        <f>IF('cantidad pollos muertos'!H13="","",BETAINV(0.975,'cantidad pollos muertos'!H13+1,'cantidad inicial pollos'!H13-'cantidad pollos muertos'!H13+1))</f>
        <v>5.0947971998129282E-2</v>
      </c>
      <c r="O14" s="6">
        <f>IF('cantidad pollos muertos'!I13="","",BETAINV(0.025,'cantidad pollos muertos'!I13+1,'cantidad inicial pollos'!I13-'cantidad pollos muertos'!I13+1))</f>
        <v>2.6743114108536123E-2</v>
      </c>
      <c r="P14" s="6">
        <f>IF('cantidad pollos muertos'!I13="","",BETAINV(0.975,'cantidad pollos muertos'!I13+1,'cantidad inicial pollos'!I13-'cantidad pollos muertos'!I13+1))</f>
        <v>3.984220441308417E-2</v>
      </c>
      <c r="Q14" s="6">
        <f>IF('cantidad pollos muertos'!J13="","",BETAINV(0.025,'cantidad pollos muertos'!J13+1,'cantidad inicial pollos'!J13-'cantidad pollos muertos'!J13+1))</f>
        <v>2.7013114730521055E-2</v>
      </c>
      <c r="R14" s="6">
        <f>IF('cantidad pollos muertos'!J13="","",BETAINV(0.975,'cantidad pollos muertos'!J13+1,'cantidad inicial pollos'!J13-'cantidad pollos muertos'!J13+1))</f>
        <v>4.0415769638075361E-2</v>
      </c>
      <c r="S14" s="32">
        <f>IF('cantidad pollos muertos'!K13="","",BETAINV(0.025,'cantidad pollos muertos'!K13+1,'cantidad inicial pollos'!K13-'cantidad pollos muertos'!K13+1))</f>
        <v>1.8788057579763283E-2</v>
      </c>
      <c r="T14" s="32">
        <f>IF('cantidad pollos muertos'!K13="","",BETAINV(0.975,'cantidad pollos muertos'!K13+1,'cantidad inicial pollos'!K13-'cantidad pollos muertos'!K13+1))</f>
        <v>2.960818384830477E-2</v>
      </c>
      <c r="U14" s="32">
        <f>IF('cantidad pollos muertos'!L13="","",BETAINV(0.025,'cantidad pollos muertos'!L13+1,'cantidad inicial pollos'!L13-'cantidad pollos muertos'!L13+1))</f>
        <v>1.6425936496132991E-2</v>
      </c>
      <c r="V14" s="32">
        <f>IF('cantidad pollos muertos'!L13="","",BETAINV(0.975,'cantidad pollos muertos'!L13+1,'cantidad inicial pollos'!L13-'cantidad pollos muertos'!L13+1))</f>
        <v>2.6621752797448051E-2</v>
      </c>
      <c r="W14" s="6">
        <f>IF('cantidad pollos muertos'!M13="","",BETAINV(0.025,'cantidad pollos muertos'!M13+1,'cantidad inicial pollos'!M13-'cantidad pollos muertos'!M13+1))</f>
        <v>1.7941703581315235E-2</v>
      </c>
      <c r="X14" s="6">
        <f>IF('cantidad pollos muertos'!M13="","",BETAINV(0.975,'cantidad pollos muertos'!M13+1,'cantidad inicial pollos'!M13-'cantidad pollos muertos'!M13+1))</f>
        <v>2.9174242589782073E-2</v>
      </c>
      <c r="Y14" s="6">
        <f>IF('cantidad pollos muertos'!N13="","",BETAINV(0.025,'cantidad pollos muertos'!N13+1,'cantidad inicial pollos'!N13-'cantidad pollos muertos'!N13+1))</f>
        <v>2.1471642573874995E-2</v>
      </c>
      <c r="Z14" s="6">
        <f>IF('cantidad pollos muertos'!N13="","",BETAINV(0.975,'cantidad pollos muertos'!N13+1,'cantidad inicial pollos'!N13-'cantidad pollos muertos'!N13+1))</f>
        <v>3.3604429932977076E-2</v>
      </c>
      <c r="AA14" s="6">
        <f>IF('cantidad pollos muertos'!O13="","",BETAINV(0.025,'cantidad pollos muertos'!O13+1,'cantidad inicial pollos'!O13-'cantidad pollos muertos'!O13+1))</f>
        <v>2.0080363083879491E-2</v>
      </c>
      <c r="AB14" s="6">
        <f>IF('cantidad pollos muertos'!O13="","",BETAINV(0.975,'cantidad pollos muertos'!O13+1,'cantidad inicial pollos'!O13-'cantidad pollos muertos'!O13+1))</f>
        <v>3.1632697540582844E-2</v>
      </c>
      <c r="AC14" s="6">
        <f>IF('cantidad pollos muertos'!P13="","",BETAINV(0.025,'cantidad pollos muertos'!P13+1,'cantidad inicial pollos'!P13-'cantidad pollos muertos'!P13+1))</f>
        <v>4.1242403781150905E-2</v>
      </c>
      <c r="AD14" s="6">
        <f>IF('cantidad pollos muertos'!P13="","",BETAINV(0.975,'cantidad pollos muertos'!P13+1,'cantidad inicial pollos'!P13-'cantidad pollos muertos'!P13+1))</f>
        <v>5.7345397109730967E-2</v>
      </c>
      <c r="AE14" s="6">
        <f>IF('cantidad pollos muertos'!Q13="","",BETAINV(0.025,'cantidad pollos muertos'!Q13+1,'cantidad inicial pollos'!Q13-'cantidad pollos muertos'!Q13+1))</f>
        <v>2.018121535829764E-2</v>
      </c>
      <c r="AF14" s="6">
        <f>IF('cantidad pollos muertos'!Q13="","",BETAINV(0.975,'cantidad pollos muertos'!Q13+1,'cantidad inicial pollos'!Q13-'cantidad pollos muertos'!Q13+1))</f>
        <v>3.1994057434210799E-2</v>
      </c>
      <c r="AG14" s="6" t="str">
        <f>IF('cantidad pollos muertos'!R13="","",BETAINV(0.025,'cantidad pollos muertos'!R13+1,'cantidad inicial pollos'!R13-'cantidad pollos muertos'!R13+1))</f>
        <v/>
      </c>
      <c r="AH14" s="6" t="str">
        <f>IF('cantidad pollos muertos'!R13="","",BETAINV(0.975,'cantidad pollos muertos'!R13+1,'cantidad inicial pollos'!R13-'cantidad pollos muertos'!R13+1))</f>
        <v/>
      </c>
      <c r="AI14" s="6">
        <f>IF('cantidad pollos muertos'!S13="","",BETAINV(0.025,'cantidad pollos muertos'!S13+1,'cantidad inicial pollos'!S13-'cantidad pollos muertos'!S13+1))</f>
        <v>5.503385333038859E-3</v>
      </c>
      <c r="AJ14" s="6">
        <f>IF('cantidad pollos muertos'!S13="","",BETAINV(0.975,'cantidad pollos muertos'!S13+1,'cantidad inicial pollos'!S13-'cantidad pollos muertos'!S13+1))</f>
        <v>1.2528171559232359E-2</v>
      </c>
      <c r="AK14" s="6">
        <f>IF('cantidad pollos muertos'!T13="","",BETAINV(0.025,'cantidad pollos muertos'!T13+1,'cantidad inicial pollos'!T13-'cantidad pollos muertos'!T13+1))</f>
        <v>2.4601184369054712E-2</v>
      </c>
      <c r="AL14" s="6">
        <f>IF('cantidad pollos muertos'!T13="","",BETAINV(0.975,'cantidad pollos muertos'!T13+1,'cantidad inicial pollos'!T13-'cantidad pollos muertos'!T13+1))</f>
        <v>3.3435886111253699E-2</v>
      </c>
      <c r="AM14" s="6">
        <f>IF('cantidad pollos muertos'!U13="","",BETAINV(0.025,'cantidad pollos muertos'!U13+1,'cantidad inicial pollos'!U13-'cantidad pollos muertos'!U13+1))</f>
        <v>5.7288248773052983E-2</v>
      </c>
      <c r="AN14" s="6">
        <f>IF('cantidad pollos muertos'!U13="","",BETAINV(0.975,'cantidad pollos muertos'!U13+1,'cantidad inicial pollos'!U13-'cantidad pollos muertos'!U13+1))</f>
        <v>7.0426168416343748E-2</v>
      </c>
      <c r="AO14" s="6">
        <f>IF('cantidad pollos muertos'!V13="","",BETAINV(0.025,'cantidad pollos muertos'!V13+1,'cantidad inicial pollos'!V13-'cantidad pollos muertos'!V13+1))</f>
        <v>3.0673932408311996E-2</v>
      </c>
      <c r="AP14" s="6">
        <f>IF('cantidad pollos muertos'!V13="","",BETAINV(0.975,'cantidad pollos muertos'!V13+1,'cantidad inicial pollos'!V13-'cantidad pollos muertos'!V13+1))</f>
        <v>4.0425824867287963E-2</v>
      </c>
      <c r="AQ14" s="6">
        <f>IF('cantidad pollos muertos'!W13="","",BETAINV(0.025,'cantidad pollos muertos'!W13+1,'cantidad inicial pollos'!W13-'cantidad pollos muertos'!W13+1))</f>
        <v>2.4044872461841425E-2</v>
      </c>
      <c r="AR14" s="6">
        <f>IF('cantidad pollos muertos'!W13="","",BETAINV(0.975,'cantidad pollos muertos'!W13+1,'cantidad inicial pollos'!W13-'cantidad pollos muertos'!W13+1))</f>
        <v>3.2620658048762796E-2</v>
      </c>
      <c r="AS14" s="6">
        <f>IF('cantidad pollos muertos'!X13="","",BETAINV(0.025,'cantidad pollos muertos'!X13+1,'cantidad inicial pollos'!X13-'cantidad pollos muertos'!X13+1))</f>
        <v>3.3504440801511659E-2</v>
      </c>
      <c r="AT14" s="6">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6">
        <v>13</v>
      </c>
      <c r="B15" s="6" t="s">
        <v>27</v>
      </c>
      <c r="C15" s="6">
        <f>IF('cantidad pollos muertos'!C14="","",BETAINV(0.025,'cantidad pollos muertos'!C14+1,'cantidad inicial pollos'!C14-'cantidad pollos muertos'!C14+1))</f>
        <v>9.0069117379835084E-2</v>
      </c>
      <c r="D15" s="6">
        <f>IF('cantidad pollos muertos'!C14="","",BETAINV(0.975,'cantidad pollos muertos'!C14+1,'cantidad inicial pollos'!C14-'cantidad pollos muertos'!C14+1))</f>
        <v>0.10491949430420955</v>
      </c>
      <c r="E15" s="6">
        <f>IF('cantidad pollos muertos'!D14="","",BETAINV(0.025,'cantidad pollos muertos'!D14+1,'cantidad inicial pollos'!D14-'cantidad pollos muertos'!D14+1))</f>
        <v>0.21130539459813286</v>
      </c>
      <c r="F15" s="6">
        <f>IF('cantidad pollos muertos'!D14="","",BETAINV(0.975,'cantidad pollos muertos'!D14+1,'cantidad inicial pollos'!D14-'cantidad pollos muertos'!D14+1))</f>
        <v>0.22824382935082954</v>
      </c>
      <c r="G15" s="6">
        <f>IF('cantidad pollos muertos'!E14="","",BETAINV(0.025,'cantidad pollos muertos'!E14+1,'cantidad inicial pollos'!E14-'cantidad pollos muertos'!E14+1))</f>
        <v>0.10502449496865905</v>
      </c>
      <c r="H15" s="6">
        <f>IF('cantidad pollos muertos'!E14="","",BETAINV(0.975,'cantidad pollos muertos'!E14+1,'cantidad inicial pollos'!E14-'cantidad pollos muertos'!E14+1))</f>
        <v>0.11789028780157729</v>
      </c>
      <c r="I15" s="6">
        <f>IF('cantidad pollos muertos'!F14="","",BETAINV(0.025,'cantidad pollos muertos'!F14+1,'cantidad inicial pollos'!F14-'cantidad pollos muertos'!F14+1))</f>
        <v>6.4582836011845363E-2</v>
      </c>
      <c r="J15" s="6">
        <f>IF('cantidad pollos muertos'!F14="","",BETAINV(0.975,'cantidad pollos muertos'!F14+1,'cantidad inicial pollos'!F14-'cantidad pollos muertos'!F14+1))</f>
        <v>7.4997876044538225E-2</v>
      </c>
      <c r="K15" s="6">
        <f>IF('cantidad pollos muertos'!G14="","",BETAINV(0.025,'cantidad pollos muertos'!G14+1,'cantidad inicial pollos'!G14-'cantidad pollos muertos'!G14+1))</f>
        <v>8.3927145689717361E-2</v>
      </c>
      <c r="L15" s="6">
        <f>IF('cantidad pollos muertos'!G14="","",BETAINV(0.975,'cantidad pollos muertos'!G14+1,'cantidad inicial pollos'!G14-'cantidad pollos muertos'!G14+1))</f>
        <v>9.6509351295489987E-2</v>
      </c>
      <c r="M15" s="6">
        <f>IF('cantidad pollos muertos'!H14="","",BETAINV(0.025,'cantidad pollos muertos'!H14+1,'cantidad inicial pollos'!L14-'cantidad pollos muertos'!H14+1))</f>
        <v>2.0218355604913228E-2</v>
      </c>
      <c r="N15" s="6">
        <f>IF('cantidad pollos muertos'!H14="","",BETAINV(0.975,'cantidad pollos muertos'!H14+1,'cantidad inicial pollos'!H14-'cantidad pollos muertos'!H14+1))</f>
        <v>2.6376307531912002E-2</v>
      </c>
      <c r="O15" s="6">
        <f>IF('cantidad pollos muertos'!I14="","",BETAINV(0.025,'cantidad pollos muertos'!I14+1,'cantidad inicial pollos'!I14-'cantidad pollos muertos'!I14+1))</f>
        <v>4.5729898520037407E-2</v>
      </c>
      <c r="P15" s="6">
        <f>IF('cantidad pollos muertos'!I14="","",BETAINV(0.975,'cantidad pollos muertos'!I14+1,'cantidad inicial pollos'!I14-'cantidad pollos muertos'!I14+1))</f>
        <v>5.4651748997624372E-2</v>
      </c>
      <c r="Q15" s="6">
        <f>IF('cantidad pollos muertos'!J14="","",BETAINV(0.025,'cantidad pollos muertos'!J14+1,'cantidad inicial pollos'!J14-'cantidad pollos muertos'!J14+1))</f>
        <v>2.630325661190959E-2</v>
      </c>
      <c r="R15" s="6">
        <f>IF('cantidad pollos muertos'!J14="","",BETAINV(0.975,'cantidad pollos muertos'!J14+1,'cantidad inicial pollos'!J14-'cantidad pollos muertos'!J14+1))</f>
        <v>3.3721523720510516E-2</v>
      </c>
      <c r="S15" s="32">
        <f>IF('cantidad pollos muertos'!K14="","",BETAINV(0.025,'cantidad pollos muertos'!K14+1,'cantidad inicial pollos'!K14-'cantidad pollos muertos'!K14+1))</f>
        <v>3.1299880847722047E-2</v>
      </c>
      <c r="T15" s="32">
        <f>IF('cantidad pollos muertos'!K14="","",BETAINV(0.975,'cantidad pollos muertos'!K14+1,'cantidad inicial pollos'!K14-'cantidad pollos muertos'!K14+1))</f>
        <v>3.8811370966432279E-2</v>
      </c>
      <c r="U15" s="32">
        <f>IF('cantidad pollos muertos'!L14="","",BETAINV(0.025,'cantidad pollos muertos'!L14+1,'cantidad inicial pollos'!L14-'cantidad pollos muertos'!L14+1))</f>
        <v>4.5521327527034111E-2</v>
      </c>
      <c r="V15" s="32">
        <f>IF('cantidad pollos muertos'!L14="","",BETAINV(0.975,'cantidad pollos muertos'!L14+1,'cantidad inicial pollos'!L14-'cantidad pollos muertos'!L14+1))</f>
        <v>5.4424774788963348E-2</v>
      </c>
      <c r="W15" s="6">
        <f>IF('cantidad pollos muertos'!M14="","",BETAINV(0.025,'cantidad pollos muertos'!M14+1,'cantidad inicial pollos'!M14-'cantidad pollos muertos'!M14+1))</f>
        <v>3.2642877730983774E-2</v>
      </c>
      <c r="X15" s="6">
        <f>IF('cantidad pollos muertos'!M14="","",BETAINV(0.975,'cantidad pollos muertos'!M14+1,'cantidad inicial pollos'!M14-'cantidad pollos muertos'!M14+1))</f>
        <v>4.0299418779768947E-2</v>
      </c>
      <c r="Y15" s="6">
        <f>IF('cantidad pollos muertos'!N14="","",BETAINV(0.025,'cantidad pollos muertos'!N14+1,'cantidad inicial pollos'!N14-'cantidad pollos muertos'!N14+1))</f>
        <v>1.6969719322400365E-2</v>
      </c>
      <c r="Z15" s="6">
        <f>IF('cantidad pollos muertos'!N14="","",BETAINV(0.975,'cantidad pollos muertos'!N14+1,'cantidad inicial pollos'!N14-'cantidad pollos muertos'!N14+1))</f>
        <v>2.2653342394252984E-2</v>
      </c>
      <c r="AA15" s="6">
        <f>IF('cantidad pollos muertos'!O14="","",BETAINV(0.025,'cantidad pollos muertos'!O14+1,'cantidad inicial pollos'!O14-'cantidad pollos muertos'!O14+1))</f>
        <v>2.2258316938214763E-2</v>
      </c>
      <c r="AB15" s="6">
        <f>IF('cantidad pollos muertos'!O14="","",BETAINV(0.975,'cantidad pollos muertos'!O14+1,'cantidad inicial pollos'!O14-'cantidad pollos muertos'!O14+1))</f>
        <v>2.8688934709264147E-2</v>
      </c>
      <c r="AC15" s="6">
        <f>IF('cantidad pollos muertos'!P14="","",BETAINV(0.025,'cantidad pollos muertos'!P14+1,'cantidad inicial pollos'!P14-'cantidad pollos muertos'!P14+1))</f>
        <v>2.0625807832933274E-2</v>
      </c>
      <c r="AD15" s="6">
        <f>IF('cantidad pollos muertos'!P14="","",BETAINV(0.975,'cantidad pollos muertos'!P14+1,'cantidad inicial pollos'!P14-'cantidad pollos muertos'!P14+1))</f>
        <v>2.6837078620471355E-2</v>
      </c>
      <c r="AE15" s="6">
        <f>IF('cantidad pollos muertos'!Q14="","",BETAINV(0.025,'cantidad pollos muertos'!Q14+1,'cantidad inicial pollos'!Q14-'cantidad pollos muertos'!Q14+1))</f>
        <v>4.7712469156080177E-2</v>
      </c>
      <c r="AF15" s="6">
        <f>IF('cantidad pollos muertos'!Q14="","",BETAINV(0.975,'cantidad pollos muertos'!Q14+1,'cantidad inicial pollos'!Q14-'cantidad pollos muertos'!Q14+1))</f>
        <v>5.6806857718614712E-2</v>
      </c>
      <c r="AG15" s="6">
        <f>IF('cantidad pollos muertos'!R14="","",BETAINV(0.025,'cantidad pollos muertos'!R14+1,'cantidad inicial pollos'!R14-'cantidad pollos muertos'!R14+1))</f>
        <v>6.7843333291159158E-2</v>
      </c>
      <c r="AH15" s="6">
        <f>IF('cantidad pollos muertos'!R14="","",BETAINV(0.975,'cantidad pollos muertos'!R14+1,'cantidad inicial pollos'!R14-'cantidad pollos muertos'!R14+1))</f>
        <v>7.8488328277159902E-2</v>
      </c>
      <c r="AI15" s="6">
        <f>IF('cantidad pollos muertos'!S14="","",BETAINV(0.025,'cantidad pollos muertos'!S14+1,'cantidad inicial pollos'!S14-'cantidad pollos muertos'!S14+1))</f>
        <v>1.7881291316837536E-2</v>
      </c>
      <c r="AJ15" s="6">
        <f>IF('cantidad pollos muertos'!S14="","",BETAINV(0.975,'cantidad pollos muertos'!S14+1,'cantidad inicial pollos'!S14-'cantidad pollos muertos'!S14+1))</f>
        <v>2.3701727069701639E-2</v>
      </c>
      <c r="AK15" s="6">
        <f>IF('cantidad pollos muertos'!T14="","",BETAINV(0.025,'cantidad pollos muertos'!T14+1,'cantidad inicial pollos'!T14-'cantidad pollos muertos'!T14+1))</f>
        <v>2.6150892978629263E-2</v>
      </c>
      <c r="AL15" s="6">
        <f>IF('cantidad pollos muertos'!T14="","",BETAINV(0.975,'cantidad pollos muertos'!T14+1,'cantidad inicial pollos'!T14-'cantidad pollos muertos'!T14+1))</f>
        <v>3.3071723773233974E-2</v>
      </c>
      <c r="AM15" s="6">
        <f>IF('cantidad pollos muertos'!U14="","",BETAINV(0.025,'cantidad pollos muertos'!U14+1,'cantidad inicial pollos'!U14-'cantidad pollos muertos'!U14+1))</f>
        <v>3.6369852881607552E-2</v>
      </c>
      <c r="AN15" s="6">
        <f>IF('cantidad pollos muertos'!U14="","",BETAINV(0.975,'cantidad pollos muertos'!U14+1,'cantidad inicial pollos'!U14-'cantidad pollos muertos'!U14+1))</f>
        <v>4.4412259050342628E-2</v>
      </c>
      <c r="AO15" s="6">
        <f>IF('cantidad pollos muertos'!V14="","",BETAINV(0.025,'cantidad pollos muertos'!V14+1,'cantidad inicial pollos'!V14-'cantidad pollos muertos'!V14+1))</f>
        <v>2.3280692082317284E-2</v>
      </c>
      <c r="AP15" s="6">
        <f>IF('cantidad pollos muertos'!V14="","",BETAINV(0.975,'cantidad pollos muertos'!V14+1,'cantidad inicial pollos'!V14-'cantidad pollos muertos'!V14+1))</f>
        <v>2.9844287496080257E-2</v>
      </c>
      <c r="AQ15" s="6">
        <f>IF('cantidad pollos muertos'!W14="","",BETAINV(0.025,'cantidad pollos muertos'!W14+1,'cantidad inicial pollos'!W14-'cantidad pollos muertos'!W14+1))</f>
        <v>3.1509590835226996E-2</v>
      </c>
      <c r="AR15" s="6">
        <f>IF('cantidad pollos muertos'!W14="","",BETAINV(0.975,'cantidad pollos muertos'!W14+1,'cantidad inicial pollos'!W14-'cantidad pollos muertos'!W14+1))</f>
        <v>3.8833070744773157E-2</v>
      </c>
      <c r="AS15" s="6">
        <f>IF('cantidad pollos muertos'!X14="","",BETAINV(0.025,'cantidad pollos muertos'!X14+1,'cantidad inicial pollos'!X14-'cantidad pollos muertos'!X14+1))</f>
        <v>3.6992062558672663E-2</v>
      </c>
      <c r="AT15" s="6">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6">
        <v>14</v>
      </c>
      <c r="B16" s="6" t="s">
        <v>64</v>
      </c>
      <c r="C16" s="6" t="str">
        <f>IF('cantidad pollos muertos'!C15="","",BETAINV(0.025,'cantidad pollos muertos'!C15+1,'cantidad inicial pollos'!C15-'cantidad pollos muertos'!C15+1))</f>
        <v/>
      </c>
      <c r="D16" s="6" t="str">
        <f>IF('cantidad pollos muertos'!C15="","",BETAINV(0.975,'cantidad pollos muertos'!C15+1,'cantidad inicial pollos'!C15-'cantidad pollos muertos'!C15+1))</f>
        <v/>
      </c>
      <c r="E16" s="6">
        <f>IF('cantidad pollos muertos'!D15="","",BETAINV(0.025,'cantidad pollos muertos'!D15+1,'cantidad inicial pollos'!D15-'cantidad pollos muertos'!D15+1))</f>
        <v>2.9540791114491115E-2</v>
      </c>
      <c r="F16" s="6">
        <f>IF('cantidad pollos muertos'!D15="","",BETAINV(0.975,'cantidad pollos muertos'!D15+1,'cantidad inicial pollos'!D15-'cantidad pollos muertos'!D15+1))</f>
        <v>4.320311894982054E-2</v>
      </c>
      <c r="G16" s="6">
        <f>IF('cantidad pollos muertos'!E15="","",BETAINV(0.025,'cantidad pollos muertos'!E15+1,'cantidad inicial pollos'!E15-'cantidad pollos muertos'!E15+1))</f>
        <v>3.2607938801215978E-2</v>
      </c>
      <c r="H16" s="6">
        <f>IF('cantidad pollos muertos'!E15="","",BETAINV(0.975,'cantidad pollos muertos'!E15+1,'cantidad inicial pollos'!E15-'cantidad pollos muertos'!E15+1))</f>
        <v>4.6342072638743792E-2</v>
      </c>
      <c r="I16" s="6">
        <f>IF('cantidad pollos muertos'!F15="","",BETAINV(0.025,'cantidad pollos muertos'!F15+1,'cantidad inicial pollos'!F15-'cantidad pollos muertos'!F15+1))</f>
        <v>3.896157974927112E-2</v>
      </c>
      <c r="J16" s="6">
        <f>IF('cantidad pollos muertos'!F15="","",BETAINV(0.975,'cantidad pollos muertos'!F15+1,'cantidad inicial pollos'!F15-'cantidad pollos muertos'!F15+1))</f>
        <v>4.9229170953329682E-2</v>
      </c>
      <c r="K16" s="6">
        <f>IF('cantidad pollos muertos'!G15="","",BETAINV(0.025,'cantidad pollos muertos'!G15+1,'cantidad inicial pollos'!G15-'cantidad pollos muertos'!G15+1))</f>
        <v>3.6798166427472224E-2</v>
      </c>
      <c r="L16" s="6">
        <f>IF('cantidad pollos muertos'!G15="","",BETAINV(0.975,'cantidad pollos muertos'!G15+1,'cantidad inicial pollos'!G15-'cantidad pollos muertos'!G15+1))</f>
        <v>4.6805176063669296E-2</v>
      </c>
      <c r="M16" s="6">
        <f>IF('cantidad pollos muertos'!H15="","",BETAINV(0.025,'cantidad pollos muertos'!H15+1,'cantidad inicial pollos'!L15-'cantidad pollos muertos'!H15+1))</f>
        <v>1.201758012647317E-2</v>
      </c>
      <c r="N16" s="6">
        <f>IF('cantidad pollos muertos'!H15="","",BETAINV(0.975,'cantidad pollos muertos'!H15+1,'cantidad inicial pollos'!H15-'cantidad pollos muertos'!H15+1))</f>
        <v>2.6898753775250195E-2</v>
      </c>
      <c r="O16" s="6">
        <f>IF('cantidad pollos muertos'!I15="","",BETAINV(0.025,'cantidad pollos muertos'!I15+1,'cantidad inicial pollos'!I15-'cantidad pollos muertos'!I15+1))</f>
        <v>5.9980119418204747E-2</v>
      </c>
      <c r="P16" s="6">
        <f>IF('cantidad pollos muertos'!I15="","",BETAINV(0.975,'cantidad pollos muertos'!I15+1,'cantidad inicial pollos'!I15-'cantidad pollos muertos'!I15+1))</f>
        <v>7.3386258981729013E-2</v>
      </c>
      <c r="Q16" s="6">
        <f>IF('cantidad pollos muertos'!J15="","",BETAINV(0.025,'cantidad pollos muertos'!J15+1,'cantidad inicial pollos'!J15-'cantidad pollos muertos'!J15+1))</f>
        <v>1.9499907111711189E-2</v>
      </c>
      <c r="R16" s="6">
        <f>IF('cantidad pollos muertos'!J15="","",BETAINV(0.975,'cantidad pollos muertos'!J15+1,'cantidad inicial pollos'!J15-'cantidad pollos muertos'!J15+1))</f>
        <v>3.0920264075424253E-2</v>
      </c>
      <c r="S16" s="32">
        <f>IF('cantidad pollos muertos'!K15="","",BETAINV(0.025,'cantidad pollos muertos'!K15+1,'cantidad inicial pollos'!K15-'cantidad pollos muertos'!K15+1))</f>
        <v>6.3574655205062849E-2</v>
      </c>
      <c r="T16" s="32">
        <f>IF('cantidad pollos muertos'!K15="","",BETAINV(0.975,'cantidad pollos muertos'!K15+1,'cantidad inicial pollos'!K15-'cantidad pollos muertos'!K15+1))</f>
        <v>7.7327671070721693E-2</v>
      </c>
      <c r="U16" s="32">
        <f>IF('cantidad pollos muertos'!L15="","",BETAINV(0.025,'cantidad pollos muertos'!L15+1,'cantidad inicial pollos'!L15-'cantidad pollos muertos'!L15+1))</f>
        <v>1.9586259634025171E-2</v>
      </c>
      <c r="V16" s="32">
        <f>IF('cantidad pollos muertos'!L15="","",BETAINV(0.975,'cantidad pollos muertos'!L15+1,'cantidad inicial pollos'!L15-'cantidad pollos muertos'!L15+1))</f>
        <v>2.7565226194960268E-2</v>
      </c>
      <c r="W16" s="6">
        <f>IF('cantidad pollos muertos'!M15="","",BETAINV(0.025,'cantidad pollos muertos'!M15+1,'cantidad inicial pollos'!M15-'cantidad pollos muertos'!M15+1))</f>
        <v>2.7618980006314225E-2</v>
      </c>
      <c r="X16" s="6">
        <f>IF('cantidad pollos muertos'!M15="","",BETAINV(0.975,'cantidad pollos muertos'!M15+1,'cantidad inicial pollos'!M15-'cantidad pollos muertos'!M15+1))</f>
        <v>3.6744400428161073E-2</v>
      </c>
      <c r="Y16" s="6">
        <f>IF('cantidad pollos muertos'!N15="","",BETAINV(0.025,'cantidad pollos muertos'!N15+1,'cantidad inicial pollos'!N15-'cantidad pollos muertos'!N15+1))</f>
        <v>1.4739122658291805E-2</v>
      </c>
      <c r="Z16" s="6">
        <f>IF('cantidad pollos muertos'!N15="","",BETAINV(0.975,'cantidad pollos muertos'!N15+1,'cantidad inicial pollos'!N15-'cantidad pollos muertos'!N15+1))</f>
        <v>2.1632039507024858E-2</v>
      </c>
      <c r="AA16" s="6">
        <f>IF('cantidad pollos muertos'!O15="","",BETAINV(0.025,'cantidad pollos muertos'!O15+1,'cantidad inicial pollos'!O15-'cantidad pollos muertos'!O15+1))</f>
        <v>2.1231025165033543E-2</v>
      </c>
      <c r="AB16" s="6">
        <f>IF('cantidad pollos muertos'!O15="","",BETAINV(0.975,'cantidad pollos muertos'!O15+1,'cantidad inicial pollos'!O15-'cantidad pollos muertos'!O15+1))</f>
        <v>2.9046474635721853E-2</v>
      </c>
      <c r="AC16" s="6">
        <f>IF('cantidad pollos muertos'!P15="","",BETAINV(0.025,'cantidad pollos muertos'!P15+1,'cantidad inicial pollos'!P15-'cantidad pollos muertos'!P15+1))</f>
        <v>1.7026556641498644E-2</v>
      </c>
      <c r="AD16" s="6">
        <f>IF('cantidad pollos muertos'!P15="","",BETAINV(0.975,'cantidad pollos muertos'!P15+1,'cantidad inicial pollos'!P15-'cantidad pollos muertos'!P15+1))</f>
        <v>2.410640350999671E-2</v>
      </c>
      <c r="AE16" s="6">
        <f>IF('cantidad pollos muertos'!Q15="","",BETAINV(0.025,'cantidad pollos muertos'!Q15+1,'cantidad inicial pollos'!Q15-'cantidad pollos muertos'!Q15+1))</f>
        <v>1.5833223199792464E-2</v>
      </c>
      <c r="AF16" s="6">
        <f>IF('cantidad pollos muertos'!Q15="","",BETAINV(0.975,'cantidad pollos muertos'!Q15+1,'cantidad inicial pollos'!Q15-'cantidad pollos muertos'!Q15+1))</f>
        <v>2.2687008450230861E-2</v>
      </c>
      <c r="AG16" s="6">
        <f>IF('cantidad pollos muertos'!R15="","",BETAINV(0.025,'cantidad pollos muertos'!R15+1,'cantidad inicial pollos'!R15-'cantidad pollos muertos'!R15+1))</f>
        <v>1.0792302192768579E-2</v>
      </c>
      <c r="AH16" s="6">
        <f>IF('cantidad pollos muertos'!R15="","",BETAINV(0.975,'cantidad pollos muertos'!R15+1,'cantidad inicial pollos'!R15-'cantidad pollos muertos'!R15+1))</f>
        <v>1.6325014450015884E-2</v>
      </c>
      <c r="AI16" s="6">
        <f>IF('cantidad pollos muertos'!S15="","",BETAINV(0.025,'cantidad pollos muertos'!S15+1,'cantidad inicial pollos'!S15-'cantidad pollos muertos'!S15+1))</f>
        <v>1.0521720534539213E-2</v>
      </c>
      <c r="AJ16" s="6">
        <f>IF('cantidad pollos muertos'!S15="","",BETAINV(0.975,'cantidad pollos muertos'!S15+1,'cantidad inicial pollos'!S15-'cantidad pollos muertos'!S15+1))</f>
        <v>1.5992626733667414E-2</v>
      </c>
      <c r="AK16" s="6">
        <f>IF('cantidad pollos muertos'!T15="","",BETAINV(0.025,'cantidad pollos muertos'!T15+1,'cantidad inicial pollos'!T15-'cantidad pollos muertos'!T15+1))</f>
        <v>2.616016633683893E-2</v>
      </c>
      <c r="AL16" s="6">
        <f>IF('cantidad pollos muertos'!T15="","",BETAINV(0.975,'cantidad pollos muertos'!T15+1,'cantidad inicial pollos'!T15-'cantidad pollos muertos'!T15+1))</f>
        <v>3.3626337240719617E-2</v>
      </c>
      <c r="AM16" s="6">
        <f>IF('cantidad pollos muertos'!U15="","",BETAINV(0.025,'cantidad pollos muertos'!U15+1,'cantidad inicial pollos'!U15-'cantidad pollos muertos'!U15+1))</f>
        <v>2.7600558331776364E-2</v>
      </c>
      <c r="AN16" s="6">
        <f>IF('cantidad pollos muertos'!U15="","",BETAINV(0.975,'cantidad pollos muertos'!U15+1,'cantidad inicial pollos'!U15-'cantidad pollos muertos'!U15+1))</f>
        <v>3.6393733279246554E-2</v>
      </c>
      <c r="AO16" s="6">
        <f>IF('cantidad pollos muertos'!V15="","",BETAINV(0.025,'cantidad pollos muertos'!V15+1,'cantidad inicial pollos'!V15-'cantidad pollos muertos'!V15+1))</f>
        <v>1.9702297806170766E-2</v>
      </c>
      <c r="AP16" s="6">
        <f>IF('cantidad pollos muertos'!V15="","",BETAINV(0.975,'cantidad pollos muertos'!V15+1,'cantidad inicial pollos'!V15-'cantidad pollos muertos'!V15+1))</f>
        <v>2.6555045323431781E-2</v>
      </c>
      <c r="AQ16" s="6">
        <f>IF('cantidad pollos muertos'!W15="","",BETAINV(0.025,'cantidad pollos muertos'!W15+1,'cantidad inicial pollos'!W15-'cantidad pollos muertos'!W15+1))</f>
        <v>3.7751174096169404E-2</v>
      </c>
      <c r="AR16" s="6">
        <f>IF('cantidad pollos muertos'!W15="","",BETAINV(0.975,'cantidad pollos muertos'!W15+1,'cantidad inicial pollos'!W15-'cantidad pollos muertos'!W15+1))</f>
        <v>4.7154164473114157E-2</v>
      </c>
      <c r="AS16" s="6">
        <f>IF('cantidad pollos muertos'!X15="","",BETAINV(0.025,'cantidad pollos muertos'!X15+1,'cantidad inicial pollos'!X15-'cantidad pollos muertos'!X15+1))</f>
        <v>3.6541601103048611E-2</v>
      </c>
      <c r="AT16" s="6">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6">
        <v>15</v>
      </c>
      <c r="B17" s="6" t="s">
        <v>8</v>
      </c>
      <c r="C17" s="6">
        <f>IF('cantidad pollos muertos'!C16="","",BETAINV(0.025,'cantidad pollos muertos'!C16+1,'cantidad inicial pollos'!C16-'cantidad pollos muertos'!C16+1))</f>
        <v>3.9987302783909419E-2</v>
      </c>
      <c r="D17" s="6">
        <f>IF('cantidad pollos muertos'!C16="","",BETAINV(0.975,'cantidad pollos muertos'!C16+1,'cantidad inicial pollos'!C16-'cantidad pollos muertos'!C16+1))</f>
        <v>4.7854265574219679E-2</v>
      </c>
      <c r="E17" s="6">
        <f>IF('cantidad pollos muertos'!D16="","",BETAINV(0.025,'cantidad pollos muertos'!D16+1,'cantidad inicial pollos'!D16-'cantidad pollos muertos'!D16+1))</f>
        <v>8.1661846664007137E-2</v>
      </c>
      <c r="F17" s="6">
        <f>IF('cantidad pollos muertos'!D16="","",BETAINV(0.975,'cantidad pollos muertos'!D16+1,'cantidad inicial pollos'!D16-'cantidad pollos muertos'!D16+1))</f>
        <v>9.184359241602158E-2</v>
      </c>
      <c r="G17" s="6">
        <f>IF('cantidad pollos muertos'!E16="","",BETAINV(0.025,'cantidad pollos muertos'!E16+1,'cantidad inicial pollos'!E16-'cantidad pollos muertos'!E16+1))</f>
        <v>1.9553743730517704E-2</v>
      </c>
      <c r="H17" s="6">
        <f>IF('cantidad pollos muertos'!E16="","",BETAINV(0.975,'cantidad pollos muertos'!E16+1,'cantidad inicial pollos'!E16-'cantidad pollos muertos'!E16+1))</f>
        <v>2.5004491544545981E-2</v>
      </c>
      <c r="I17" s="6">
        <f>IF('cantidad pollos muertos'!F16="","",BETAINV(0.025,'cantidad pollos muertos'!F16+1,'cantidad inicial pollos'!F16-'cantidad pollos muertos'!F16+1))</f>
        <v>4.1086710552579807E-2</v>
      </c>
      <c r="J17" s="6">
        <f>IF('cantidad pollos muertos'!F16="","",BETAINV(0.975,'cantidad pollos muertos'!F16+1,'cantidad inicial pollos'!F16-'cantidad pollos muertos'!F16+1))</f>
        <v>4.8744295384268832E-2</v>
      </c>
      <c r="K17" s="6">
        <f>IF('cantidad pollos muertos'!G16="","",BETAINV(0.025,'cantidad pollos muertos'!G16+1,'cantidad inicial pollos'!G16-'cantidad pollos muertos'!G16+1))</f>
        <v>6.0054134380961979E-2</v>
      </c>
      <c r="L17" s="6">
        <f>IF('cantidad pollos muertos'!G16="","",BETAINV(0.975,'cantidad pollos muertos'!G16+1,'cantidad inicial pollos'!G16-'cantidad pollos muertos'!G16+1))</f>
        <v>6.996780784975043E-2</v>
      </c>
      <c r="M17" s="6">
        <f>IF('cantidad pollos muertos'!H16="","",BETAINV(0.025,'cantidad pollos muertos'!H16+1,'cantidad inicial pollos'!L16-'cantidad pollos muertos'!H16+1))</f>
        <v>1.2065222154757494E-2</v>
      </c>
      <c r="N17" s="6">
        <f>IF('cantidad pollos muertos'!H16="","",BETAINV(0.975,'cantidad pollos muertos'!H16+1,'cantidad inicial pollos'!H16-'cantidad pollos muertos'!H16+1))</f>
        <v>2.2588499939672491E-2</v>
      </c>
      <c r="O17" s="6">
        <f>IF('cantidad pollos muertos'!I16="","",BETAINV(0.025,'cantidad pollos muertos'!I16+1,'cantidad inicial pollos'!I16-'cantidad pollos muertos'!I16+1))</f>
        <v>2.7795422393429269E-2</v>
      </c>
      <c r="P17" s="6">
        <f>IF('cantidad pollos muertos'!I16="","",BETAINV(0.975,'cantidad pollos muertos'!I16+1,'cantidad inicial pollos'!I16-'cantidad pollos muertos'!I16+1))</f>
        <v>3.4356980915229873E-2</v>
      </c>
      <c r="Q17" s="6">
        <f>IF('cantidad pollos muertos'!J16="","",BETAINV(0.025,'cantidad pollos muertos'!J16+1,'cantidad inicial pollos'!J16-'cantidad pollos muertos'!J16+1))</f>
        <v>2.1863270181088964E-2</v>
      </c>
      <c r="R17" s="6">
        <f>IF('cantidad pollos muertos'!J16="","",BETAINV(0.975,'cantidad pollos muertos'!J16+1,'cantidad inicial pollos'!J16-'cantidad pollos muertos'!J16+1))</f>
        <v>2.7571606266102111E-2</v>
      </c>
      <c r="S17" s="32">
        <f>IF('cantidad pollos muertos'!K16="","",BETAINV(0.025,'cantidad pollos muertos'!K16+1,'cantidad inicial pollos'!K16-'cantidad pollos muertos'!K16+1))</f>
        <v>4.4601534813543911E-2</v>
      </c>
      <c r="T17" s="32">
        <f>IF('cantidad pollos muertos'!K16="","",BETAINV(0.975,'cantidad pollos muertos'!K16+1,'cantidad inicial pollos'!K16-'cantidad pollos muertos'!K16+1))</f>
        <v>5.2511715495529576E-2</v>
      </c>
      <c r="U17" s="32">
        <f>IF('cantidad pollos muertos'!L16="","",BETAINV(0.025,'cantidad pollos muertos'!L16+1,'cantidad inicial pollos'!L16-'cantidad pollos muertos'!L16+1))</f>
        <v>2.9068952598302743E-2</v>
      </c>
      <c r="V17" s="32">
        <f>IF('cantidad pollos muertos'!L16="","",BETAINV(0.975,'cantidad pollos muertos'!L16+1,'cantidad inicial pollos'!L16-'cantidad pollos muertos'!L16+1))</f>
        <v>3.5605061230954638E-2</v>
      </c>
      <c r="W17" s="6">
        <f>IF('cantidad pollos muertos'!M16="","",BETAINV(0.025,'cantidad pollos muertos'!M16+1,'cantidad inicial pollos'!M16-'cantidad pollos muertos'!M16+1))</f>
        <v>2.1728050544415258E-2</v>
      </c>
      <c r="X17" s="6">
        <f>IF('cantidad pollos muertos'!M16="","",BETAINV(0.975,'cantidad pollos muertos'!M16+1,'cantidad inicial pollos'!M16-'cantidad pollos muertos'!M16+1))</f>
        <v>2.7447693874354528E-2</v>
      </c>
      <c r="Y17" s="6">
        <f>IF('cantidad pollos muertos'!N16="","",BETAINV(0.025,'cantidad pollos muertos'!N16+1,'cantidad inicial pollos'!N16-'cantidad pollos muertos'!N16+1))</f>
        <v>3.8253916436312506E-2</v>
      </c>
      <c r="Z17" s="6">
        <f>IF('cantidad pollos muertos'!N16="","",BETAINV(0.975,'cantidad pollos muertos'!N16+1,'cantidad inicial pollos'!N16-'cantidad pollos muertos'!N16+1))</f>
        <v>4.5664761819143584E-2</v>
      </c>
      <c r="AA17" s="6">
        <f>IF('cantidad pollos muertos'!O16="","",BETAINV(0.025,'cantidad pollos muertos'!O16+1,'cantidad inicial pollos'!O16-'cantidad pollos muertos'!O16+1))</f>
        <v>4.1926923944755466E-2</v>
      </c>
      <c r="AB17" s="6">
        <f>IF('cantidad pollos muertos'!O16="","",BETAINV(0.975,'cantidad pollos muertos'!O16+1,'cantidad inicial pollos'!O16-'cantidad pollos muertos'!O16+1))</f>
        <v>4.9653980908656248E-2</v>
      </c>
      <c r="AC17" s="6">
        <f>IF('cantidad pollos muertos'!P16="","",BETAINV(0.025,'cantidad pollos muertos'!P16+1,'cantidad inicial pollos'!P16-'cantidad pollos muertos'!P16+1))</f>
        <v>2.1306117970724285E-2</v>
      </c>
      <c r="AD17" s="6">
        <f>IF('cantidad pollos muertos'!P16="","",BETAINV(0.975,'cantidad pollos muertos'!P16+1,'cantidad inicial pollos'!P16-'cantidad pollos muertos'!P16+1))</f>
        <v>2.6974287952462817E-2</v>
      </c>
      <c r="AE17" s="6">
        <f>IF('cantidad pollos muertos'!Q16="","",BETAINV(0.025,'cantidad pollos muertos'!Q16+1,'cantidad inicial pollos'!Q16-'cantidad pollos muertos'!Q16+1))</f>
        <v>3.2038406252757008E-2</v>
      </c>
      <c r="AF17" s="6">
        <f>IF('cantidad pollos muertos'!Q16="","",BETAINV(0.975,'cantidad pollos muertos'!Q16+1,'cantidad inicial pollos'!Q16-'cantidad pollos muertos'!Q16+1))</f>
        <v>3.8872304841595651E-2</v>
      </c>
      <c r="AG17" s="6">
        <f>IF('cantidad pollos muertos'!R16="","",BETAINV(0.025,'cantidad pollos muertos'!R16+1,'cantidad inicial pollos'!R16-'cantidad pollos muertos'!R16+1))</f>
        <v>2.2064015621877497E-2</v>
      </c>
      <c r="AH17" s="6">
        <f>IF('cantidad pollos muertos'!R16="","",BETAINV(0.975,'cantidad pollos muertos'!R16+1,'cantidad inicial pollos'!R16-'cantidad pollos muertos'!R16+1))</f>
        <v>2.6873595939180928E-2</v>
      </c>
      <c r="AI17" s="6">
        <f>IF('cantidad pollos muertos'!S16="","",BETAINV(0.025,'cantidad pollos muertos'!S16+1,'cantidad inicial pollos'!S16-'cantidad pollos muertos'!S16+1))</f>
        <v>1.506489837461525E-2</v>
      </c>
      <c r="AJ17" s="6">
        <f>IF('cantidad pollos muertos'!S16="","",BETAINV(0.975,'cantidad pollos muertos'!S16+1,'cantidad inicial pollos'!S16-'cantidad pollos muertos'!S16+1))</f>
        <v>1.958287330209485E-2</v>
      </c>
      <c r="AK17" s="6">
        <f>IF('cantidad pollos muertos'!T16="","",BETAINV(0.025,'cantidad pollos muertos'!T16+1,'cantidad inicial pollos'!T16-'cantidad pollos muertos'!T16+1))</f>
        <v>3.7785488233822433E-2</v>
      </c>
      <c r="AL17" s="6">
        <f>IF('cantidad pollos muertos'!T16="","",BETAINV(0.975,'cantidad pollos muertos'!T16+1,'cantidad inicial pollos'!T16-'cantidad pollos muertos'!T16+1))</f>
        <v>4.459606371663527E-2</v>
      </c>
      <c r="AM17" s="6">
        <f>IF('cantidad pollos muertos'!U16="","",BETAINV(0.025,'cantidad pollos muertos'!U16+1,'cantidad inicial pollos'!U16-'cantidad pollos muertos'!U16+1))</f>
        <v>4.0066563544586958E-2</v>
      </c>
      <c r="AN17" s="6">
        <f>IF('cantidad pollos muertos'!U16="","",BETAINV(0.975,'cantidad pollos muertos'!U16+1,'cantidad inicial pollos'!U16-'cantidad pollos muertos'!U16+1))</f>
        <v>4.7062347832723117E-2</v>
      </c>
      <c r="AO17" s="6">
        <f>IF('cantidad pollos muertos'!V16="","",BETAINV(0.025,'cantidad pollos muertos'!V16+1,'cantidad inicial pollos'!V16-'cantidad pollos muertos'!V16+1))</f>
        <v>2.8475953574452064E-2</v>
      </c>
      <c r="AP17" s="6">
        <f>IF('cantidad pollos muertos'!V16="","",BETAINV(0.975,'cantidad pollos muertos'!V16+1,'cantidad inicial pollos'!V16-'cantidad pollos muertos'!V16+1))</f>
        <v>3.4456737111372315E-2</v>
      </c>
      <c r="AQ17" s="6">
        <f>IF('cantidad pollos muertos'!W16="","",BETAINV(0.025,'cantidad pollos muertos'!W16+1,'cantidad inicial pollos'!W16-'cantidad pollos muertos'!W16+1))</f>
        <v>2.5922580364773292E-2</v>
      </c>
      <c r="AR17" s="6">
        <f>IF('cantidad pollos muertos'!W16="","",BETAINV(0.975,'cantidad pollos muertos'!W16+1,'cantidad inicial pollos'!W16-'cantidad pollos muertos'!W16+1))</f>
        <v>3.1650187207200697E-2</v>
      </c>
      <c r="AS17" s="6">
        <f>IF('cantidad pollos muertos'!X16="","",BETAINV(0.025,'cantidad pollos muertos'!X16+1,'cantidad inicial pollos'!X16-'cantidad pollos muertos'!X16+1))</f>
        <v>3.5801254065074693E-2</v>
      </c>
      <c r="AT17" s="6">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6">
        <v>16</v>
      </c>
      <c r="B18" s="6" t="s">
        <v>35</v>
      </c>
      <c r="C18" s="6">
        <f>IF('cantidad pollos muertos'!C17="","",BETAINV(0.025,'cantidad pollos muertos'!C17+1,'cantidad inicial pollos'!C17-'cantidad pollos muertos'!C17+1))</f>
        <v>5.5308453353058375E-2</v>
      </c>
      <c r="D18" s="6">
        <f>IF('cantidad pollos muertos'!C17="","",BETAINV(0.975,'cantidad pollos muertos'!C17+1,'cantidad inicial pollos'!C17-'cantidad pollos muertos'!C17+1))</f>
        <v>6.9786765650806992E-2</v>
      </c>
      <c r="E18" s="6">
        <f>IF('cantidad pollos muertos'!D17="","",BETAINV(0.025,'cantidad pollos muertos'!D17+1,'cantidad inicial pollos'!D17-'cantidad pollos muertos'!D17+1))</f>
        <v>6.7034192539259449E-2</v>
      </c>
      <c r="F18" s="6">
        <f>IF('cantidad pollos muertos'!D17="","",BETAINV(0.975,'cantidad pollos muertos'!D17+1,'cantidad inicial pollos'!D17-'cantidad pollos muertos'!D17+1))</f>
        <v>8.0369036165242602E-2</v>
      </c>
      <c r="G18" s="6">
        <f>IF('cantidad pollos muertos'!E17="","",BETAINV(0.025,'cantidad pollos muertos'!E17+1,'cantidad inicial pollos'!E17-'cantidad pollos muertos'!E17+1))</f>
        <v>8.7463724666055731E-2</v>
      </c>
      <c r="H18" s="6">
        <f>IF('cantidad pollos muertos'!E17="","",BETAINV(0.975,'cantidad pollos muertos'!E17+1,'cantidad inicial pollos'!E17-'cantidad pollos muertos'!E17+1))</f>
        <v>0.10238673742963478</v>
      </c>
      <c r="I18" s="6">
        <f>IF('cantidad pollos muertos'!F17="","",BETAINV(0.025,'cantidad pollos muertos'!F17+1,'cantidad inicial pollos'!F17-'cantidad pollos muertos'!F17+1))</f>
        <v>0.13640445530422951</v>
      </c>
      <c r="J18" s="6">
        <f>IF('cantidad pollos muertos'!F17="","",BETAINV(0.975,'cantidad pollos muertos'!F17+1,'cantidad inicial pollos'!F17-'cantidad pollos muertos'!F17+1))</f>
        <v>0.15437506696329795</v>
      </c>
      <c r="K18" s="6">
        <f>IF('cantidad pollos muertos'!G17="","",BETAINV(0.025,'cantidad pollos muertos'!G17+1,'cantidad inicial pollos'!G17-'cantidad pollos muertos'!G17+1))</f>
        <v>8.1114163688728744E-2</v>
      </c>
      <c r="L18" s="6">
        <f>IF('cantidad pollos muertos'!G17="","",BETAINV(0.975,'cantidad pollos muertos'!G17+1,'cantidad inicial pollos'!G17-'cantidad pollos muertos'!G17+1))</f>
        <v>9.5313429214808676E-2</v>
      </c>
      <c r="M18" s="6">
        <f>IF('cantidad pollos muertos'!H17="","",BETAINV(0.025,'cantidad pollos muertos'!H17+1,'cantidad inicial pollos'!L17-'cantidad pollos muertos'!H17+1))</f>
        <v>2.087317374266939E-2</v>
      </c>
      <c r="N18" s="6">
        <f>IF('cantidad pollos muertos'!H17="","",BETAINV(0.975,'cantidad pollos muertos'!H17+1,'cantidad inicial pollos'!H17-'cantidad pollos muertos'!H17+1))</f>
        <v>3.2723029588406782E-2</v>
      </c>
      <c r="O18" s="6">
        <f>IF('cantidad pollos muertos'!I17="","",BETAINV(0.025,'cantidad pollos muertos'!I17+1,'cantidad inicial pollos'!I17-'cantidad pollos muertos'!I17+1))</f>
        <v>2.5039311563622386E-2</v>
      </c>
      <c r="P18" s="6">
        <f>IF('cantidad pollos muertos'!I17="","",BETAINV(0.975,'cantidad pollos muertos'!I17+1,'cantidad inicial pollos'!I17-'cantidad pollos muertos'!I17+1))</f>
        <v>3.3460263213210273E-2</v>
      </c>
      <c r="Q18" s="6">
        <f>IF('cantidad pollos muertos'!J17="","",BETAINV(0.025,'cantidad pollos muertos'!J17+1,'cantidad inicial pollos'!J17-'cantidad pollos muertos'!J17+1))</f>
        <v>4.5158928458697505E-2</v>
      </c>
      <c r="R18" s="6">
        <f>IF('cantidad pollos muertos'!J17="","",BETAINV(0.975,'cantidad pollos muertos'!J17+1,'cantidad inicial pollos'!J17-'cantidad pollos muertos'!J17+1))</f>
        <v>5.7110896788793331E-2</v>
      </c>
      <c r="S18" s="32">
        <f>IF('cantidad pollos muertos'!K17="","",BETAINV(0.025,'cantidad pollos muertos'!K17+1,'cantidad inicial pollos'!K17-'cantidad pollos muertos'!K17+1))</f>
        <v>2.3727850284165474E-2</v>
      </c>
      <c r="T18" s="32">
        <f>IF('cantidad pollos muertos'!K17="","",BETAINV(0.975,'cantidad pollos muertos'!K17+1,'cantidad inicial pollos'!K17-'cantidad pollos muertos'!K17+1))</f>
        <v>3.2102252362259165E-2</v>
      </c>
      <c r="U18" s="32">
        <f>IF('cantidad pollos muertos'!L17="","",BETAINV(0.025,'cantidad pollos muertos'!L17+1,'cantidad inicial pollos'!L17-'cantidad pollos muertos'!L17+1))</f>
        <v>1.4842917302782333E-2</v>
      </c>
      <c r="V18" s="32">
        <f>IF('cantidad pollos muertos'!L17="","",BETAINV(0.975,'cantidad pollos muertos'!L17+1,'cantidad inicial pollos'!L17-'cantidad pollos muertos'!L17+1))</f>
        <v>2.1626271465916225E-2</v>
      </c>
      <c r="W18" s="6">
        <f>IF('cantidad pollos muertos'!M17="","",BETAINV(0.025,'cantidad pollos muertos'!M17+1,'cantidad inicial pollos'!M17-'cantidad pollos muertos'!M17+1))</f>
        <v>1.6273653530045219E-2</v>
      </c>
      <c r="X18" s="6">
        <f>IF('cantidad pollos muertos'!M17="","",BETAINV(0.975,'cantidad pollos muertos'!M17+1,'cantidad inicial pollos'!M17-'cantidad pollos muertos'!M17+1))</f>
        <v>2.3620764715279519E-2</v>
      </c>
      <c r="Y18" s="6">
        <f>IF('cantidad pollos muertos'!N17="","",BETAINV(0.025,'cantidad pollos muertos'!N17+1,'cantidad inicial pollos'!N17-'cantidad pollos muertos'!N17+1))</f>
        <v>3.3048398855161761E-2</v>
      </c>
      <c r="Z18" s="6">
        <f>IF('cantidad pollos muertos'!N17="","",BETAINV(0.975,'cantidad pollos muertos'!N17+1,'cantidad inicial pollos'!N17-'cantidad pollos muertos'!N17+1))</f>
        <v>4.31312894882806E-2</v>
      </c>
      <c r="AA18" s="6">
        <f>IF('cantidad pollos muertos'!O17="","",BETAINV(0.025,'cantidad pollos muertos'!O17+1,'cantidad inicial pollos'!O17-'cantidad pollos muertos'!O17+1))</f>
        <v>1.5691602482640316E-2</v>
      </c>
      <c r="AB18" s="6">
        <f>IF('cantidad pollos muertos'!O17="","",BETAINV(0.975,'cantidad pollos muertos'!O17+1,'cantidad inicial pollos'!O17-'cantidad pollos muertos'!O17+1))</f>
        <v>2.2778981249483965E-2</v>
      </c>
      <c r="AC18" s="6">
        <f>IF('cantidad pollos muertos'!P17="","",BETAINV(0.025,'cantidad pollos muertos'!P17+1,'cantidad inicial pollos'!P17-'cantidad pollos muertos'!P17+1))</f>
        <v>1.4842917302782333E-2</v>
      </c>
      <c r="AD18" s="6">
        <f>IF('cantidad pollos muertos'!P17="","",BETAINV(0.975,'cantidad pollos muertos'!P17+1,'cantidad inicial pollos'!P17-'cantidad pollos muertos'!P17+1))</f>
        <v>2.1626271465916225E-2</v>
      </c>
      <c r="AE18" s="6">
        <f>IF('cantidad pollos muertos'!Q17="","",BETAINV(0.025,'cantidad pollos muertos'!Q17+1,'cantidad inicial pollos'!Q17-'cantidad pollos muertos'!Q17+1))</f>
        <v>3.2199640479206364E-2</v>
      </c>
      <c r="AF18" s="6">
        <f>IF('cantidad pollos muertos'!Q17="","",BETAINV(0.975,'cantidad pollos muertos'!Q17+1,'cantidad inicial pollos'!Q17-'cantidad pollos muertos'!Q17+1))</f>
        <v>4.2165786903085811E-2</v>
      </c>
      <c r="AG18" s="6">
        <f>IF('cantidad pollos muertos'!R17="","",BETAINV(0.025,'cantidad pollos muertos'!R17+1,'cantidad inicial pollos'!R17-'cantidad pollos muertos'!R17+1))</f>
        <v>2.3762109872895086E-2</v>
      </c>
      <c r="AH18" s="6">
        <f>IF('cantidad pollos muertos'!R17="","",BETAINV(0.975,'cantidad pollos muertos'!R17+1,'cantidad inicial pollos'!R17-'cantidad pollos muertos'!R17+1))</f>
        <v>3.2460697484346657E-2</v>
      </c>
      <c r="AI18" s="6">
        <f>IF('cantidad pollos muertos'!S17="","",BETAINV(0.025,'cantidad pollos muertos'!S17+1,'cantidad inicial pollos'!S17-'cantidad pollos muertos'!S17+1))</f>
        <v>1.5614755985069118E-2</v>
      </c>
      <c r="AJ18" s="6">
        <f>IF('cantidad pollos muertos'!S17="","",BETAINV(0.975,'cantidad pollos muertos'!S17+1,'cantidad inicial pollos'!S17-'cantidad pollos muertos'!S17+1))</f>
        <v>2.2828247120833978E-2</v>
      </c>
      <c r="AK18" s="6">
        <f>IF('cantidad pollos muertos'!T17="","",BETAINV(0.025,'cantidad pollos muertos'!T17+1,'cantidad inicial pollos'!T17-'cantidad pollos muertos'!T17+1))</f>
        <v>2.1029244683954149E-2</v>
      </c>
      <c r="AL18" s="6">
        <f>IF('cantidad pollos muertos'!T17="","",BETAINV(0.975,'cantidad pollos muertos'!T17+1,'cantidad inicial pollos'!T17-'cantidad pollos muertos'!T17+1))</f>
        <v>2.9184396373673427E-2</v>
      </c>
      <c r="AM18" s="6" t="str">
        <f>IF('cantidad pollos muertos'!U17="","",BETAINV(0.025,'cantidad pollos muertos'!U17+1,'cantidad inicial pollos'!U17-'cantidad pollos muertos'!U17+1))</f>
        <v/>
      </c>
      <c r="AN18" s="6" t="str">
        <f>IF('cantidad pollos muertos'!U17="","",BETAINV(0.975,'cantidad pollos muertos'!U17+1,'cantidad inicial pollos'!U17-'cantidad pollos muertos'!U17+1))</f>
        <v/>
      </c>
      <c r="AO18" s="6">
        <f>IF('cantidad pollos muertos'!V17="","",BETAINV(0.025,'cantidad pollos muertos'!V17+1,'cantidad inicial pollos'!V17-'cantidad pollos muertos'!V17+1))</f>
        <v>1.2830696306044517E-2</v>
      </c>
      <c r="AP18" s="6">
        <f>IF('cantidad pollos muertos'!V17="","",BETAINV(0.975,'cantidad pollos muertos'!V17+1,'cantidad inicial pollos'!V17-'cantidad pollos muertos'!V17+1))</f>
        <v>1.9443783600047393E-2</v>
      </c>
      <c r="AQ18" s="6">
        <f>IF('cantidad pollos muertos'!W17="","",BETAINV(0.025,'cantidad pollos muertos'!W17+1,'cantidad inicial pollos'!W17-'cantidad pollos muertos'!W17+1))</f>
        <v>2.3397202286000889E-2</v>
      </c>
      <c r="AR18" s="6">
        <f>IF('cantidad pollos muertos'!W17="","",BETAINV(0.975,'cantidad pollos muertos'!W17+1,'cantidad inicial pollos'!W17-'cantidad pollos muertos'!W17+1))</f>
        <v>3.186871860811713E-2</v>
      </c>
      <c r="AS18" s="6">
        <f>IF('cantidad pollos muertos'!X17="","",BETAINV(0.025,'cantidad pollos muertos'!X17+1,'cantidad inicial pollos'!X17-'cantidad pollos muertos'!X17+1))</f>
        <v>1.7444934770768129E-2</v>
      </c>
      <c r="AT18" s="6">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6">
        <v>17</v>
      </c>
      <c r="B19" s="6" t="s">
        <v>69</v>
      </c>
      <c r="C19" s="6" t="str">
        <f>IF('cantidad pollos muertos'!C18="","",BETAINV(0.025,'cantidad pollos muertos'!C18+1,'cantidad inicial pollos'!C18-'cantidad pollos muertos'!C18+1))</f>
        <v/>
      </c>
      <c r="D19" s="6" t="str">
        <f>IF('cantidad pollos muertos'!C18="","",BETAINV(0.975,'cantidad pollos muertos'!C18+1,'cantidad inicial pollos'!C18-'cantidad pollos muertos'!C18+1))</f>
        <v/>
      </c>
      <c r="E19" s="6">
        <f>IF('cantidad pollos muertos'!D18="","",BETAINV(0.025,'cantidad pollos muertos'!D18+1,'cantidad inicial pollos'!D18-'cantidad pollos muertos'!D18+1))</f>
        <v>0.23578449943453081</v>
      </c>
      <c r="F19" s="6">
        <f>IF('cantidad pollos muertos'!D18="","",BETAINV(0.975,'cantidad pollos muertos'!D18+1,'cantidad inicial pollos'!D18-'cantidad pollos muertos'!D18+1))</f>
        <v>0.26818511861930849</v>
      </c>
      <c r="G19" s="6">
        <f>IF('cantidad pollos muertos'!E18="","",BETAINV(0.025,'cantidad pollos muertos'!E18+1,'cantidad inicial pollos'!E18-'cantidad pollos muertos'!E18+1))</f>
        <v>5.2738247014978146E-2</v>
      </c>
      <c r="H19" s="6">
        <f>IF('cantidad pollos muertos'!E18="","",BETAINV(0.975,'cantidad pollos muertos'!E18+1,'cantidad inicial pollos'!E18-'cantidad pollos muertos'!E18+1))</f>
        <v>7.0306467866110944E-2</v>
      </c>
      <c r="I19" s="6">
        <f>IF('cantidad pollos muertos'!F18="","",BETAINV(0.025,'cantidad pollos muertos'!F18+1,'cantidad inicial pollos'!F18-'cantidad pollos muertos'!F18+1))</f>
        <v>3.5289603524114727E-2</v>
      </c>
      <c r="J19" s="6">
        <f>IF('cantidad pollos muertos'!F18="","",BETAINV(0.975,'cantidad pollos muertos'!F18+1,'cantidad inicial pollos'!F18-'cantidad pollos muertos'!F18+1))</f>
        <v>5.0051056415536643E-2</v>
      </c>
      <c r="K19" s="6">
        <f>IF('cantidad pollos muertos'!G18="","",BETAINV(0.025,'cantidad pollos muertos'!G18+1,'cantidad inicial pollos'!G18-'cantidad pollos muertos'!G18+1))</f>
        <v>0.15479662638314329</v>
      </c>
      <c r="L19" s="6">
        <f>IF('cantidad pollos muertos'!G18="","",BETAINV(0.975,'cantidad pollos muertos'!G18+1,'cantidad inicial pollos'!G18-'cantidad pollos muertos'!G18+1))</f>
        <v>0.18449009885887147</v>
      </c>
      <c r="M19" s="6">
        <f>IF('cantidad pollos muertos'!H18="","",BETAINV(0.025,'cantidad pollos muertos'!H18+1,'cantidad inicial pollos'!L18-'cantidad pollos muertos'!H18+1))</f>
        <v>1.4134425745568424E-2</v>
      </c>
      <c r="N19" s="6">
        <f>IF('cantidad pollos muertos'!H18="","",BETAINV(0.975,'cantidad pollos muertos'!H18+1,'cantidad inicial pollos'!H18-'cantidad pollos muertos'!H18+1))</f>
        <v>3.3260882687783266E-2</v>
      </c>
      <c r="O19" s="6">
        <f>IF('cantidad pollos muertos'!I18="","",BETAINV(0.025,'cantidad pollos muertos'!I18+1,'cantidad inicial pollos'!I18-'cantidad pollos muertos'!I18+1))</f>
        <v>2.7310064342471522E-2</v>
      </c>
      <c r="P19" s="6">
        <f>IF('cantidad pollos muertos'!I18="","",BETAINV(0.975,'cantidad pollos muertos'!I18+1,'cantidad inicial pollos'!I18-'cantidad pollos muertos'!I18+1))</f>
        <v>4.0511371187171408E-2</v>
      </c>
      <c r="Q19" s="6">
        <f>IF('cantidad pollos muertos'!J18="","",BETAINV(0.025,'cantidad pollos muertos'!J18+1,'cantidad inicial pollos'!J18-'cantidad pollos muertos'!J18+1))</f>
        <v>1.5144844396790945E-2</v>
      </c>
      <c r="R19" s="6">
        <f>IF('cantidad pollos muertos'!J18="","",BETAINV(0.975,'cantidad pollos muertos'!J18+1,'cantidad inicial pollos'!J18-'cantidad pollos muertos'!J18+1))</f>
        <v>2.5378811905913401E-2</v>
      </c>
      <c r="S19" s="32">
        <f>IF('cantidad pollos muertos'!K18="","",BETAINV(0.025,'cantidad pollos muertos'!K18+1,'cantidad inicial pollos'!K18-'cantidad pollos muertos'!K18+1))</f>
        <v>1.8219455975166967E-2</v>
      </c>
      <c r="T19" s="32">
        <f>IF('cantidad pollos muertos'!K18="","",BETAINV(0.975,'cantidad pollos muertos'!K18+1,'cantidad inicial pollos'!K18-'cantidad pollos muertos'!K18+1))</f>
        <v>2.9297588457250057E-2</v>
      </c>
      <c r="U19" s="32">
        <f>IF('cantidad pollos muertos'!L18="","",BETAINV(0.025,'cantidad pollos muertos'!L18+1,'cantidad inicial pollos'!L18-'cantidad pollos muertos'!L18+1))</f>
        <v>2.562045118461127E-2</v>
      </c>
      <c r="V19" s="32">
        <f>IF('cantidad pollos muertos'!L18="","",BETAINV(0.975,'cantidad pollos muertos'!L18+1,'cantidad inicial pollos'!L18-'cantidad pollos muertos'!L18+1))</f>
        <v>3.959208681017079E-2</v>
      </c>
      <c r="W19" s="6">
        <f>IF('cantidad pollos muertos'!M18="","",BETAINV(0.025,'cantidad pollos muertos'!M18+1,'cantidad inicial pollos'!M18-'cantidad pollos muertos'!M18+1))</f>
        <v>5.6350813646779553E-2</v>
      </c>
      <c r="X19" s="6">
        <f>IF('cantidad pollos muertos'!M18="","",BETAINV(0.975,'cantidad pollos muertos'!M18+1,'cantidad inicial pollos'!M18-'cantidad pollos muertos'!M18+1))</f>
        <v>7.4432235631596733E-2</v>
      </c>
      <c r="Y19" s="6">
        <f>IF('cantidad pollos muertos'!N18="","",BETAINV(0.025,'cantidad pollos muertos'!N18+1,'cantidad inicial pollos'!N18-'cantidad pollos muertos'!N18+1))</f>
        <v>2.7617002704458073E-2</v>
      </c>
      <c r="Z19" s="6">
        <f>IF('cantidad pollos muertos'!N18="","",BETAINV(0.975,'cantidad pollos muertos'!N18+1,'cantidad inicial pollos'!N18-'cantidad pollos muertos'!N18+1))</f>
        <v>4.0880049339876878E-2</v>
      </c>
      <c r="AA19" s="6">
        <f>IF('cantidad pollos muertos'!O18="","",BETAINV(0.025,'cantidad pollos muertos'!O18+1,'cantidad inicial pollos'!O18-'cantidad pollos muertos'!O18+1))</f>
        <v>9.1343993354656428E-3</v>
      </c>
      <c r="AB19" s="6">
        <f>IF('cantidad pollos muertos'!O18="","",BETAINV(0.975,'cantidad pollos muertos'!O18+1,'cantidad inicial pollos'!O18-'cantidad pollos muertos'!O18+1))</f>
        <v>1.740227397717109E-2</v>
      </c>
      <c r="AC19" s="6">
        <f>IF('cantidad pollos muertos'!P18="","",BETAINV(0.025,'cantidad pollos muertos'!P18+1,'cantidad inicial pollos'!P18-'cantidad pollos muertos'!P18+1))</f>
        <v>2.446075798050024E-2</v>
      </c>
      <c r="AD19" s="6">
        <f>IF('cantidad pollos muertos'!P18="","",BETAINV(0.975,'cantidad pollos muertos'!P18+1,'cantidad inicial pollos'!P18-'cantidad pollos muertos'!P18+1))</f>
        <v>3.7042975275588641E-2</v>
      </c>
      <c r="AE19" s="6">
        <f>IF('cantidad pollos muertos'!Q18="","",BETAINV(0.025,'cantidad pollos muertos'!Q18+1,'cantidad inicial pollos'!Q18-'cantidad pollos muertos'!Q18+1))</f>
        <v>1.5144844396790945E-2</v>
      </c>
      <c r="AF19" s="6">
        <f>IF('cantidad pollos muertos'!Q18="","",BETAINV(0.975,'cantidad pollos muertos'!Q18+1,'cantidad inicial pollos'!Q18-'cantidad pollos muertos'!Q18+1))</f>
        <v>2.5378811905913401E-2</v>
      </c>
      <c r="AG19" s="6">
        <f>IF('cantidad pollos muertos'!R18="","",BETAINV(0.025,'cantidad pollos muertos'!R18+1,'cantidad inicial pollos'!R18-'cantidad pollos muertos'!R18+1))</f>
        <v>2.446075798050024E-2</v>
      </c>
      <c r="AH19" s="6">
        <f>IF('cantidad pollos muertos'!R18="","",BETAINV(0.975,'cantidad pollos muertos'!R18+1,'cantidad inicial pollos'!R18-'cantidad pollos muertos'!R18+1))</f>
        <v>3.7042975275588641E-2</v>
      </c>
      <c r="AI19" s="6">
        <f>IF('cantidad pollos muertos'!S18="","",BETAINV(0.025,'cantidad pollos muertos'!S18+1,'cantidad inicial pollos'!S18-'cantidad pollos muertos'!S18+1))</f>
        <v>2.6668002244314946E-2</v>
      </c>
      <c r="AJ19" s="6">
        <f>IF('cantidad pollos muertos'!S18="","",BETAINV(0.975,'cantidad pollos muertos'!S18+1,'cantidad inicial pollos'!S18-'cantidad pollos muertos'!S18+1))</f>
        <v>3.9731055440035745E-2</v>
      </c>
      <c r="AK19" s="6">
        <f>IF('cantidad pollos muertos'!T18="","",BETAINV(0.025,'cantidad pollos muertos'!T18+1,'cantidad inicial pollos'!T18-'cantidad pollos muertos'!T18+1))</f>
        <v>2.132678533276482E-2</v>
      </c>
      <c r="AL19" s="6">
        <f>IF('cantidad pollos muertos'!T18="","",BETAINV(0.975,'cantidad pollos muertos'!T18+1,'cantidad inicial pollos'!T18-'cantidad pollos muertos'!T18+1))</f>
        <v>3.3183614281491081E-2</v>
      </c>
      <c r="AM19" s="6">
        <f>IF('cantidad pollos muertos'!U18="","",BETAINV(0.025,'cantidad pollos muertos'!U18+1,'cantidad inicial pollos'!U18-'cantidad pollos muertos'!U18+1))</f>
        <v>1.5144844396790945E-2</v>
      </c>
      <c r="AN19" s="6">
        <f>IF('cantidad pollos muertos'!U18="","",BETAINV(0.975,'cantidad pollos muertos'!U18+1,'cantidad inicial pollos'!U18-'cantidad pollos muertos'!U18+1))</f>
        <v>2.5378811905913401E-2</v>
      </c>
      <c r="AO19" s="6">
        <f>IF('cantidad pollos muertos'!V18="","",BETAINV(0.025,'cantidad pollos muertos'!V18+1,'cantidad inicial pollos'!V18-'cantidad pollos muertos'!V18+1))</f>
        <v>3.0792248544946031E-2</v>
      </c>
      <c r="AP19" s="6">
        <f>IF('cantidad pollos muertos'!V18="","",BETAINV(0.975,'cantidad pollos muertos'!V18+1,'cantidad inicial pollos'!V18-'cantidad pollos muertos'!V18+1))</f>
        <v>4.4698111612588076E-2</v>
      </c>
      <c r="AQ19" s="6">
        <f>IF('cantidad pollos muertos'!W18="","",BETAINV(0.025,'cantidad pollos muertos'!W18+1,'cantidad inicial pollos'!W18-'cantidad pollos muertos'!W18+1))</f>
        <v>1.8219455975166967E-2</v>
      </c>
      <c r="AR19" s="6">
        <f>IF('cantidad pollos muertos'!W18="","",BETAINV(0.975,'cantidad pollos muertos'!W18+1,'cantidad inicial pollos'!W18-'cantidad pollos muertos'!W18+1))</f>
        <v>2.9297588457250057E-2</v>
      </c>
      <c r="AS19" s="6">
        <f>IF('cantidad pollos muertos'!X18="","",BETAINV(0.025,'cantidad pollos muertos'!X18+1,'cantidad inicial pollos'!X18-'cantidad pollos muertos'!X18+1))</f>
        <v>9.9434333177357004E-2</v>
      </c>
      <c r="AT19" s="6">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6">
        <v>18</v>
      </c>
      <c r="B20" s="6" t="s">
        <v>11</v>
      </c>
      <c r="C20" s="6">
        <f>IF('cantidad pollos muertos'!C19="","",BETAINV(0.025,'cantidad pollos muertos'!C19+1,'cantidad inicial pollos'!C19-'cantidad pollos muertos'!C19+1))</f>
        <v>5.4005615662917436E-2</v>
      </c>
      <c r="D20" s="6">
        <f>IF('cantidad pollos muertos'!C19="","",BETAINV(0.975,'cantidad pollos muertos'!C19+1,'cantidad inicial pollos'!C19-'cantidad pollos muertos'!C19+1))</f>
        <v>7.7968297918502016E-2</v>
      </c>
      <c r="E20" s="6">
        <f>IF('cantidad pollos muertos'!D19="","",BETAINV(0.025,'cantidad pollos muertos'!D19+1,'cantidad inicial pollos'!D19-'cantidad pollos muertos'!D19+1))</f>
        <v>3.9583260489899998E-2</v>
      </c>
      <c r="F20" s="6">
        <f>IF('cantidad pollos muertos'!D19="","",BETAINV(0.975,'cantidad pollos muertos'!D19+1,'cantidad inicial pollos'!D19-'cantidad pollos muertos'!D19+1))</f>
        <v>6.0603555952262744E-2</v>
      </c>
      <c r="G20" s="6">
        <f>IF('cantidad pollos muertos'!E19="","",BETAINV(0.025,'cantidad pollos muertos'!E19+1,'cantidad inicial pollos'!E19-'cantidad pollos muertos'!E19+1))</f>
        <v>0.31833102527657348</v>
      </c>
      <c r="H20" s="6">
        <f>IF('cantidad pollos muertos'!E19="","",BETAINV(0.975,'cantidad pollos muertos'!E19+1,'cantidad inicial pollos'!E19-'cantidad pollos muertos'!E19+1))</f>
        <v>0.3628927812743149</v>
      </c>
      <c r="I20" s="6">
        <f>IF('cantidad pollos muertos'!F19="","",BETAINV(0.025,'cantidad pollos muertos'!F19+1,'cantidad inicial pollos'!F19-'cantidad pollos muertos'!F19+1))</f>
        <v>4.9819620311550371E-2</v>
      </c>
      <c r="J20" s="6">
        <f>IF('cantidad pollos muertos'!F19="","",BETAINV(0.975,'cantidad pollos muertos'!F19+1,'cantidad inicial pollos'!F19-'cantidad pollos muertos'!F19+1))</f>
        <v>7.224728032026162E-2</v>
      </c>
      <c r="K20" s="6">
        <f>IF('cantidad pollos muertos'!G19="","",BETAINV(0.025,'cantidad pollos muertos'!G19+1,'cantidad inicial pollos'!G19-'cantidad pollos muertos'!G19+1))</f>
        <v>3.1186763181729162E-2</v>
      </c>
      <c r="L20" s="6">
        <f>IF('cantidad pollos muertos'!G19="","",BETAINV(0.975,'cantidad pollos muertos'!G19+1,'cantidad inicial pollos'!G19-'cantidad pollos muertos'!G19+1))</f>
        <v>5.0888469596043095E-2</v>
      </c>
      <c r="M20" s="6">
        <f>IF('cantidad pollos muertos'!H19="","",BETAINV(0.025,'cantidad pollos muertos'!H19+1,'cantidad inicial pollos'!L19-'cantidad pollos muertos'!H19+1))</f>
        <v>2.4564264583786084E-2</v>
      </c>
      <c r="N20" s="6">
        <f>IF('cantidad pollos muertos'!H19="","",BETAINV(0.975,'cantidad pollos muertos'!H19+1,'cantidad inicial pollos'!H19-'cantidad pollos muertos'!H19+1))</f>
        <v>4.8700461660356131E-2</v>
      </c>
      <c r="O20" s="6">
        <f>IF('cantidad pollos muertos'!I19="","",BETAINV(0.025,'cantidad pollos muertos'!I19+1,'cantidad inicial pollos'!I19-'cantidad pollos muertos'!I19+1))</f>
        <v>1.1653276725090492E-2</v>
      </c>
      <c r="P20" s="6">
        <f>IF('cantidad pollos muertos'!I19="","",BETAINV(0.975,'cantidad pollos muertos'!I19+1,'cantidad inicial pollos'!I19-'cantidad pollos muertos'!I19+1))</f>
        <v>2.4784663989324107E-2</v>
      </c>
      <c r="Q20" s="6">
        <f>IF('cantidad pollos muertos'!J19="","",BETAINV(0.025,'cantidad pollos muertos'!J19+1,'cantidad inicial pollos'!J19-'cantidad pollos muertos'!J19+1))</f>
        <v>2.4404043191079389E-2</v>
      </c>
      <c r="R20" s="6">
        <f>IF('cantidad pollos muertos'!J19="","",BETAINV(0.975,'cantidad pollos muertos'!J19+1,'cantidad inicial pollos'!J19-'cantidad pollos muertos'!J19+1))</f>
        <v>4.1550236361530324E-2</v>
      </c>
      <c r="S20" s="32">
        <f>IF('cantidad pollos muertos'!K19="","",BETAINV(0.025,'cantidad pollos muertos'!K19+1,'cantidad inicial pollos'!K19-'cantidad pollos muertos'!K19+1))</f>
        <v>4.5100885390062767E-2</v>
      </c>
      <c r="T20" s="32">
        <f>IF('cantidad pollos muertos'!K19="","",BETAINV(0.975,'cantidad pollos muertos'!K19+1,'cantidad inicial pollos'!K19-'cantidad pollos muertos'!K19+1))</f>
        <v>6.7311754754650011E-2</v>
      </c>
      <c r="U20" s="32">
        <f>IF('cantidad pollos muertos'!L19="","",BETAINV(0.025,'cantidad pollos muertos'!L19+1,'cantidad inicial pollos'!L19-'cantidad pollos muertos'!L19+1))</f>
        <v>2.600077883078418E-2</v>
      </c>
      <c r="V20" s="32">
        <f>IF('cantidad pollos muertos'!L19="","",BETAINV(0.975,'cantidad pollos muertos'!L19+1,'cantidad inicial pollos'!L19-'cantidad pollos muertos'!L19+1))</f>
        <v>4.2498441044164226E-2</v>
      </c>
      <c r="W20" s="6">
        <f>IF('cantidad pollos muertos'!M19="","",BETAINV(0.025,'cantidad pollos muertos'!M19+1,'cantidad inicial pollos'!M19-'cantidad pollos muertos'!M19+1))</f>
        <v>0.20935811654421155</v>
      </c>
      <c r="X20" s="6">
        <f>IF('cantidad pollos muertos'!M19="","",BETAINV(0.975,'cantidad pollos muertos'!M19+1,'cantidad inicial pollos'!M19-'cantidad pollos muertos'!M19+1))</f>
        <v>0.24887091226149216</v>
      </c>
      <c r="Y20" s="6">
        <f>IF('cantidad pollos muertos'!N19="","",BETAINV(0.025,'cantidad pollos muertos'!N19+1,'cantidad inicial pollos'!N19-'cantidad pollos muertos'!N19+1))</f>
        <v>3.3122462095149401E-2</v>
      </c>
      <c r="Z20" s="6">
        <f>IF('cantidad pollos muertos'!N19="","",BETAINV(0.975,'cantidad pollos muertos'!N19+1,'cantidad inicial pollos'!N19-'cantidad pollos muertos'!N19+1))</f>
        <v>5.197750593723216E-2</v>
      </c>
      <c r="AA20" s="6">
        <f>IF('cantidad pollos muertos'!O19="","",BETAINV(0.025,'cantidad pollos muertos'!O19+1,'cantidad inicial pollos'!O19-'cantidad pollos muertos'!O19+1))</f>
        <v>0.28216614234272125</v>
      </c>
      <c r="AB20" s="6">
        <f>IF('cantidad pollos muertos'!O19="","",BETAINV(0.975,'cantidad pollos muertos'!O19+1,'cantidad inicial pollos'!O19-'cantidad pollos muertos'!O19+1))</f>
        <v>0.32540539798640644</v>
      </c>
      <c r="AC20" s="6">
        <f>IF('cantidad pollos muertos'!P19="","",BETAINV(0.025,'cantidad pollos muertos'!P19+1,'cantidad inicial pollos'!P19-'cantidad pollos muertos'!P19+1))</f>
        <v>4.1395056014187491E-2</v>
      </c>
      <c r="AD20" s="6">
        <f>IF('cantidad pollos muertos'!P19="","",BETAINV(0.975,'cantidad pollos muertos'!P19+1,'cantidad inicial pollos'!P19-'cantidad pollos muertos'!P19+1))</f>
        <v>6.211816909407708E-2</v>
      </c>
      <c r="AE20" s="6">
        <f>IF('cantidad pollos muertos'!Q19="","",BETAINV(0.025,'cantidad pollos muertos'!Q19+1,'cantidad inicial pollos'!Q19-'cantidad pollos muertos'!Q19+1))</f>
        <v>2.8013158279955055E-2</v>
      </c>
      <c r="AF20" s="6">
        <f>IF('cantidad pollos muertos'!Q19="","",BETAINV(0.975,'cantidad pollos muertos'!Q19+1,'cantidad inicial pollos'!Q19-'cantidad pollos muertos'!Q19+1))</f>
        <v>4.5578473500184624E-2</v>
      </c>
      <c r="AG20" s="6">
        <f>IF('cantidad pollos muertos'!R19="","",BETAINV(0.025,'cantidad pollos muertos'!R19+1,'cantidad inicial pollos'!R19-'cantidad pollos muertos'!R19+1))</f>
        <v>3.1072343414778401E-2</v>
      </c>
      <c r="AH20" s="6">
        <f>IF('cantidad pollos muertos'!R19="","",BETAINV(0.975,'cantidad pollos muertos'!R19+1,'cantidad inicial pollos'!R19-'cantidad pollos muertos'!R19+1))</f>
        <v>4.9424296146018509E-2</v>
      </c>
      <c r="AI20" s="6">
        <f>IF('cantidad pollos muertos'!S19="","",BETAINV(0.025,'cantidad pollos muertos'!S19+1,'cantidad inicial pollos'!S19-'cantidad pollos muertos'!S19+1))</f>
        <v>1.4090409911714109E-2</v>
      </c>
      <c r="AJ20" s="6">
        <f>IF('cantidad pollos muertos'!S19="","",BETAINV(0.975,'cantidad pollos muertos'!S19+1,'cantidad inicial pollos'!S19-'cantidad pollos muertos'!S19+1))</f>
        <v>2.7277350741206963E-2</v>
      </c>
      <c r="AK20" s="6">
        <f>IF('cantidad pollos muertos'!T19="","",BETAINV(0.025,'cantidad pollos muertos'!T19+1,'cantidad inicial pollos'!T19-'cantidad pollos muertos'!T19+1))</f>
        <v>3.4150465264480331E-2</v>
      </c>
      <c r="AL20" s="6">
        <f>IF('cantidad pollos muertos'!T19="","",BETAINV(0.975,'cantidad pollos muertos'!T19+1,'cantidad inicial pollos'!T19-'cantidad pollos muertos'!T19+1))</f>
        <v>5.3251164473701929E-2</v>
      </c>
      <c r="AM20" s="6">
        <f>IF('cantidad pollos muertos'!U19="","",BETAINV(0.025,'cantidad pollos muertos'!U19+1,'cantidad inicial pollos'!U19-'cantidad pollos muertos'!U19+1))</f>
        <v>7.6330936165841884E-2</v>
      </c>
      <c r="AN20" s="6">
        <f>IF('cantidad pollos muertos'!U19="","",BETAINV(0.975,'cantidad pollos muertos'!U19+1,'cantidad inicial pollos'!U19-'cantidad pollos muertos'!U19+1))</f>
        <v>0.10313654794550842</v>
      </c>
      <c r="AO20" s="6">
        <f>IF('cantidad pollos muertos'!V19="","",BETAINV(0.025,'cantidad pollos muertos'!V19+1,'cantidad inicial pollos'!V19-'cantidad pollos muertos'!V19+1))</f>
        <v>3.9317101227076212E-2</v>
      </c>
      <c r="AP20" s="6">
        <f>IF('cantidad pollos muertos'!V19="","",BETAINV(0.975,'cantidad pollos muertos'!V19+1,'cantidad inicial pollos'!V19-'cantidad pollos muertos'!V19+1))</f>
        <v>5.9592816522851089E-2</v>
      </c>
      <c r="AQ20" s="6">
        <f>IF('cantidad pollos muertos'!W19="","",BETAINV(0.025,'cantidad pollos muertos'!W19+1,'cantidad inicial pollos'!W19-'cantidad pollos muertos'!W19+1))</f>
        <v>9.3460181046352338E-3</v>
      </c>
      <c r="AR20" s="6">
        <f>IF('cantidad pollos muertos'!W19="","",BETAINV(0.975,'cantidad pollos muertos'!W19+1,'cantidad inicial pollos'!W19-'cantidad pollos muertos'!W19+1))</f>
        <v>2.0512659653128429E-2</v>
      </c>
      <c r="AS20" s="6">
        <f>IF('cantidad pollos muertos'!X19="","",BETAINV(0.025,'cantidad pollos muertos'!X19+1,'cantidad inicial pollos'!X19-'cantidad pollos muertos'!X19+1))</f>
        <v>2.9030630455728571E-2</v>
      </c>
      <c r="AT20" s="6">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6">
        <v>19</v>
      </c>
      <c r="B21" s="6" t="s">
        <v>65</v>
      </c>
      <c r="C21" s="6" t="str">
        <f>IF('cantidad pollos muertos'!C20="","",BETAINV(0.025,'cantidad pollos muertos'!C20+1,'cantidad inicial pollos'!C20-'cantidad pollos muertos'!C20+1))</f>
        <v/>
      </c>
      <c r="D21" s="6" t="str">
        <f>IF('cantidad pollos muertos'!C20="","",BETAINV(0.975,'cantidad pollos muertos'!C20+1,'cantidad inicial pollos'!C20-'cantidad pollos muertos'!C20+1))</f>
        <v/>
      </c>
      <c r="E21" s="6">
        <f>IF('cantidad pollos muertos'!D20="","",BETAINV(0.025,'cantidad pollos muertos'!D20+1,'cantidad inicial pollos'!D20-'cantidad pollos muertos'!D20+1))</f>
        <v>2.2213439819993248E-2</v>
      </c>
      <c r="F21" s="6">
        <f>IF('cantidad pollos muertos'!D20="","",BETAINV(0.975,'cantidad pollos muertos'!D20+1,'cantidad inicial pollos'!D20-'cantidad pollos muertos'!D20+1))</f>
        <v>2.9556975713308509E-2</v>
      </c>
      <c r="G21" s="6">
        <f>IF('cantidad pollos muertos'!E20="","",BETAINV(0.025,'cantidad pollos muertos'!E20+1,'cantidad inicial pollos'!E20-'cantidad pollos muertos'!E20+1))</f>
        <v>2.8936349343376293E-2</v>
      </c>
      <c r="H21" s="6">
        <f>IF('cantidad pollos muertos'!E20="","",BETAINV(0.975,'cantidad pollos muertos'!E20+1,'cantidad inicial pollos'!E20-'cantidad pollos muertos'!E20+1))</f>
        <v>3.7341400610992226E-2</v>
      </c>
      <c r="I21" s="6">
        <f>IF('cantidad pollos muertos'!F20="","",BETAINV(0.025,'cantidad pollos muertos'!F20+1,'cantidad inicial pollos'!F20-'cantidad pollos muertos'!F20+1))</f>
        <v>2.635131216113203E-2</v>
      </c>
      <c r="J21" s="6">
        <f>IF('cantidad pollos muertos'!F20="","",BETAINV(0.975,'cantidad pollos muertos'!F20+1,'cantidad inicial pollos'!F20-'cantidad pollos muertos'!F20+1))</f>
        <v>3.405688140717178E-2</v>
      </c>
      <c r="K21" s="6">
        <f>IF('cantidad pollos muertos'!G20="","",BETAINV(0.025,'cantidad pollos muertos'!G20+1,'cantidad inicial pollos'!G20-'cantidad pollos muertos'!G20+1))</f>
        <v>3.9616551140773136E-2</v>
      </c>
      <c r="L21" s="6">
        <f>IF('cantidad pollos muertos'!G20="","",BETAINV(0.975,'cantidad pollos muertos'!G20+1,'cantidad inicial pollos'!G20-'cantidad pollos muertos'!G20+1))</f>
        <v>4.8882691199921058E-2</v>
      </c>
      <c r="M21" s="6">
        <f>IF('cantidad pollos muertos'!H20="","",BETAINV(0.025,'cantidad pollos muertos'!H20+1,'cantidad inicial pollos'!L20-'cantidad pollos muertos'!H20+1))</f>
        <v>3.0561910368043618E-2</v>
      </c>
      <c r="N21" s="6">
        <f>IF('cantidad pollos muertos'!H20="","",BETAINV(0.975,'cantidad pollos muertos'!H20+1,'cantidad inicial pollos'!H20-'cantidad pollos muertos'!H20+1))</f>
        <v>3.8738960678649459E-2</v>
      </c>
      <c r="O21" s="6">
        <f>IF('cantidad pollos muertos'!I20="","",BETAINV(0.025,'cantidad pollos muertos'!I20+1,'cantidad inicial pollos'!I20-'cantidad pollos muertos'!I20+1))</f>
        <v>1.9236811475399729E-2</v>
      </c>
      <c r="P21" s="6">
        <f>IF('cantidad pollos muertos'!I20="","",BETAINV(0.975,'cantidad pollos muertos'!I20+1,'cantidad inicial pollos'!I20-'cantidad pollos muertos'!I20+1))</f>
        <v>2.7004450940750102E-2</v>
      </c>
      <c r="Q21" s="6">
        <f>IF('cantidad pollos muertos'!J20="","",BETAINV(0.025,'cantidad pollos muertos'!J20+1,'cantidad inicial pollos'!J20-'cantidad pollos muertos'!J20+1))</f>
        <v>2.7130489552260974E-2</v>
      </c>
      <c r="R21" s="6">
        <f>IF('cantidad pollos muertos'!J20="","",BETAINV(0.975,'cantidad pollos muertos'!J20+1,'cantidad inicial pollos'!J20-'cantidad pollos muertos'!J20+1))</f>
        <v>3.6183184332204132E-2</v>
      </c>
      <c r="S21" s="32">
        <f>IF('cantidad pollos muertos'!K20="","",BETAINV(0.025,'cantidad pollos muertos'!K20+1,'cantidad inicial pollos'!K20-'cantidad pollos muertos'!K20+1))</f>
        <v>3.0403735175592216E-2</v>
      </c>
      <c r="T21" s="32">
        <f>IF('cantidad pollos muertos'!K20="","",BETAINV(0.975,'cantidad pollos muertos'!K20+1,'cantidad inicial pollos'!K20-'cantidad pollos muertos'!K20+1))</f>
        <v>3.9932591965467279E-2</v>
      </c>
      <c r="U21" s="32">
        <f>IF('cantidad pollos muertos'!L20="","",BETAINV(0.025,'cantidad pollos muertos'!L20+1,'cantidad inicial pollos'!L20-'cantidad pollos muertos'!L20+1))</f>
        <v>3.515233410122965E-2</v>
      </c>
      <c r="V21" s="32">
        <f>IF('cantidad pollos muertos'!L20="","",BETAINV(0.975,'cantidad pollos muertos'!L20+1,'cantidad inicial pollos'!L20-'cantidad pollos muertos'!L20+1))</f>
        <v>4.5320618427920012E-2</v>
      </c>
      <c r="W21" s="6">
        <f>IF('cantidad pollos muertos'!M20="","",BETAINV(0.025,'cantidad pollos muertos'!M20+1,'cantidad inicial pollos'!M20-'cantidad pollos muertos'!M20+1))</f>
        <v>2.4368972425716881E-2</v>
      </c>
      <c r="X21" s="6">
        <f>IF('cantidad pollos muertos'!M20="","",BETAINV(0.975,'cantidad pollos muertos'!M20+1,'cantidad inicial pollos'!M20-'cantidad pollos muertos'!M20+1))</f>
        <v>3.2996362823236036E-2</v>
      </c>
      <c r="Y21" s="6">
        <f>IF('cantidad pollos muertos'!N20="","",BETAINV(0.025,'cantidad pollos muertos'!N20+1,'cantidad inicial pollos'!N20-'cantidad pollos muertos'!N20+1))</f>
        <v>4.6214920629670961E-2</v>
      </c>
      <c r="Z21" s="6">
        <f>IF('cantidad pollos muertos'!N20="","",BETAINV(0.975,'cantidad pollos muertos'!N20+1,'cantidad inicial pollos'!N20-'cantidad pollos muertos'!N20+1))</f>
        <v>5.7705555294467747E-2</v>
      </c>
      <c r="AA21" s="6">
        <f>IF('cantidad pollos muertos'!O20="","",BETAINV(0.025,'cantidad pollos muertos'!O20+1,'cantidad inicial pollos'!O20-'cantidad pollos muertos'!O20+1))</f>
        <v>1.3249566408247057E-2</v>
      </c>
      <c r="AB21" s="6">
        <f>IF('cantidad pollos muertos'!O20="","",BETAINV(0.975,'cantidad pollos muertos'!O20+1,'cantidad inicial pollos'!O20-'cantidad pollos muertos'!O20+1))</f>
        <v>2.9011565506265269E-2</v>
      </c>
      <c r="AC21" s="6">
        <f>IF('cantidad pollos muertos'!P20="","",BETAINV(0.025,'cantidad pollos muertos'!P20+1,'cantidad inicial pollos'!P20-'cantidad pollos muertos'!P20+1))</f>
        <v>1.3249566408247057E-2</v>
      </c>
      <c r="AD21" s="6">
        <f>IF('cantidad pollos muertos'!P20="","",BETAINV(0.975,'cantidad pollos muertos'!P20+1,'cantidad inicial pollos'!P20-'cantidad pollos muertos'!P20+1))</f>
        <v>2.9011565506265269E-2</v>
      </c>
      <c r="AE21" s="6">
        <f>IF('cantidad pollos muertos'!Q20="","",BETAINV(0.025,'cantidad pollos muertos'!Q20+1,'cantidad inicial pollos'!Q20-'cantidad pollos muertos'!Q20+1))</f>
        <v>1.3265827355353501E-3</v>
      </c>
      <c r="AF21" s="6">
        <f>IF('cantidad pollos muertos'!Q20="","",BETAINV(0.975,'cantidad pollos muertos'!Q20+1,'cantidad inicial pollos'!Q20-'cantidad pollos muertos'!Q20+1))</f>
        <v>8.3392021204187206E-3</v>
      </c>
      <c r="AG21" s="6">
        <f>IF('cantidad pollos muertos'!R20="","",BETAINV(0.025,'cantidad pollos muertos'!R20+1,'cantidad inicial pollos'!R20-'cantidad pollos muertos'!R20+1))</f>
        <v>1.2592198764301885E-2</v>
      </c>
      <c r="AH21" s="6">
        <f>IF('cantidad pollos muertos'!R20="","",BETAINV(0.975,'cantidad pollos muertos'!R20+1,'cantidad inicial pollos'!R20-'cantidad pollos muertos'!R20+1))</f>
        <v>2.803994228304163E-2</v>
      </c>
      <c r="AI21" s="6">
        <f>IF('cantidad pollos muertos'!S20="","",BETAINV(0.025,'cantidad pollos muertos'!S20+1,'cantidad inicial pollos'!S20-'cantidad pollos muertos'!S20+1))</f>
        <v>2.1353741676495761E-2</v>
      </c>
      <c r="AJ21" s="6">
        <f>IF('cantidad pollos muertos'!S20="","",BETAINV(0.975,'cantidad pollos muertos'!S20+1,'cantidad inicial pollos'!S20-'cantidad pollos muertos'!S20+1))</f>
        <v>4.0454468940729238E-2</v>
      </c>
      <c r="AK21" s="6">
        <f>IF('cantidad pollos muertos'!T20="","",BETAINV(0.025,'cantidad pollos muertos'!T20+1,'cantidad inicial pollos'!T20-'cantidad pollos muertos'!T20+1))</f>
        <v>2.4123126771739806E-2</v>
      </c>
      <c r="AL21" s="6">
        <f>IF('cantidad pollos muertos'!T20="","",BETAINV(0.975,'cantidad pollos muertos'!T20+1,'cantidad inicial pollos'!T20-'cantidad pollos muertos'!T20+1))</f>
        <v>4.4200582997549143E-2</v>
      </c>
      <c r="AM21" s="6">
        <f>IF('cantidad pollos muertos'!U20="","",BETAINV(0.025,'cantidad pollos muertos'!U20+1,'cantidad inicial pollos'!U20-'cantidad pollos muertos'!U20+1))</f>
        <v>3.9213432098985455E-3</v>
      </c>
      <c r="AN21" s="6">
        <f>IF('cantidad pollos muertos'!U20="","",BETAINV(0.975,'cantidad pollos muertos'!U20+1,'cantidad inicial pollos'!U20-'cantidad pollos muertos'!U20+1))</f>
        <v>1.3900778638291866E-2</v>
      </c>
      <c r="AO21" s="6">
        <f>IF('cantidad pollos muertos'!V20="","",BETAINV(0.025,'cantidad pollos muertos'!V20+1,'cantidad inicial pollos'!V20-'cantidad pollos muertos'!V20+1))</f>
        <v>1.0789727843156282E-2</v>
      </c>
      <c r="AP21" s="6">
        <f>IF('cantidad pollos muertos'!V20="","",BETAINV(0.975,'cantidad pollos muertos'!V20+1,'cantidad inicial pollos'!V20-'cantidad pollos muertos'!V20+1))</f>
        <v>2.4053278014359414E-2</v>
      </c>
      <c r="AQ21" s="6">
        <f>IF('cantidad pollos muertos'!W20="","",BETAINV(0.025,'cantidad pollos muertos'!W20+1,'cantidad inicial pollos'!W20-'cantidad pollos muertos'!W20+1))</f>
        <v>2.5488457695438747E-2</v>
      </c>
      <c r="AR21" s="6">
        <f>IF('cantidad pollos muertos'!W20="","",BETAINV(0.975,'cantidad pollos muertos'!W20+1,'cantidad inicial pollos'!W20-'cantidad pollos muertos'!W20+1))</f>
        <v>4.5114444708539203E-2</v>
      </c>
      <c r="AS21" s="6">
        <f>IF('cantidad pollos muertos'!X20="","",BETAINV(0.025,'cantidad pollos muertos'!X20+1,'cantidad inicial pollos'!X20-'cantidad pollos muertos'!X20+1))</f>
        <v>2.7440090828764818E-2</v>
      </c>
      <c r="AT21" s="6">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6">
        <v>20</v>
      </c>
      <c r="B22" s="6" t="s">
        <v>23</v>
      </c>
      <c r="C22" s="6">
        <f>IF('cantidad pollos muertos'!C21="","",BETAINV(0.025,'cantidad pollos muertos'!C21+1,'cantidad inicial pollos'!C21-'cantidad pollos muertos'!C21+1))</f>
        <v>2.1222460217746188E-2</v>
      </c>
      <c r="D22" s="6">
        <f>IF('cantidad pollos muertos'!C21="","",BETAINV(0.975,'cantidad pollos muertos'!C21+1,'cantidad inicial pollos'!C21-'cantidad pollos muertos'!C21+1))</f>
        <v>3.73961898233931E-2</v>
      </c>
      <c r="E22" s="6">
        <f>IF('cantidad pollos muertos'!D21="","",BETAINV(0.025,'cantidad pollos muertos'!D21+1,'cantidad inicial pollos'!D21-'cantidad pollos muertos'!D21+1))</f>
        <v>1.8087313184790441E-2</v>
      </c>
      <c r="F22" s="6">
        <f>IF('cantidad pollos muertos'!D21="","",BETAINV(0.975,'cantidad pollos muertos'!D21+1,'cantidad inicial pollos'!D21-'cantidad pollos muertos'!D21+1))</f>
        <v>3.3227015855990638E-2</v>
      </c>
      <c r="G22" s="6">
        <f>IF('cantidad pollos muertos'!E21="","",BETAINV(0.025,'cantidad pollos muertos'!E21+1,'cantidad inicial pollos'!E21-'cantidad pollos muertos'!E21+1))</f>
        <v>2.9340173582756642E-2</v>
      </c>
      <c r="H22" s="6">
        <f>IF('cantidad pollos muertos'!E21="","",BETAINV(0.975,'cantidad pollos muertos'!E21+1,'cantidad inicial pollos'!E21-'cantidad pollos muertos'!E21+1))</f>
        <v>4.6693831080790393E-2</v>
      </c>
      <c r="I22" s="6">
        <f>IF('cantidad pollos muertos'!F21="","",BETAINV(0.025,'cantidad pollos muertos'!F21+1,'cantidad inicial pollos'!F21-'cantidad pollos muertos'!F21+1))</f>
        <v>1.7922704140255243E-2</v>
      </c>
      <c r="J22" s="6">
        <f>IF('cantidad pollos muertos'!F21="","",BETAINV(0.975,'cantidad pollos muertos'!F21+1,'cantidad inicial pollos'!F21-'cantidad pollos muertos'!F21+1))</f>
        <v>3.2022297123759258E-2</v>
      </c>
      <c r="K22" s="6">
        <f>IF('cantidad pollos muertos'!G21="","",BETAINV(0.025,'cantidad pollos muertos'!G21+1,'cantidad inicial pollos'!G21-'cantidad pollos muertos'!G21+1))</f>
        <v>3.9583260489899998E-2</v>
      </c>
      <c r="L22" s="6">
        <f>IF('cantidad pollos muertos'!G21="","",BETAINV(0.975,'cantidad pollos muertos'!G21+1,'cantidad inicial pollos'!G21-'cantidad pollos muertos'!G21+1))</f>
        <v>6.0603555952262744E-2</v>
      </c>
      <c r="M22" s="6">
        <f>IF('cantidad pollos muertos'!H21="","",BETAINV(0.025,'cantidad pollos muertos'!H21+1,'cantidad inicial pollos'!L21-'cantidad pollos muertos'!H21+1))</f>
        <v>1.3632245042750174E-2</v>
      </c>
      <c r="N22" s="6">
        <f>IF('cantidad pollos muertos'!H21="","",BETAINV(0.975,'cantidad pollos muertos'!H21+1,'cantidad inicial pollos'!H21-'cantidad pollos muertos'!H21+1))</f>
        <v>3.2893192905671165E-2</v>
      </c>
      <c r="O22" s="6">
        <f>IF('cantidad pollos muertos'!I21="","",BETAINV(0.025,'cantidad pollos muertos'!I21+1,'cantidad inicial pollos'!I21-'cantidad pollos muertos'!I21+1))</f>
        <v>1.3782054174299683E-5</v>
      </c>
      <c r="P22" s="6">
        <f>IF('cantidad pollos muertos'!I21="","",BETAINV(0.975,'cantidad pollos muertos'!I21+1,'cantidad inicial pollos'!I21-'cantidad pollos muertos'!I21+1))</f>
        <v>2.006084982533296E-3</v>
      </c>
      <c r="Q22" s="6">
        <f>IF('cantidad pollos muertos'!J21="","",BETAINV(0.025,'cantidad pollos muertos'!J21+1,'cantidad inicial pollos'!J21-'cantidad pollos muertos'!J21+1))</f>
        <v>1.7922704140255243E-2</v>
      </c>
      <c r="R22" s="6">
        <f>IF('cantidad pollos muertos'!J21="","",BETAINV(0.975,'cantidad pollos muertos'!J21+1,'cantidad inicial pollos'!J21-'cantidad pollos muertos'!J21+1))</f>
        <v>3.2022297123759258E-2</v>
      </c>
      <c r="S22" s="32">
        <f>IF('cantidad pollos muertos'!K21="","",BETAINV(0.025,'cantidad pollos muertos'!K21+1,'cantidad inicial pollos'!K21-'cantidad pollos muertos'!K21+1))</f>
        <v>9.2860843635795588E-3</v>
      </c>
      <c r="T22" s="32">
        <f>IF('cantidad pollos muertos'!K21="","",BETAINV(0.975,'cantidad pollos muertos'!K21+1,'cantidad inicial pollos'!K21-'cantidad pollos muertos'!K21+1))</f>
        <v>2.0068171986251437E-2</v>
      </c>
      <c r="U22" s="32">
        <f>IF('cantidad pollos muertos'!L21="","",BETAINV(0.025,'cantidad pollos muertos'!L21+1,'cantidad inicial pollos'!L21-'cantidad pollos muertos'!L21+1))</f>
        <v>2.4264490896837142E-2</v>
      </c>
      <c r="V22" s="32">
        <f>IF('cantidad pollos muertos'!L21="","",BETAINV(0.975,'cantidad pollos muertos'!L21+1,'cantidad inicial pollos'!L21-'cantidad pollos muertos'!L21+1))</f>
        <v>4.2705712465140988E-2</v>
      </c>
      <c r="W22" s="6">
        <f>IF('cantidad pollos muertos'!M21="","",BETAINV(0.025,'cantidad pollos muertos'!M21+1,'cantidad inicial pollos'!M21-'cantidad pollos muertos'!M21+1))</f>
        <v>2.0739432822536135E-2</v>
      </c>
      <c r="X22" s="6">
        <f>IF('cantidad pollos muertos'!M21="","",BETAINV(0.975,'cantidad pollos muertos'!M21+1,'cantidad inicial pollos'!M21-'cantidad pollos muertos'!M21+1))</f>
        <v>3.5727870869365352E-2</v>
      </c>
      <c r="Y22" s="6">
        <f>IF('cantidad pollos muertos'!N21="","",BETAINV(0.025,'cantidad pollos muertos'!N21+1,'cantidad inicial pollos'!N21-'cantidad pollos muertos'!N21+1))</f>
        <v>1.8390018807486471E-2</v>
      </c>
      <c r="Z22" s="6">
        <f>IF('cantidad pollos muertos'!N21="","",BETAINV(0.975,'cantidad pollos muertos'!N21+1,'cantidad inicial pollos'!N21-'cantidad pollos muertos'!N21+1))</f>
        <v>3.264203645222119E-2</v>
      </c>
      <c r="AA22" s="6">
        <f>IF('cantidad pollos muertos'!O21="","",BETAINV(0.025,'cantidad pollos muertos'!O21+1,'cantidad inicial pollos'!O21-'cantidad pollos muertos'!O21+1))</f>
        <v>2.0267923272447114E-2</v>
      </c>
      <c r="AB22" s="6">
        <f>IF('cantidad pollos muertos'!O21="","",BETAINV(0.975,'cantidad pollos muertos'!O21+1,'cantidad inicial pollos'!O21-'cantidad pollos muertos'!O21+1))</f>
        <v>3.5112333316528854E-2</v>
      </c>
      <c r="AC22" s="6">
        <f>IF('cantidad pollos muertos'!P21="","",BETAINV(0.025,'cantidad pollos muertos'!P21+1,'cantidad inicial pollos'!P21-'cantidad pollos muertos'!P21+1))</f>
        <v>9.7077455943128561E-3</v>
      </c>
      <c r="AD22" s="6">
        <f>IF('cantidad pollos muertos'!P21="","",BETAINV(0.975,'cantidad pollos muertos'!P21+1,'cantidad inicial pollos'!P21-'cantidad pollos muertos'!P21+1))</f>
        <v>2.0669816911722649E-2</v>
      </c>
      <c r="AE22" s="6">
        <f>IF('cantidad pollos muertos'!Q21="","",BETAINV(0.025,'cantidad pollos muertos'!Q21+1,'cantidad inicial pollos'!Q21-'cantidad pollos muertos'!Q21+1))</f>
        <v>4.8970952423400181E-2</v>
      </c>
      <c r="AF22" s="6">
        <f>IF('cantidad pollos muertos'!Q21="","",BETAINV(0.975,'cantidad pollos muertos'!Q21+1,'cantidad inicial pollos'!Q21-'cantidad pollos muertos'!Q21+1))</f>
        <v>7.054415466789421E-2</v>
      </c>
      <c r="AG22" s="6">
        <f>IF('cantidad pollos muertos'!R21="","",BETAINV(0.025,'cantidad pollos muertos'!R21+1,'cantidad inicial pollos'!R21-'cantidad pollos muertos'!R21+1))</f>
        <v>1.7922704140255243E-2</v>
      </c>
      <c r="AH22" s="6">
        <f>IF('cantidad pollos muertos'!R21="","",BETAINV(0.975,'cantidad pollos muertos'!R21+1,'cantidad inicial pollos'!R21-'cantidad pollos muertos'!R21+1))</f>
        <v>3.2022297123759258E-2</v>
      </c>
      <c r="AI22" s="6">
        <f>IF('cantidad pollos muertos'!S21="","",BETAINV(0.025,'cantidad pollos muertos'!S21+1,'cantidad inicial pollos'!S21-'cantidad pollos muertos'!S21+1))</f>
        <v>3.4680253987382718E-2</v>
      </c>
      <c r="AJ22" s="6">
        <f>IF('cantidad pollos muertos'!S21="","",BETAINV(0.975,'cantidad pollos muertos'!S21+1,'cantidad inicial pollos'!S21-'cantidad pollos muertos'!S21+1))</f>
        <v>5.3311093650102226E-2</v>
      </c>
      <c r="AK22" s="6">
        <f>IF('cantidad pollos muertos'!T21="","",BETAINV(0.025,'cantidad pollos muertos'!T21+1,'cantidad inicial pollos'!T21-'cantidad pollos muertos'!T21+1))</f>
        <v>1.9327295083248753E-2</v>
      </c>
      <c r="AL22" s="6">
        <f>IF('cantidad pollos muertos'!T21="","",BETAINV(0.975,'cantidad pollos muertos'!T21+1,'cantidad inicial pollos'!T21-'cantidad pollos muertos'!T21+1))</f>
        <v>3.3878863587270991E-2</v>
      </c>
      <c r="AM22" s="6">
        <f>IF('cantidad pollos muertos'!U21="","",BETAINV(0.025,'cantidad pollos muertos'!U21+1,'cantidad inicial pollos'!U21-'cantidad pollos muertos'!U21+1))</f>
        <v>4.1053214431700707E-2</v>
      </c>
      <c r="AN22" s="6">
        <f>IF('cantidad pollos muertos'!U21="","",BETAINV(0.975,'cantidad pollos muertos'!U21+1,'cantidad inicial pollos'!U21-'cantidad pollos muertos'!U21+1))</f>
        <v>6.1069492881275611E-2</v>
      </c>
      <c r="AO22" s="6" t="str">
        <f>IF('cantidad pollos muertos'!V21="","",BETAINV(0.025,'cantidad pollos muertos'!V21+1,'cantidad inicial pollos'!V21-'cantidad pollos muertos'!V21+1))</f>
        <v/>
      </c>
      <c r="AP22" s="6" t="str">
        <f>IF('cantidad pollos muertos'!V21="","",BETAINV(0.975,'cantidad pollos muertos'!V21+1,'cantidad inicial pollos'!V21-'cantidad pollos muertos'!V21+1))</f>
        <v/>
      </c>
      <c r="AQ22" s="6">
        <f>IF('cantidad pollos muertos'!W21="","",BETAINV(0.025,'cantidad pollos muertos'!W21+1,'cantidad inicial pollos'!W21-'cantidad pollos muertos'!W21+1))</f>
        <v>5.909574843621433E-3</v>
      </c>
      <c r="AR22" s="6">
        <f>IF('cantidad pollos muertos'!W21="","",BETAINV(0.975,'cantidad pollos muertos'!W21+1,'cantidad inicial pollos'!W21-'cantidad pollos muertos'!W21+1))</f>
        <v>1.4631815168728801E-2</v>
      </c>
      <c r="AS22" s="6">
        <f>IF('cantidad pollos muertos'!X21="","",BETAINV(0.025,'cantidad pollos muertos'!X21+1,'cantidad inicial pollos'!X21-'cantidad pollos muertos'!X21+1))</f>
        <v>4.9641027899044961E-2</v>
      </c>
      <c r="AT22" s="6">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6">
        <v>21</v>
      </c>
      <c r="B23" s="6" t="s">
        <v>10</v>
      </c>
      <c r="C23" s="6">
        <f>IF('cantidad pollos muertos'!C22="","",BETAINV(0.025,'cantidad pollos muertos'!C22+1,'cantidad inicial pollos'!C22-'cantidad pollos muertos'!C22+1))</f>
        <v>4.4611128813516518E-2</v>
      </c>
      <c r="D23" s="6">
        <f>IF('cantidad pollos muertos'!C22="","",BETAINV(0.975,'cantidad pollos muertos'!C22+1,'cantidad inicial pollos'!C22-'cantidad pollos muertos'!C22+1))</f>
        <v>6.0950385801887053E-2</v>
      </c>
      <c r="E23" s="6">
        <f>IF('cantidad pollos muertos'!D22="","",BETAINV(0.025,'cantidad pollos muertos'!D22+1,'cantidad inicial pollos'!D22-'cantidad pollos muertos'!D22+1))</f>
        <v>2.6422969655528844E-2</v>
      </c>
      <c r="F23" s="6">
        <f>IF('cantidad pollos muertos'!D22="","",BETAINV(0.975,'cantidad pollos muertos'!D22+1,'cantidad inicial pollos'!D22-'cantidad pollos muertos'!D22+1))</f>
        <v>3.8968322784134979E-2</v>
      </c>
      <c r="G23" s="6">
        <f>IF('cantidad pollos muertos'!E22="","",BETAINV(0.025,'cantidad pollos muertos'!E22+1,'cantidad inicial pollos'!E22-'cantidad pollos muertos'!E22+1))</f>
        <v>7.9374816666274453E-2</v>
      </c>
      <c r="H23" s="6">
        <f>IF('cantidad pollos muertos'!E22="","",BETAINV(0.975,'cantidad pollos muertos'!E22+1,'cantidad inicial pollos'!E22-'cantidad pollos muertos'!E22+1))</f>
        <v>9.9565061638046792E-2</v>
      </c>
      <c r="I23" s="6">
        <f>IF('cantidad pollos muertos'!F22="","",BETAINV(0.025,'cantidad pollos muertos'!F22+1,'cantidad inicial pollos'!F22-'cantidad pollos muertos'!F22+1))</f>
        <v>4.6139861085073564E-2</v>
      </c>
      <c r="J23" s="6">
        <f>IF('cantidad pollos muertos'!F22="","",BETAINV(0.975,'cantidad pollos muertos'!F22+1,'cantidad inicial pollos'!F22-'cantidad pollos muertos'!F22+1))</f>
        <v>6.2113955913669194E-2</v>
      </c>
      <c r="K23" s="6">
        <f>IF('cantidad pollos muertos'!G22="","",BETAINV(0.025,'cantidad pollos muertos'!G22+1,'cantidad inicial pollos'!G22-'cantidad pollos muertos'!G22+1))</f>
        <v>2.4602550894708874E-2</v>
      </c>
      <c r="L23" s="6">
        <f>IF('cantidad pollos muertos'!G22="","",BETAINV(0.975,'cantidad pollos muertos'!G22+1,'cantidad inicial pollos'!G22-'cantidad pollos muertos'!G22+1))</f>
        <v>3.8029963112099607E-2</v>
      </c>
      <c r="M23" s="6">
        <f>IF('cantidad pollos muertos'!H22="","",BETAINV(0.025,'cantidad pollos muertos'!H22+1,'cantidad inicial pollos'!L22-'cantidad pollos muertos'!H22+1))</f>
        <v>2.730047596083976E-2</v>
      </c>
      <c r="N23" s="6">
        <f>IF('cantidad pollos muertos'!H22="","",BETAINV(0.975,'cantidad pollos muertos'!H22+1,'cantidad inicial pollos'!H22-'cantidad pollos muertos'!H22+1))</f>
        <v>5.1484191677408586E-2</v>
      </c>
      <c r="O23" s="6">
        <f>IF('cantidad pollos muertos'!I22="","",BETAINV(0.025,'cantidad pollos muertos'!I22+1,'cantidad inicial pollos'!I22-'cantidad pollos muertos'!I22+1))</f>
        <v>9.4870021380749694E-3</v>
      </c>
      <c r="P23" s="6">
        <f>IF('cantidad pollos muertos'!I22="","",BETAINV(0.975,'cantidad pollos muertos'!I22+1,'cantidad inicial pollos'!I22-'cantidad pollos muertos'!I22+1))</f>
        <v>1.8071113181189591E-2</v>
      </c>
      <c r="Q23" s="6">
        <f>IF('cantidad pollos muertos'!J22="","",BETAINV(0.025,'cantidad pollos muertos'!J22+1,'cantidad inicial pollos'!J22-'cantidad pollos muertos'!J22+1))</f>
        <v>2.7003102362829549E-2</v>
      </c>
      <c r="R23" s="6">
        <f>IF('cantidad pollos muertos'!J22="","",BETAINV(0.975,'cantidad pollos muertos'!J22+1,'cantidad inicial pollos'!J22-'cantidad pollos muertos'!J22+1))</f>
        <v>4.0142243736473127E-2</v>
      </c>
      <c r="S23" s="32">
        <f>IF('cantidad pollos muertos'!K22="","",BETAINV(0.025,'cantidad pollos muertos'!K22+1,'cantidad inicial pollos'!K22-'cantidad pollos muertos'!K22+1))</f>
        <v>1.8528834069359356E-2</v>
      </c>
      <c r="T23" s="32">
        <f>IF('cantidad pollos muertos'!K22="","",BETAINV(0.975,'cantidad pollos muertos'!K22+1,'cantidad inicial pollos'!K22-'cantidad pollos muertos'!K22+1))</f>
        <v>2.9687547122798419E-2</v>
      </c>
      <c r="U23" s="32">
        <f>IF('cantidad pollos muertos'!L22="","",BETAINV(0.025,'cantidad pollos muertos'!L22+1,'cantidad inicial pollos'!L22-'cantidad pollos muertos'!L22+1))</f>
        <v>1.2412924687703102E-2</v>
      </c>
      <c r="V23" s="32">
        <f>IF('cantidad pollos muertos'!L22="","",BETAINV(0.975,'cantidad pollos muertos'!L22+1,'cantidad inicial pollos'!L22-'cantidad pollos muertos'!L22+1))</f>
        <v>2.18166369818934E-2</v>
      </c>
      <c r="W23" s="6">
        <f>IF('cantidad pollos muertos'!M22="","",BETAINV(0.025,'cantidad pollos muertos'!M22+1,'cantidad inicial pollos'!M22-'cantidad pollos muertos'!M22+1))</f>
        <v>1.5756776318995597E-2</v>
      </c>
      <c r="X23" s="6">
        <f>IF('cantidad pollos muertos'!M22="","",BETAINV(0.975,'cantidad pollos muertos'!M22+1,'cantidad inicial pollos'!M22-'cantidad pollos muertos'!M22+1))</f>
        <v>2.6165561054487307E-2</v>
      </c>
      <c r="Y23" s="6">
        <f>IF('cantidad pollos muertos'!N22="","",BETAINV(0.025,'cantidad pollos muertos'!N22+1,'cantidad inicial pollos'!N22-'cantidad pollos muertos'!N22+1))</f>
        <v>1.4230066002833384E-2</v>
      </c>
      <c r="Z23" s="6">
        <f>IF('cantidad pollos muertos'!N22="","",BETAINV(0.975,'cantidad pollos muertos'!N22+1,'cantidad inicial pollos'!N22-'cantidad pollos muertos'!N22+1))</f>
        <v>2.4195564681568138E-2</v>
      </c>
      <c r="AA23" s="6">
        <f>IF('cantidad pollos muertos'!O22="","",BETAINV(0.025,'cantidad pollos muertos'!O22+1,'cantidad inicial pollos'!O22-'cantidad pollos muertos'!O22+1))</f>
        <v>1.8219455975166967E-2</v>
      </c>
      <c r="AB23" s="6">
        <f>IF('cantidad pollos muertos'!O22="","",BETAINV(0.975,'cantidad pollos muertos'!O22+1,'cantidad inicial pollos'!O22-'cantidad pollos muertos'!O22+1))</f>
        <v>2.9297588457250057E-2</v>
      </c>
      <c r="AC23" s="6">
        <f>IF('cantidad pollos muertos'!P22="","",BETAINV(0.025,'cantidad pollos muertos'!P22+1,'cantidad inicial pollos'!P22-'cantidad pollos muertos'!P22+1))</f>
        <v>2.132678533276482E-2</v>
      </c>
      <c r="AD23" s="6">
        <f>IF('cantidad pollos muertos'!P22="","",BETAINV(0.975,'cantidad pollos muertos'!P22+1,'cantidad inicial pollos'!P22-'cantidad pollos muertos'!P22+1))</f>
        <v>3.3183614281491081E-2</v>
      </c>
      <c r="AE23" s="6">
        <f>IF('cantidad pollos muertos'!Q22="","",BETAINV(0.025,'cantidad pollos muertos'!Q22+1,'cantidad inicial pollos'!Q22-'cantidad pollos muertos'!Q22+1))</f>
        <v>1.3622426464357127E-2</v>
      </c>
      <c r="AF23" s="6">
        <f>IF('cantidad pollos muertos'!Q22="","",BETAINV(0.975,'cantidad pollos muertos'!Q22+1,'cantidad inicial pollos'!Q22-'cantidad pollos muertos'!Q22+1))</f>
        <v>2.3404517437229044E-2</v>
      </c>
      <c r="AG23" s="6">
        <f>IF('cantidad pollos muertos'!R22="","",BETAINV(0.025,'cantidad pollos muertos'!R22+1,'cantidad inicial pollos'!R22-'cantidad pollos muertos'!R22+1))</f>
        <v>1.8219455975166967E-2</v>
      </c>
      <c r="AH23" s="6">
        <f>IF('cantidad pollos muertos'!R22="","",BETAINV(0.975,'cantidad pollos muertos'!R22+1,'cantidad inicial pollos'!R22-'cantidad pollos muertos'!R22+1))</f>
        <v>2.9297588457250057E-2</v>
      </c>
      <c r="AI23" s="6">
        <f>IF('cantidad pollos muertos'!S22="","",BETAINV(0.025,'cantidad pollos muertos'!S22+1,'cantidad inicial pollos'!S22-'cantidad pollos muertos'!S22+1))</f>
        <v>1.1211938074596086E-2</v>
      </c>
      <c r="AJ23" s="6">
        <f>IF('cantidad pollos muertos'!S22="","",BETAINV(0.975,'cantidad pollos muertos'!S22+1,'cantidad inicial pollos'!S22-'cantidad pollos muertos'!S22+1))</f>
        <v>2.0220227160518967E-2</v>
      </c>
      <c r="AK23" s="6">
        <f>IF('cantidad pollos muertos'!T22="","",BETAINV(0.025,'cantidad pollos muertos'!T22+1,'cantidad inicial pollos'!T22-'cantidad pollos muertos'!T22+1))</f>
        <v>3.3983971460256196E-2</v>
      </c>
      <c r="AL23" s="6">
        <f>IF('cantidad pollos muertos'!T22="","",BETAINV(0.975,'cantidad pollos muertos'!T22+1,'cantidad inicial pollos'!T22-'cantidad pollos muertos'!T22+1))</f>
        <v>4.8499688881075032E-2</v>
      </c>
      <c r="AM23" s="6">
        <f>IF('cantidad pollos muertos'!U22="","",BETAINV(0.025,'cantidad pollos muertos'!U22+1,'cantidad inicial pollos'!U22-'cantidad pollos muertos'!U22+1))</f>
        <v>2.7617002704458073E-2</v>
      </c>
      <c r="AN23" s="6">
        <f>IF('cantidad pollos muertos'!U22="","",BETAINV(0.975,'cantidad pollos muertos'!U22+1,'cantidad inicial pollos'!U22-'cantidad pollos muertos'!U22+1))</f>
        <v>4.0880049339876878E-2</v>
      </c>
      <c r="AO23" s="6">
        <f>IF('cantidad pollos muertos'!V22="","",BETAINV(0.025,'cantidad pollos muertos'!V22+1,'cantidad inicial pollos'!V22-'cantidad pollos muertos'!V22+1))</f>
        <v>1.945884953911925E-2</v>
      </c>
      <c r="AP23" s="6">
        <f>IF('cantidad pollos muertos'!V22="","",BETAINV(0.975,'cantidad pollos muertos'!V22+1,'cantidad inicial pollos'!V22-'cantidad pollos muertos'!V22+1))</f>
        <v>3.0855540136255133E-2</v>
      </c>
      <c r="AQ23" s="6">
        <f>IF('cantidad pollos muertos'!W22="","",BETAINV(0.025,'cantidad pollos muertos'!W22+1,'cantidad inicial pollos'!W22-'cantidad pollos muertos'!W22+1))</f>
        <v>3.2386185563025083E-2</v>
      </c>
      <c r="AR23" s="6">
        <f>IF('cantidad pollos muertos'!W22="","",BETAINV(0.975,'cantidad pollos muertos'!W22+1,'cantidad inicial pollos'!W22-'cantidad pollos muertos'!W22+1))</f>
        <v>4.66008255444057E-2</v>
      </c>
      <c r="AS23" s="6">
        <f>IF('cantidad pollos muertos'!X22="","",BETAINV(0.025,'cantidad pollos muertos'!X22+1,'cantidad inicial pollos'!X22-'cantidad pollos muertos'!X22+1))</f>
        <v>4.6880919492669391E-2</v>
      </c>
      <c r="AT23" s="6">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6">
        <v>22</v>
      </c>
      <c r="B24" s="6" t="s">
        <v>38</v>
      </c>
      <c r="C24" s="6">
        <f>IF('cantidad pollos muertos'!C23="","",BETAINV(0.025,'cantidad pollos muertos'!C23+1,'cantidad inicial pollos'!C23-'cantidad pollos muertos'!C23+1))</f>
        <v>4.1737691109578548E-2</v>
      </c>
      <c r="D24" s="6">
        <f>IF('cantidad pollos muertos'!C23="","",BETAINV(0.975,'cantidad pollos muertos'!C23+1,'cantidad inicial pollos'!C23-'cantidad pollos muertos'!C23+1))</f>
        <v>6.4938239129286424E-2</v>
      </c>
      <c r="E24" s="6">
        <f>IF('cantidad pollos muertos'!D23="","",BETAINV(0.025,'cantidad pollos muertos'!D23+1,'cantidad inicial pollos'!D23-'cantidad pollos muertos'!D23+1))</f>
        <v>8.0971522858486522E-2</v>
      </c>
      <c r="F24" s="6">
        <f>IF('cantidad pollos muertos'!D23="","",BETAINV(0.975,'cantidad pollos muertos'!D23+1,'cantidad inicial pollos'!D23-'cantidad pollos muertos'!D23+1))</f>
        <v>0.10493368403602865</v>
      </c>
      <c r="G24" s="6">
        <f>IF('cantidad pollos muertos'!E23="","",BETAINV(0.025,'cantidad pollos muertos'!E23+1,'cantidad inicial pollos'!E23-'cantidad pollos muertos'!E23+1))</f>
        <v>4.3366554346696319E-2</v>
      </c>
      <c r="H24" s="6">
        <f>IF('cantidad pollos muertos'!E23="","",BETAINV(0.975,'cantidad pollos muertos'!E23+1,'cantidad inicial pollos'!E23-'cantidad pollos muertos'!E23+1))</f>
        <v>6.1760900262127993E-2</v>
      </c>
      <c r="I24" s="6">
        <f>IF('cantidad pollos muertos'!F23="","",BETAINV(0.025,'cantidad pollos muertos'!F23+1,'cantidad inicial pollos'!F23-'cantidad pollos muertos'!F23+1))</f>
        <v>0.12003323928576061</v>
      </c>
      <c r="J24" s="6">
        <f>IF('cantidad pollos muertos'!F23="","",BETAINV(0.975,'cantidad pollos muertos'!F23+1,'cantidad inicial pollos'!F23-'cantidad pollos muertos'!F23+1))</f>
        <v>0.14820368528636785</v>
      </c>
      <c r="K24" s="6">
        <f>IF('cantidad pollos muertos'!G23="","",BETAINV(0.025,'cantidad pollos muertos'!G23+1,'cantidad inicial pollos'!G23-'cantidad pollos muertos'!G23+1))</f>
        <v>4.8626154913303785E-2</v>
      </c>
      <c r="L24" s="6">
        <f>IF('cantidad pollos muertos'!G23="","",BETAINV(0.975,'cantidad pollos muertos'!G23+1,'cantidad inicial pollos'!G23-'cantidad pollos muertos'!G23+1))</f>
        <v>6.7932505511987151E-2</v>
      </c>
      <c r="M24" s="6">
        <f>IF('cantidad pollos muertos'!H23="","",BETAINV(0.025,'cantidad pollos muertos'!H23+1,'cantidad inicial pollos'!L23-'cantidad pollos muertos'!H23+1))</f>
        <v>4.2530956867292434E-2</v>
      </c>
      <c r="N24" s="6">
        <f>IF('cantidad pollos muertos'!H23="","",BETAINV(0.975,'cantidad pollos muertos'!H23+1,'cantidad inicial pollos'!H23-'cantidad pollos muertos'!H23+1))</f>
        <v>6.0740888853741848E-2</v>
      </c>
      <c r="O24" s="6">
        <f>IF('cantidad pollos muertos'!I23="","",BETAINV(0.025,'cantidad pollos muertos'!I23+1,'cantidad inicial pollos'!I23-'cantidad pollos muertos'!I23+1))</f>
        <v>4.2550018446154102E-2</v>
      </c>
      <c r="P24" s="6">
        <f>IF('cantidad pollos muertos'!I23="","",BETAINV(0.975,'cantidad pollos muertos'!I23+1,'cantidad inicial pollos'!I23-'cantidad pollos muertos'!I23+1))</f>
        <v>6.0794813396122582E-2</v>
      </c>
      <c r="Q24" s="6">
        <f>IF('cantidad pollos muertos'!J23="","",BETAINV(0.025,'cantidad pollos muertos'!J23+1,'cantidad inicial pollos'!J23-'cantidad pollos muertos'!J23+1))</f>
        <v>4.3579824871350335E-2</v>
      </c>
      <c r="R24" s="6">
        <f>IF('cantidad pollos muertos'!J23="","",BETAINV(0.975,'cantidad pollos muertos'!J23+1,'cantidad inicial pollos'!J23-'cantidad pollos muertos'!J23+1))</f>
        <v>6.478612561609487E-2</v>
      </c>
      <c r="S24" s="32">
        <f>IF('cantidad pollos muertos'!K23="","",BETAINV(0.025,'cantidad pollos muertos'!K23+1,'cantidad inicial pollos'!K23-'cantidad pollos muertos'!K23+1))</f>
        <v>1.3907844123165262E-2</v>
      </c>
      <c r="T24" s="32">
        <f>IF('cantidad pollos muertos'!K23="","",BETAINV(0.975,'cantidad pollos muertos'!K23+1,'cantidad inicial pollos'!K23-'cantidad pollos muertos'!K23+1))</f>
        <v>2.5227118418335581E-2</v>
      </c>
      <c r="U24" s="32">
        <f>IF('cantidad pollos muertos'!L23="","",BETAINV(0.025,'cantidad pollos muertos'!L23+1,'cantidad inicial pollos'!L23-'cantidad pollos muertos'!L23+1))</f>
        <v>3.5626643847917694E-2</v>
      </c>
      <c r="V24" s="32">
        <f>IF('cantidad pollos muertos'!L23="","",BETAINV(0.975,'cantidad pollos muertos'!L23+1,'cantidad inicial pollos'!L23-'cantidad pollos muertos'!L23+1))</f>
        <v>5.2526593301653324E-2</v>
      </c>
      <c r="W24" s="6">
        <f>IF('cantidad pollos muertos'!M23="","",BETAINV(0.025,'cantidad pollos muertos'!M23+1,'cantidad inicial pollos'!M23-'cantidad pollos muertos'!M23+1))</f>
        <v>9.9824077603693131E-3</v>
      </c>
      <c r="X24" s="6">
        <f>IF('cantidad pollos muertos'!M23="","",BETAINV(0.975,'cantidad pollos muertos'!M23+1,'cantidad inicial pollos'!M23-'cantidad pollos muertos'!M23+1))</f>
        <v>1.9362577136936565E-2</v>
      </c>
      <c r="Y24" s="6">
        <f>IF('cantidad pollos muertos'!N23="","",BETAINV(0.025,'cantidad pollos muertos'!N23+1,'cantidad inicial pollos'!N23-'cantidad pollos muertos'!N23+1))</f>
        <v>3.6685669691829501E-2</v>
      </c>
      <c r="Z24" s="6">
        <f>IF('cantidad pollos muertos'!N23="","",BETAINV(0.975,'cantidad pollos muertos'!N23+1,'cantidad inicial pollos'!N23-'cantidad pollos muertos'!N23+1))</f>
        <v>5.2997921917503854E-2</v>
      </c>
      <c r="AA24" s="6">
        <f>IF('cantidad pollos muertos'!O23="","",BETAINV(0.025,'cantidad pollos muertos'!O23+1,'cantidad inicial pollos'!O23-'cantidad pollos muertos'!O23+1))</f>
        <v>6.6911314116367165E-2</v>
      </c>
      <c r="AB24" s="6">
        <f>IF('cantidad pollos muertos'!O23="","",BETAINV(0.975,'cantidad pollos muertos'!O23+1,'cantidad inicial pollos'!O23-'cantidad pollos muertos'!O23+1))</f>
        <v>8.8028116913502652E-2</v>
      </c>
      <c r="AC24" s="6">
        <f>IF('cantidad pollos muertos'!P23="","",BETAINV(0.025,'cantidad pollos muertos'!P23+1,'cantidad inicial pollos'!P23-'cantidad pollos muertos'!P23+1))</f>
        <v>6.7293582802293681E-2</v>
      </c>
      <c r="AD24" s="6">
        <f>IF('cantidad pollos muertos'!P23="","",BETAINV(0.975,'cantidad pollos muertos'!P23+1,'cantidad inicial pollos'!P23-'cantidad pollos muertos'!P23+1))</f>
        <v>8.8461545061883418E-2</v>
      </c>
      <c r="AE24" s="6">
        <f>IF('cantidad pollos muertos'!Q23="","",BETAINV(0.025,'cantidad pollos muertos'!Q23+1,'cantidad inicial pollos'!Q23-'cantidad pollos muertos'!Q23+1))</f>
        <v>3.6685669691829501E-2</v>
      </c>
      <c r="AF24" s="6">
        <f>IF('cantidad pollos muertos'!Q23="","",BETAINV(0.975,'cantidad pollos muertos'!Q23+1,'cantidad inicial pollos'!Q23-'cantidad pollos muertos'!Q23+1))</f>
        <v>5.2997921917503854E-2</v>
      </c>
      <c r="AG24" s="6">
        <f>IF('cantidad pollos muertos'!R23="","",BETAINV(0.025,'cantidad pollos muertos'!R23+1,'cantidad inicial pollos'!R23-'cantidad pollos muertos'!R23+1))</f>
        <v>9.7724423014538334E-2</v>
      </c>
      <c r="AH24" s="6">
        <f>IF('cantidad pollos muertos'!R23="","",BETAINV(0.975,'cantidad pollos muertos'!R23+1,'cantidad inicial pollos'!R23-'cantidad pollos muertos'!R23+1))</f>
        <v>0.12247071822539768</v>
      </c>
      <c r="AI24" s="6">
        <f>IF('cantidad pollos muertos'!S23="","",BETAINV(0.025,'cantidad pollos muertos'!S23+1,'cantidad inicial pollos'!S23-'cantidad pollos muertos'!S23+1))</f>
        <v>2.8182596352864877E-2</v>
      </c>
      <c r="AJ24" s="6">
        <f>IF('cantidad pollos muertos'!S23="","",BETAINV(0.975,'cantidad pollos muertos'!S23+1,'cantidad inicial pollos'!S23-'cantidad pollos muertos'!S23+1))</f>
        <v>4.2739866385486325E-2</v>
      </c>
      <c r="AK24" s="6">
        <f>IF('cantidad pollos muertos'!T23="","",BETAINV(0.025,'cantidad pollos muertos'!T23+1,'cantidad inicial pollos'!T23-'cantidad pollos muertos'!T23+1))</f>
        <v>3.8921688699170509E-2</v>
      </c>
      <c r="AL24" s="6">
        <f>IF('cantidad pollos muertos'!T23="","",BETAINV(0.975,'cantidad pollos muertos'!T23+1,'cantidad inicial pollos'!T23-'cantidad pollos muertos'!T23+1))</f>
        <v>5.565610137231547E-2</v>
      </c>
      <c r="AM24" s="6">
        <f>IF('cantidad pollos muertos'!U23="","",BETAINV(0.025,'cantidad pollos muertos'!U23+1,'cantidad inicial pollos'!U23-'cantidad pollos muertos'!U23+1))</f>
        <v>4.5665778984365225E-2</v>
      </c>
      <c r="AN24" s="6">
        <f>IF('cantidad pollos muertos'!U23="","",BETAINV(0.975,'cantidad pollos muertos'!U23+1,'cantidad inicial pollos'!U23-'cantidad pollos muertos'!U23+1))</f>
        <v>6.3594591935625888E-2</v>
      </c>
      <c r="AO24" s="6">
        <f>IF('cantidad pollos muertos'!V23="","",BETAINV(0.025,'cantidad pollos muertos'!V23+1,'cantidad inicial pollos'!V23-'cantidad pollos muertos'!V23+1))</f>
        <v>5.3591773630712949E-2</v>
      </c>
      <c r="AP24" s="6">
        <f>IF('cantidad pollos muertos'!V23="","",BETAINV(0.975,'cantidad pollos muertos'!V23+1,'cantidad inicial pollos'!V23-'cantidad pollos muertos'!V23+1))</f>
        <v>7.2798255457795835E-2</v>
      </c>
      <c r="AQ24" s="6">
        <f>IF('cantidad pollos muertos'!W23="","",BETAINV(0.025,'cantidad pollos muertos'!W23+1,'cantidad inicial pollos'!W23-'cantidad pollos muertos'!W23+1))</f>
        <v>4.6874712314307385E-2</v>
      </c>
      <c r="AR24" s="6">
        <f>IF('cantidad pollos muertos'!W23="","",BETAINV(0.975,'cantidad pollos muertos'!W23+1,'cantidad inicial pollos'!W23-'cantidad pollos muertos'!W23+1))</f>
        <v>6.5426053377073079E-2</v>
      </c>
      <c r="AS24" s="6">
        <f>IF('cantidad pollos muertos'!X23="","",BETAINV(0.025,'cantidad pollos muertos'!X23+1,'cantidad inicial pollos'!X23-'cantidad pollos muertos'!X23+1))</f>
        <v>5.8524598715656871E-2</v>
      </c>
      <c r="AT24" s="6">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6">
        <v>23</v>
      </c>
      <c r="B25" s="6" t="s">
        <v>14</v>
      </c>
      <c r="C25" s="6">
        <f>IF('cantidad pollos muertos'!C24="","",BETAINV(0.025,'cantidad pollos muertos'!C24+1,'cantidad inicial pollos'!C24-'cantidad pollos muertos'!C24+1))</f>
        <v>2.9883184458012343E-2</v>
      </c>
      <c r="D25" s="6">
        <f>IF('cantidad pollos muertos'!C24="","",BETAINV(0.975,'cantidad pollos muertos'!C24+1,'cantidad inicial pollos'!C24-'cantidad pollos muertos'!C24+1))</f>
        <v>5.1870872647105104E-2</v>
      </c>
      <c r="E25" s="6">
        <f>IF('cantidad pollos muertos'!D24="","",BETAINV(0.025,'cantidad pollos muertos'!D24+1,'cantidad inicial pollos'!D24-'cantidad pollos muertos'!D24+1))</f>
        <v>2.1420215123666077E-2</v>
      </c>
      <c r="F25" s="6">
        <f>IF('cantidad pollos muertos'!D24="","",BETAINV(0.975,'cantidad pollos muertos'!D24+1,'cantidad inicial pollos'!D24-'cantidad pollos muertos'!D24+1))</f>
        <v>4.1724008320227268E-2</v>
      </c>
      <c r="G25" s="6">
        <f>IF('cantidad pollos muertos'!E24="","",BETAINV(0.025,'cantidad pollos muertos'!E24+1,'cantidad inicial pollos'!E24-'cantidad pollos muertos'!E24+1))</f>
        <v>4.9555456337815842E-2</v>
      </c>
      <c r="H25" s="6">
        <f>IF('cantidad pollos muertos'!E24="","",BETAINV(0.975,'cantidad pollos muertos'!E24+1,'cantidad inicial pollos'!E24-'cantidad pollos muertos'!E24+1))</f>
        <v>7.6702967402606625E-2</v>
      </c>
      <c r="I25" s="6">
        <f>IF('cantidad pollos muertos'!F24="","",BETAINV(0.025,'cantidad pollos muertos'!F24+1,'cantidad inicial pollos'!F24-'cantidad pollos muertos'!F24+1))</f>
        <v>2.904530025600472E-2</v>
      </c>
      <c r="J25" s="6">
        <f>IF('cantidad pollos muertos'!F24="","",BETAINV(0.975,'cantidad pollos muertos'!F24+1,'cantidad inicial pollos'!F24-'cantidad pollos muertos'!F24+1))</f>
        <v>4.2892903532069537E-2</v>
      </c>
      <c r="K25" s="6">
        <f>IF('cantidad pollos muertos'!G24="","",BETAINV(0.025,'cantidad pollos muertos'!G24+1,'cantidad inicial pollos'!G24-'cantidad pollos muertos'!G24+1))</f>
        <v>3.035257197776315E-2</v>
      </c>
      <c r="L25" s="6">
        <f>IF('cantidad pollos muertos'!G24="","",BETAINV(0.975,'cantidad pollos muertos'!G24+1,'cantidad inicial pollos'!G24-'cantidad pollos muertos'!G24+1))</f>
        <v>4.6116550492398267E-2</v>
      </c>
      <c r="M25" s="6">
        <f>IF('cantidad pollos muertos'!H24="","",BETAINV(0.025,'cantidad pollos muertos'!H24+1,'cantidad inicial pollos'!L24-'cantidad pollos muertos'!H24+1))</f>
        <v>2.7986357937152647E-2</v>
      </c>
      <c r="N25" s="6">
        <f>IF('cantidad pollos muertos'!H24="","",BETAINV(0.975,'cantidad pollos muertos'!H24+1,'cantidad inicial pollos'!H24-'cantidad pollos muertos'!H24+1))</f>
        <v>4.1593665601700525E-2</v>
      </c>
      <c r="O25" s="6">
        <f>IF('cantidad pollos muertos'!I24="","",BETAINV(0.025,'cantidad pollos muertos'!I24+1,'cantidad inicial pollos'!I24-'cantidad pollos muertos'!I24+1))</f>
        <v>1.1008771263393403E-2</v>
      </c>
      <c r="P25" s="6">
        <f>IF('cantidad pollos muertos'!I24="","",BETAINV(0.975,'cantidad pollos muertos'!I24+1,'cantidad inicial pollos'!I24-'cantidad pollos muertos'!I24+1))</f>
        <v>2.0135488193753326E-2</v>
      </c>
      <c r="Q25" s="6">
        <f>IF('cantidad pollos muertos'!J24="","",BETAINV(0.025,'cantidad pollos muertos'!J24+1,'cantidad inicial pollos'!J24-'cantidad pollos muertos'!J24+1))</f>
        <v>3.9745015913191316E-2</v>
      </c>
      <c r="R25" s="6">
        <f>IF('cantidad pollos muertos'!J24="","",BETAINV(0.975,'cantidad pollos muertos'!J24+1,'cantidad inicial pollos'!J24-'cantidad pollos muertos'!J24+1))</f>
        <v>5.5923723696600591E-2</v>
      </c>
      <c r="S25" s="32">
        <f>IF('cantidad pollos muertos'!K24="","",BETAINV(0.025,'cantidad pollos muertos'!K24+1,'cantidad inicial pollos'!K24-'cantidad pollos muertos'!K24+1))</f>
        <v>1.987383382952386E-2</v>
      </c>
      <c r="T25" s="32">
        <f>IF('cantidad pollos muertos'!K24="","",BETAINV(0.975,'cantidad pollos muertos'!K24+1,'cantidad inicial pollos'!K24-'cantidad pollos muertos'!K24+1))</f>
        <v>3.1613576943549382E-2</v>
      </c>
      <c r="U25" s="32">
        <f>IF('cantidad pollos muertos'!L24="","",BETAINV(0.025,'cantidad pollos muertos'!L24+1,'cantidad inicial pollos'!L24-'cantidad pollos muertos'!L24+1))</f>
        <v>1.9859368037685836E-2</v>
      </c>
      <c r="V25" s="32">
        <f>IF('cantidad pollos muertos'!L24="","",BETAINV(0.975,'cantidad pollos muertos'!L24+1,'cantidad inicial pollos'!L24-'cantidad pollos muertos'!L24+1))</f>
        <v>3.1590704153268478E-2</v>
      </c>
      <c r="W25" s="6">
        <f>IF('cantidad pollos muertos'!M24="","",BETAINV(0.025,'cantidad pollos muertos'!M24+1,'cantidad inicial pollos'!M24-'cantidad pollos muertos'!M24+1))</f>
        <v>2.9024108090632755E-2</v>
      </c>
      <c r="X25" s="6">
        <f>IF('cantidad pollos muertos'!M24="","",BETAINV(0.975,'cantidad pollos muertos'!M24+1,'cantidad inicial pollos'!M24-'cantidad pollos muertos'!M24+1))</f>
        <v>4.2861831646555548E-2</v>
      </c>
      <c r="Y25" s="6">
        <f>IF('cantidad pollos muertos'!N24="","",BETAINV(0.025,'cantidad pollos muertos'!N24+1,'cantidad inicial pollos'!N24-'cantidad pollos muertos'!N24+1))</f>
        <v>1.825501702391194E-2</v>
      </c>
      <c r="Z25" s="6">
        <f>IF('cantidad pollos muertos'!N24="","",BETAINV(0.975,'cantidad pollos muertos'!N24+1,'cantidad inicial pollos'!N24-'cantidad pollos muertos'!N24+1))</f>
        <v>2.9569047496849521E-2</v>
      </c>
      <c r="AA25" s="6">
        <f>IF('cantidad pollos muertos'!O24="","",BETAINV(0.025,'cantidad pollos muertos'!O24+1,'cantidad inicial pollos'!O24-'cantidad pollos muertos'!O24+1))</f>
        <v>1.825501702391194E-2</v>
      </c>
      <c r="AB25" s="6">
        <f>IF('cantidad pollos muertos'!O24="","",BETAINV(0.975,'cantidad pollos muertos'!O24+1,'cantidad inicial pollos'!O24-'cantidad pollos muertos'!O24+1))</f>
        <v>2.9569047496849521E-2</v>
      </c>
      <c r="AC25" s="6">
        <f>IF('cantidad pollos muertos'!P24="","",BETAINV(0.025,'cantidad pollos muertos'!P24+1,'cantidad inicial pollos'!P24-'cantidad pollos muertos'!P24+1))</f>
        <v>1.825501702391194E-2</v>
      </c>
      <c r="AD25" s="6">
        <f>IF('cantidad pollos muertos'!P24="","",BETAINV(0.975,'cantidad pollos muertos'!P24+1,'cantidad inicial pollos'!P24-'cantidad pollos muertos'!P24+1))</f>
        <v>2.9569047496849521E-2</v>
      </c>
      <c r="AE25" s="6">
        <f>IF('cantidad pollos muertos'!Q24="","",BETAINV(0.025,'cantidad pollos muertos'!Q24+1,'cantidad inicial pollos'!Q24-'cantidad pollos muertos'!Q24+1))</f>
        <v>5.0308632478614584E-2</v>
      </c>
      <c r="AF25" s="6">
        <f>IF('cantidad pollos muertos'!Q24="","",BETAINV(0.975,'cantidad pollos muertos'!Q24+1,'cantidad inicial pollos'!Q24-'cantidad pollos muertos'!Q24+1))</f>
        <v>6.7859374719283938E-2</v>
      </c>
      <c r="AG25" s="6">
        <f>IF('cantidad pollos muertos'!R24="","",BETAINV(0.025,'cantidad pollos muertos'!R24+1,'cantidad inicial pollos'!R24-'cantidad pollos muertos'!R24+1))</f>
        <v>1.5073924089449974E-2</v>
      </c>
      <c r="AH25" s="6">
        <f>IF('cantidad pollos muertos'!R24="","",BETAINV(0.975,'cantidad pollos muertos'!R24+1,'cantidad inicial pollos'!R24-'cantidad pollos muertos'!R24+1))</f>
        <v>2.5498094953154804E-2</v>
      </c>
      <c r="AI25" s="6">
        <f>IF('cantidad pollos muertos'!S24="","",BETAINV(0.025,'cantidad pollos muertos'!S24+1,'cantidad inicial pollos'!S24-'cantidad pollos muertos'!S24+1))</f>
        <v>7.9580120086738468E-3</v>
      </c>
      <c r="AJ25" s="6">
        <f>IF('cantidad pollos muertos'!S24="","",BETAINV(0.975,'cantidad pollos muertos'!S24+1,'cantidad inicial pollos'!S24-'cantidad pollos muertos'!S24+1))</f>
        <v>1.5933966830937729E-2</v>
      </c>
      <c r="AK25" s="6">
        <f>IF('cantidad pollos muertos'!T24="","",BETAINV(0.025,'cantidad pollos muertos'!T24+1,'cantidad inicial pollos'!T24-'cantidad pollos muertos'!T24+1))</f>
        <v>2.1471642573874995E-2</v>
      </c>
      <c r="AL25" s="6">
        <f>IF('cantidad pollos muertos'!T24="","",BETAINV(0.975,'cantidad pollos muertos'!T24+1,'cantidad inicial pollos'!T24-'cantidad pollos muertos'!T24+1))</f>
        <v>3.3604429932977076E-2</v>
      </c>
      <c r="AM25" s="6">
        <f>IF('cantidad pollos muertos'!U24="","",BETAINV(0.025,'cantidad pollos muertos'!U24+1,'cantidad inicial pollos'!U24-'cantidad pollos muertos'!U24+1))</f>
        <v>9.6664241793917083E-2</v>
      </c>
      <c r="AN25" s="6">
        <f>IF('cantidad pollos muertos'!U24="","",BETAINV(0.975,'cantidad pollos muertos'!U24+1,'cantidad inicial pollos'!U24-'cantidad pollos muertos'!U24+1))</f>
        <v>0.11939097397220622</v>
      </c>
      <c r="AO25" s="6">
        <f>IF('cantidad pollos muertos'!V24="","",BETAINV(0.025,'cantidad pollos muertos'!V24+1,'cantidad inicial pollos'!V24-'cantidad pollos muertos'!V24+1))</f>
        <v>1.5073924089449974E-2</v>
      </c>
      <c r="AP25" s="6">
        <f>IF('cantidad pollos muertos'!V24="","",BETAINV(0.975,'cantidad pollos muertos'!V24+1,'cantidad inicial pollos'!V24-'cantidad pollos muertos'!V24+1))</f>
        <v>2.5498094953154804E-2</v>
      </c>
      <c r="AQ25" s="6">
        <f>IF('cantidad pollos muertos'!W24="","",BETAINV(0.025,'cantidad pollos muertos'!W24+1,'cantidad inicial pollos'!W24-'cantidad pollos muertos'!W24+1))</f>
        <v>5.537644217549683E-2</v>
      </c>
      <c r="AR25" s="6">
        <f>IF('cantidad pollos muertos'!W24="","",BETAINV(0.975,'cantidad pollos muertos'!W24+1,'cantidad inicial pollos'!W24-'cantidad pollos muertos'!W24+1))</f>
        <v>7.3669449316839941E-2</v>
      </c>
      <c r="AS25" s="6">
        <f>IF('cantidad pollos muertos'!X24="","",BETAINV(0.025,'cantidad pollos muertos'!X24+1,'cantidad inicial pollos'!X24-'cantidad pollos muertos'!X24+1))</f>
        <v>1.6659500687430419E-2</v>
      </c>
      <c r="AT25" s="6">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6">
        <v>24</v>
      </c>
      <c r="B26" s="6" t="s">
        <v>36</v>
      </c>
      <c r="C26" s="6">
        <f>IF('cantidad pollos muertos'!C25="","",BETAINV(0.025,'cantidad pollos muertos'!C25+1,'cantidad inicial pollos'!C25-'cantidad pollos muertos'!C25+1))</f>
        <v>3.713410547979467E-2</v>
      </c>
      <c r="D26" s="6">
        <f>IF('cantidad pollos muertos'!C25="","",BETAINV(0.975,'cantidad pollos muertos'!C25+1,'cantidad inicial pollos'!C25-'cantidad pollos muertos'!C25+1))</f>
        <v>4.4587696281686684E-2</v>
      </c>
      <c r="E26" s="6">
        <f>IF('cantidad pollos muertos'!D25="","",BETAINV(0.025,'cantidad pollos muertos'!D25+1,'cantidad inicial pollos'!D25-'cantidad pollos muertos'!D25+1))</f>
        <v>0.12783239000674113</v>
      </c>
      <c r="F26" s="6">
        <f>IF('cantidad pollos muertos'!D25="","",BETAINV(0.975,'cantidad pollos muertos'!D25+1,'cantidad inicial pollos'!D25-'cantidad pollos muertos'!D25+1))</f>
        <v>0.14055730938909106</v>
      </c>
      <c r="G26" s="6">
        <f>IF('cantidad pollos muertos'!E25="","",BETAINV(0.025,'cantidad pollos muertos'!E25+1,'cantidad inicial pollos'!E25-'cantidad pollos muertos'!E25+1))</f>
        <v>5.5897816608143996E-2</v>
      </c>
      <c r="H26" s="6">
        <f>IF('cantidad pollos muertos'!E25="","",BETAINV(0.975,'cantidad pollos muertos'!E25+1,'cantidad inicial pollos'!E25-'cantidad pollos muertos'!E25+1))</f>
        <v>6.4783418224861333E-2</v>
      </c>
      <c r="I26" s="6">
        <f>IF('cantidad pollos muertos'!F25="","",BETAINV(0.025,'cantidad pollos muertos'!F25+1,'cantidad inicial pollos'!F25-'cantidad pollos muertos'!F25+1))</f>
        <v>0.13278477961640001</v>
      </c>
      <c r="J26" s="6">
        <f>IF('cantidad pollos muertos'!F25="","",BETAINV(0.975,'cantidad pollos muertos'!F25+1,'cantidad inicial pollos'!F25-'cantidad pollos muertos'!F25+1))</f>
        <v>0.14571231052196598</v>
      </c>
      <c r="K26" s="6">
        <f>IF('cantidad pollos muertos'!G25="","",BETAINV(0.025,'cantidad pollos muertos'!G25+1,'cantidad inicial pollos'!G25-'cantidad pollos muertos'!G25+1))</f>
        <v>3.1398391401639136E-2</v>
      </c>
      <c r="L26" s="6">
        <f>IF('cantidad pollos muertos'!G25="","",BETAINV(0.975,'cantidad pollos muertos'!G25+1,'cantidad inicial pollos'!G25-'cantidad pollos muertos'!G25+1))</f>
        <v>3.8591780767691874E-2</v>
      </c>
      <c r="M26" s="6">
        <f>IF('cantidad pollos muertos'!H25="","",BETAINV(0.025,'cantidad pollos muertos'!H25+1,'cantidad inicial pollos'!H25-'cantidad pollos muertos'!H25+1))</f>
        <v>4.7077435753030909E-2</v>
      </c>
      <c r="N26" s="6">
        <f>IF('cantidad pollos muertos'!H25="","",BETAINV(0.975,'cantidad pollos muertos'!H25+1,'cantidad inicial pollos'!H25-'cantidad pollos muertos'!H25+1))</f>
        <v>5.5301183068291904E-2</v>
      </c>
      <c r="O26" s="6">
        <f>IF('cantidad pollos muertos'!I25="","",BETAINV(0.025,'cantidad pollos muertos'!I25+1,'cantidad inicial pollos'!I25-'cantidad pollos muertos'!I25+1))</f>
        <v>3.2316004079305537E-2</v>
      </c>
      <c r="P26" s="6">
        <f>IF('cantidad pollos muertos'!I25="","",BETAINV(0.975,'cantidad pollos muertos'!I25+1,'cantidad inicial pollos'!I25-'cantidad pollos muertos'!I25+1))</f>
        <v>3.9246384070806162E-2</v>
      </c>
      <c r="Q26" s="6">
        <f>IF('cantidad pollos muertos'!J25="","",BETAINV(0.025,'cantidad pollos muertos'!J25+1,'cantidad inicial pollos'!J25-'cantidad pollos muertos'!J25+1))</f>
        <v>4.5017122747724098E-2</v>
      </c>
      <c r="R26" s="6">
        <f>IF('cantidad pollos muertos'!J25="","",BETAINV(0.975,'cantidad pollos muertos'!J25+1,'cantidad inicial pollos'!J25-'cantidad pollos muertos'!J25+1))</f>
        <v>5.3404918993511075E-2</v>
      </c>
      <c r="S26" s="32">
        <f>IF('cantidad pollos muertos'!K25="","",BETAINV(0.025,'cantidad pollos muertos'!K25+1,'cantidad inicial pollos'!K25-'cantidad pollos muertos'!K25+1))</f>
        <v>2.7113214808064671E-2</v>
      </c>
      <c r="T26" s="32">
        <f>IF('cantidad pollos muertos'!K25="","",BETAINV(0.975,'cantidad pollos muertos'!K25+1,'cantidad inicial pollos'!K25-'cantidad pollos muertos'!K25+1))</f>
        <v>3.350583385591055E-2</v>
      </c>
      <c r="U26" s="32">
        <f>IF('cantidad pollos muertos'!L25="","",BETAINV(0.025,'cantidad pollos muertos'!L25+1,'cantidad inicial pollos'!L25-'cantidad pollos muertos'!L25+1))</f>
        <v>3.7142929246951985E-2</v>
      </c>
      <c r="V26" s="32">
        <f>IF('cantidad pollos muertos'!L25="","",BETAINV(0.975,'cantidad pollos muertos'!L25+1,'cantidad inicial pollos'!L25-'cantidad pollos muertos'!L25+1))</f>
        <v>4.4525371038567685E-2</v>
      </c>
      <c r="W26" s="6">
        <f>IF('cantidad pollos muertos'!M25="","",BETAINV(0.025,'cantidad pollos muertos'!M25+1,'cantidad inicial pollos'!M25-'cantidad pollos muertos'!M25+1))</f>
        <v>1.9099764043566263E-2</v>
      </c>
      <c r="X26" s="6">
        <f>IF('cantidad pollos muertos'!M25="","",BETAINV(0.975,'cantidad pollos muertos'!M25+1,'cantidad inicial pollos'!M25-'cantidad pollos muertos'!M25+1))</f>
        <v>2.4366157102490238E-2</v>
      </c>
      <c r="Y26" s="6">
        <f>IF('cantidad pollos muertos'!N25="","",BETAINV(0.025,'cantidad pollos muertos'!N25+1,'cantidad inicial pollos'!N25-'cantidad pollos muertos'!N25+1))</f>
        <v>3.1293452197066925E-2</v>
      </c>
      <c r="Z26" s="6">
        <f>IF('cantidad pollos muertos'!N25="","",BETAINV(0.975,'cantidad pollos muertos'!N25+1,'cantidad inicial pollos'!N25-'cantidad pollos muertos'!N25+1))</f>
        <v>3.7898778181820525E-2</v>
      </c>
      <c r="AA26" s="6">
        <f>IF('cantidad pollos muertos'!O25="","",BETAINV(0.025,'cantidad pollos muertos'!O25+1,'cantidad inicial pollos'!O25-'cantidad pollos muertos'!O25+1))</f>
        <v>1.6867875816285214E-2</v>
      </c>
      <c r="AB26" s="6">
        <f>IF('cantidad pollos muertos'!O25="","",BETAINV(0.975,'cantidad pollos muertos'!O25+1,'cantidad inicial pollos'!O25-'cantidad pollos muertos'!O25+1))</f>
        <v>2.1819024573725199E-2</v>
      </c>
      <c r="AC26" s="6">
        <f>IF('cantidad pollos muertos'!P25="","",BETAINV(0.025,'cantidad pollos muertos'!P25+1,'cantidad inicial pollos'!P25-'cantidad pollos muertos'!P25+1))</f>
        <v>2.7884631847401316E-2</v>
      </c>
      <c r="AD26" s="6">
        <f>IF('cantidad pollos muertos'!P25="","",BETAINV(0.975,'cantidad pollos muertos'!P25+1,'cantidad inicial pollos'!P25-'cantidad pollos muertos'!P25+1))</f>
        <v>3.4121183911495101E-2</v>
      </c>
      <c r="AE26" s="6">
        <f>IF('cantidad pollos muertos'!Q25="","",BETAINV(0.025,'cantidad pollos muertos'!Q25+1,'cantidad inicial pollos'!Q25-'cantidad pollos muertos'!Q25+1))</f>
        <v>2.2675423396412195E-2</v>
      </c>
      <c r="AF26" s="6">
        <f>IF('cantidad pollos muertos'!Q25="","",BETAINV(0.975,'cantidad pollos muertos'!Q25+1,'cantidad inicial pollos'!Q25-'cantidad pollos muertos'!Q25+1))</f>
        <v>2.8346847450839152E-2</v>
      </c>
      <c r="AG26" s="6">
        <f>IF('cantidad pollos muertos'!R25="","",BETAINV(0.025,'cantidad pollos muertos'!R25+1,'cantidad inicial pollos'!R25-'cantidad pollos muertos'!R25+1))</f>
        <v>2.7398147810226665E-2</v>
      </c>
      <c r="AH26" s="6">
        <f>IF('cantidad pollos muertos'!R25="","",BETAINV(0.975,'cantidad pollos muertos'!R25+1,'cantidad inicial pollos'!R25-'cantidad pollos muertos'!R25+1))</f>
        <v>3.3612651928604298E-2</v>
      </c>
      <c r="AI26" s="6">
        <f>IF('cantidad pollos muertos'!S25="","",BETAINV(0.025,'cantidad pollos muertos'!S25+1,'cantidad inicial pollos'!S25-'cantidad pollos muertos'!S25+1))</f>
        <v>2.4244137594347698E-2</v>
      </c>
      <c r="AJ26" s="6">
        <f>IF('cantidad pollos muertos'!S25="","",BETAINV(0.975,'cantidad pollos muertos'!S25+1,'cantidad inicial pollos'!S25-'cantidad pollos muertos'!S25+1))</f>
        <v>3.0119248890123629E-2</v>
      </c>
      <c r="AK26" s="6">
        <f>IF('cantidad pollos muertos'!T25="","",BETAINV(0.025,'cantidad pollos muertos'!T25+1,'cantidad inicial pollos'!T25-'cantidad pollos muertos'!T25+1))</f>
        <v>2.3759893567211986E-2</v>
      </c>
      <c r="AL26" s="6">
        <f>IF('cantidad pollos muertos'!T25="","",BETAINV(0.975,'cantidad pollos muertos'!T25+1,'cantidad inicial pollos'!T25-'cantidad pollos muertos'!T25+1))</f>
        <v>2.95808138662631E-2</v>
      </c>
      <c r="AM26" s="6">
        <f>IF('cantidad pollos muertos'!U25="","",BETAINV(0.025,'cantidad pollos muertos'!U25+1,'cantidad inicial pollos'!U25-'cantidad pollos muertos'!U25+1))</f>
        <v>2.1262683833531928E-2</v>
      </c>
      <c r="AN26" s="6">
        <f>IF('cantidad pollos muertos'!U25="","",BETAINV(0.975,'cantidad pollos muertos'!U25+1,'cantidad inicial pollos'!U25-'cantidad pollos muertos'!U25+1))</f>
        <v>2.6794181357136515E-2</v>
      </c>
      <c r="AO26" s="6">
        <f>IF('cantidad pollos muertos'!V25="","",BETAINV(0.025,'cantidad pollos muertos'!V25+1,'cantidad inicial pollos'!V25-'cantidad pollos muertos'!V25+1))</f>
        <v>2.8532853125400517E-2</v>
      </c>
      <c r="AP26" s="6">
        <f>IF('cantidad pollos muertos'!V25="","",BETAINV(0.975,'cantidad pollos muertos'!V25+1,'cantidad inicial pollos'!V25-'cantidad pollos muertos'!V25+1))</f>
        <v>3.4864197320093493E-2</v>
      </c>
      <c r="AQ26" s="6">
        <f>IF('cantidad pollos muertos'!W25="","",BETAINV(0.025,'cantidad pollos muertos'!W25+1,'cantidad inicial pollos'!W25-'cantidad pollos muertos'!W25+1))</f>
        <v>1.8629277971585475E-2</v>
      </c>
      <c r="AR26" s="6">
        <f>IF('cantidad pollos muertos'!W25="","",BETAINV(0.975,'cantidad pollos muertos'!W25+1,'cantidad inicial pollos'!W25-'cantidad pollos muertos'!W25+1))</f>
        <v>2.4011249357467235E-2</v>
      </c>
      <c r="AS26" s="6">
        <f>IF('cantidad pollos muertos'!X25="","",BETAINV(0.025,'cantidad pollos muertos'!X25+1,'cantidad inicial pollos'!X25-'cantidad pollos muertos'!X25+1))</f>
        <v>4.157346731231501E-2</v>
      </c>
      <c r="AT26" s="6">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6">
        <v>25</v>
      </c>
      <c r="B27" s="6" t="s">
        <v>24</v>
      </c>
      <c r="C27" s="6">
        <f>IF('cantidad pollos muertos'!C26="","",BETAINV(0.025,'cantidad pollos muertos'!C26+1,'cantidad inicial pollos'!C26-'cantidad pollos muertos'!C26+1))</f>
        <v>2.6696622782993482E-2</v>
      </c>
      <c r="D27" s="6">
        <f>IF('cantidad pollos muertos'!C26="","",BETAINV(0.975,'cantidad pollos muertos'!C26+1,'cantidad inicial pollos'!C26-'cantidad pollos muertos'!C26+1))</f>
        <v>4.0309546535261309E-2</v>
      </c>
      <c r="E27" s="6">
        <f>IF('cantidad pollos muertos'!D26="","",BETAINV(0.025,'cantidad pollos muertos'!D26+1,'cantidad inicial pollos'!D26-'cantidad pollos muertos'!D26+1))</f>
        <v>1.9776400197356221E-2</v>
      </c>
      <c r="F27" s="6">
        <f>IF('cantidad pollos muertos'!D26="","",BETAINV(0.975,'cantidad pollos muertos'!D26+1,'cantidad inicial pollos'!D26-'cantidad pollos muertos'!D26+1))</f>
        <v>3.1255169117102577E-2</v>
      </c>
      <c r="G27" s="6">
        <f>IF('cantidad pollos muertos'!E26="","",BETAINV(0.025,'cantidad pollos muertos'!E26+1,'cantidad inicial pollos'!E26-'cantidad pollos muertos'!E26+1))</f>
        <v>8.2032106651363332E-2</v>
      </c>
      <c r="H27" s="6">
        <f>IF('cantidad pollos muertos'!E26="","",BETAINV(0.975,'cantidad pollos muertos'!E26+1,'cantidad inicial pollos'!E26-'cantidad pollos muertos'!E26+1))</f>
        <v>0.1032527310114566</v>
      </c>
      <c r="I27" s="6">
        <f>IF('cantidad pollos muertos'!F26="","",BETAINV(0.025,'cantidad pollos muertos'!F26+1,'cantidad inicial pollos'!F26-'cantidad pollos muertos'!F26+1))</f>
        <v>3.6239625242236187E-2</v>
      </c>
      <c r="J27" s="6">
        <f>IF('cantidad pollos muertos'!F26="","",BETAINV(0.975,'cantidad pollos muertos'!F26+1,'cantidad inicial pollos'!F26-'cantidad pollos muertos'!F26+1))</f>
        <v>5.1169905599117493E-2</v>
      </c>
      <c r="K27" s="6">
        <f>IF('cantidad pollos muertos'!G26="","",BETAINV(0.025,'cantidad pollos muertos'!G26+1,'cantidad inicial pollos'!G26-'cantidad pollos muertos'!G26+1))</f>
        <v>5.6648430365609452E-2</v>
      </c>
      <c r="L27" s="6">
        <f>IF('cantidad pollos muertos'!G26="","",BETAINV(0.975,'cantidad pollos muertos'!G26+1,'cantidad inicial pollos'!G26-'cantidad pollos muertos'!G26+1))</f>
        <v>7.6321410568283343E-2</v>
      </c>
      <c r="M27" s="6">
        <f>IF('cantidad pollos muertos'!H26="","",BETAINV(0.025,'cantidad pollos muertos'!H26+1,'cantidad inicial pollos'!L26-'cantidad pollos muertos'!H26+1))</f>
        <v>2.8293768220318581E-3</v>
      </c>
      <c r="N27" s="6">
        <f>IF('cantidad pollos muertos'!H26="","",BETAINV(0.975,'cantidad pollos muertos'!H26+1,'cantidad inicial pollos'!H26-'cantidad pollos muertos'!H26+1))</f>
        <v>9.7609709574213444E-3</v>
      </c>
      <c r="O27" s="6">
        <f>IF('cantidad pollos muertos'!I26="","",BETAINV(0.025,'cantidad pollos muertos'!I26+1,'cantidad inicial pollos'!I26-'cantidad pollos muertos'!I26+1))</f>
        <v>9.4290717053272816E-3</v>
      </c>
      <c r="P27" s="6">
        <f>IF('cantidad pollos muertos'!I26="","",BETAINV(0.975,'cantidad pollos muertos'!I26+1,'cantidad inicial pollos'!I26-'cantidad pollos muertos'!I26+1))</f>
        <v>1.7806962345927935E-2</v>
      </c>
      <c r="Q27" s="6">
        <f>IF('cantidad pollos muertos'!J26="","",BETAINV(0.025,'cantidad pollos muertos'!J26+1,'cantidad inicial pollos'!J26-'cantidad pollos muertos'!J26+1))</f>
        <v>5.9530866566289663E-3</v>
      </c>
      <c r="R27" s="6">
        <f>IF('cantidad pollos muertos'!J26="","",BETAINV(0.975,'cantidad pollos muertos'!J26+1,'cantidad inicial pollos'!J26-'cantidad pollos muertos'!J26+1))</f>
        <v>1.2890440712104767E-2</v>
      </c>
      <c r="S27" s="32">
        <f>IF('cantidad pollos muertos'!K26="","",BETAINV(0.025,'cantidad pollos muertos'!K26+1,'cantidad inicial pollos'!K26-'cantidad pollos muertos'!K26+1))</f>
        <v>4.5555831942610181E-3</v>
      </c>
      <c r="T27" s="32">
        <f>IF('cantidad pollos muertos'!K26="","",BETAINV(0.975,'cantidad pollos muertos'!K26+1,'cantidad inicial pollos'!K26-'cantidad pollos muertos'!K26+1))</f>
        <v>1.0790863178209986E-2</v>
      </c>
      <c r="U27" s="32">
        <f>IF('cantidad pollos muertos'!L26="","",BETAINV(0.025,'cantidad pollos muertos'!L26+1,'cantidad inicial pollos'!L26-'cantidad pollos muertos'!L26+1))</f>
        <v>1.5543795456868481E-2</v>
      </c>
      <c r="V27" s="32">
        <f>IF('cantidad pollos muertos'!L26="","",BETAINV(0.975,'cantidad pollos muertos'!L26+1,'cantidad inicial pollos'!L26-'cantidad pollos muertos'!L26+1))</f>
        <v>2.6828883816560012E-2</v>
      </c>
      <c r="W27" s="6">
        <f>IF('cantidad pollos muertos'!M26="","",BETAINV(0.025,'cantidad pollos muertos'!M26+1,'cantidad inicial pollos'!M26-'cantidad pollos muertos'!M26+1))</f>
        <v>1.1511326666165661E-2</v>
      </c>
      <c r="X27" s="6">
        <f>IF('cantidad pollos muertos'!M26="","",BETAINV(0.975,'cantidad pollos muertos'!M26+1,'cantidad inicial pollos'!M26-'cantidad pollos muertos'!M26+1))</f>
        <v>2.0620189217804175E-2</v>
      </c>
      <c r="Y27" s="6">
        <f>IF('cantidad pollos muertos'!N26="","",BETAINV(0.025,'cantidad pollos muertos'!N26+1,'cantidad inicial pollos'!N26-'cantidad pollos muertos'!N26+1))</f>
        <v>9.1343993354656428E-3</v>
      </c>
      <c r="Z27" s="6">
        <f>IF('cantidad pollos muertos'!N26="","",BETAINV(0.975,'cantidad pollos muertos'!N26+1,'cantidad inicial pollos'!N26-'cantidad pollos muertos'!N26+1))</f>
        <v>1.740227397717109E-2</v>
      </c>
      <c r="AA27" s="6">
        <f>IF('cantidad pollos muertos'!O26="","",BETAINV(0.025,'cantidad pollos muertos'!O26+1,'cantidad inicial pollos'!O26-'cantidad pollos muertos'!O26+1))</f>
        <v>1.7910402847742975E-2</v>
      </c>
      <c r="AB27" s="6">
        <f>IF('cantidad pollos muertos'!O26="","",BETAINV(0.975,'cantidad pollos muertos'!O26+1,'cantidad inicial pollos'!O26-'cantidad pollos muertos'!O26+1))</f>
        <v>2.8907304502799769E-2</v>
      </c>
      <c r="AC27" s="6">
        <f>IF('cantidad pollos muertos'!P26="","",BETAINV(0.025,'cantidad pollos muertos'!P26+1,'cantidad inicial pollos'!P26-'cantidad pollos muertos'!P26+1))</f>
        <v>1.0020640545174228E-2</v>
      </c>
      <c r="AD27" s="6">
        <f>IF('cantidad pollos muertos'!P26="","",BETAINV(0.975,'cantidad pollos muertos'!P26+1,'cantidad inicial pollos'!P26-'cantidad pollos muertos'!P26+1))</f>
        <v>1.861410975446065E-2</v>
      </c>
      <c r="AE27" s="6">
        <f>IF('cantidad pollos muertos'!Q26="","",BETAINV(0.025,'cantidad pollos muertos'!Q26+1,'cantidad inicial pollos'!Q26-'cantidad pollos muertos'!Q26+1))</f>
        <v>1.4230066002833384E-2</v>
      </c>
      <c r="AF27" s="6">
        <f>IF('cantidad pollos muertos'!Q26="","",BETAINV(0.975,'cantidad pollos muertos'!Q26+1,'cantidad inicial pollos'!Q26-'cantidad pollos muertos'!Q26+1))</f>
        <v>2.4195564681568138E-2</v>
      </c>
      <c r="AG27" s="6">
        <f>IF('cantidad pollos muertos'!R26="","",BETAINV(0.025,'cantidad pollos muertos'!R26+1,'cantidad inicial pollos'!R26-'cantidad pollos muertos'!R26+1))</f>
        <v>7.3096590804953648E-2</v>
      </c>
      <c r="AH27" s="6">
        <f>IF('cantidad pollos muertos'!R26="","",BETAINV(0.975,'cantidad pollos muertos'!R26+1,'cantidad inicial pollos'!R26-'cantidad pollos muertos'!R26+1))</f>
        <v>9.330641917543625E-2</v>
      </c>
      <c r="AI27" s="6">
        <f>IF('cantidad pollos muertos'!S26="","",BETAINV(0.025,'cantidad pollos muertos'!S26+1,'cantidad inicial pollos'!S26-'cantidad pollos muertos'!S26+1))</f>
        <v>1.8219455975166967E-2</v>
      </c>
      <c r="AJ27" s="6">
        <f>IF('cantidad pollos muertos'!S26="","",BETAINV(0.975,'cantidad pollos muertos'!S26+1,'cantidad inicial pollos'!S26-'cantidad pollos muertos'!S26+1))</f>
        <v>2.9297588457250057E-2</v>
      </c>
      <c r="AK27" s="6">
        <f>IF('cantidad pollos muertos'!T26="","",BETAINV(0.025,'cantidad pollos muertos'!T26+1,'cantidad inicial pollos'!T26-'cantidad pollos muertos'!T26+1))</f>
        <v>1.6370275598091139E-2</v>
      </c>
      <c r="AL27" s="6">
        <f>IF('cantidad pollos muertos'!T26="","",BETAINV(0.975,'cantidad pollos muertos'!T26+1,'cantidad inicial pollos'!T26-'cantidad pollos muertos'!T26+1))</f>
        <v>2.6950740953346375E-2</v>
      </c>
      <c r="AM27" s="6">
        <f>IF('cantidad pollos muertos'!U26="","",BETAINV(0.025,'cantidad pollos muertos'!U26+1,'cantidad inicial pollos'!U26-'cantidad pollos muertos'!U26+1))</f>
        <v>8.2552014188620321E-3</v>
      </c>
      <c r="AN27" s="6">
        <f>IF('cantidad pollos muertos'!U26="","",BETAINV(0.975,'cantidad pollos muertos'!U26+1,'cantidad inicial pollos'!U26-'cantidad pollos muertos'!U26+1))</f>
        <v>1.6183377355551309E-2</v>
      </c>
      <c r="AO27" s="6">
        <f>IF('cantidad pollos muertos'!V26="","",BETAINV(0.025,'cantidad pollos muertos'!V26+1,'cantidad inicial pollos'!V26-'cantidad pollos muertos'!V26+1))</f>
        <v>6.8081971055197104E-3</v>
      </c>
      <c r="AP27" s="6">
        <f>IF('cantidad pollos muertos'!V26="","",BETAINV(0.975,'cantidad pollos muertos'!V26+1,'cantidad inicial pollos'!V26-'cantidad pollos muertos'!V26+1))</f>
        <v>1.4133503461494223E-2</v>
      </c>
      <c r="AQ27" s="6">
        <f>IF('cantidad pollos muertos'!W26="","",BETAINV(0.025,'cantidad pollos muertos'!W26+1,'cantidad inicial pollos'!W26-'cantidad pollos muertos'!W26+1))</f>
        <v>1.2111838182034413E-2</v>
      </c>
      <c r="AR27" s="6">
        <f>IF('cantidad pollos muertos'!W26="","",BETAINV(0.975,'cantidad pollos muertos'!W26+1,'cantidad inicial pollos'!W26-'cantidad pollos muertos'!W26+1))</f>
        <v>2.1418375853140548E-2</v>
      </c>
      <c r="AS27" s="6">
        <f>IF('cantidad pollos muertos'!X26="","",BETAINV(0.025,'cantidad pollos muertos'!X26+1,'cantidad inicial pollos'!X26-'cantidad pollos muertos'!X26+1))</f>
        <v>4.8598023943354385E-2</v>
      </c>
      <c r="AT27" s="6">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6">
        <v>26</v>
      </c>
      <c r="B28" s="6" t="s">
        <v>39</v>
      </c>
      <c r="C28" s="6">
        <f>IF('cantidad pollos muertos'!C27="","",BETAINV(0.025,'cantidad pollos muertos'!C27+1,'cantidad inicial pollos'!C27-'cantidad pollos muertos'!C27+1))</f>
        <v>4.177659269058729E-2</v>
      </c>
      <c r="D28" s="6">
        <f>IF('cantidad pollos muertos'!C27="","",BETAINV(0.975,'cantidad pollos muertos'!C27+1,'cantidad inicial pollos'!C27-'cantidad pollos muertos'!C27+1))</f>
        <v>6.9678866213630619E-2</v>
      </c>
      <c r="E28" s="6">
        <f>IF('cantidad pollos muertos'!D27="","",BETAINV(0.025,'cantidad pollos muertos'!D27+1,'cantidad inicial pollos'!D27-'cantidad pollos muertos'!D27+1))</f>
        <v>5.2046802533273769E-2</v>
      </c>
      <c r="F28" s="6">
        <f>IF('cantidad pollos muertos'!D27="","",BETAINV(0.975,'cantidad pollos muertos'!D27+1,'cantidad inicial pollos'!D27-'cantidad pollos muertos'!D27+1))</f>
        <v>7.492126840322122E-2</v>
      </c>
      <c r="G28" s="6">
        <f>IF('cantidad pollos muertos'!E27="","",BETAINV(0.025,'cantidad pollos muertos'!E27+1,'cantidad inicial pollos'!E27-'cantidad pollos muertos'!E27+1))</f>
        <v>4.3504047812491176E-2</v>
      </c>
      <c r="H28" s="6">
        <f>IF('cantidad pollos muertos'!E27="","",BETAINV(0.975,'cantidad pollos muertos'!E27+1,'cantidad inicial pollos'!E27-'cantidad pollos muertos'!E27+1))</f>
        <v>6.4674728747456722E-2</v>
      </c>
      <c r="I28" s="6">
        <f>IF('cantidad pollos muertos'!F27="","",BETAINV(0.025,'cantidad pollos muertos'!F27+1,'cantidad inicial pollos'!F27-'cantidad pollos muertos'!F27+1))</f>
        <v>0.18371787640876647</v>
      </c>
      <c r="J28" s="6">
        <f>IF('cantidad pollos muertos'!F27="","",BETAINV(0.975,'cantidad pollos muertos'!F27+1,'cantidad inicial pollos'!F27-'cantidad pollos muertos'!F27+1))</f>
        <v>0.22155828456721227</v>
      </c>
      <c r="K28" s="6">
        <f>IF('cantidad pollos muertos'!G27="","",BETAINV(0.025,'cantidad pollos muertos'!G27+1,'cantidad inicial pollos'!G27-'cantidad pollos muertos'!G27+1))</f>
        <v>3.9230333010674738E-2</v>
      </c>
      <c r="L28" s="6">
        <f>IF('cantidad pollos muertos'!G27="","",BETAINV(0.975,'cantidad pollos muertos'!G27+1,'cantidad inicial pollos'!G27-'cantidad pollos muertos'!G27+1))</f>
        <v>6.0903480309773328E-2</v>
      </c>
      <c r="M28" s="6">
        <f>IF('cantidad pollos muertos'!H27="","",BETAINV(0.025,'cantidad pollos muertos'!H27+1,'cantidad inicial pollos'!L27-'cantidad pollos muertos'!H27+1))</f>
        <v>4.3478847323563163E-2</v>
      </c>
      <c r="N28" s="6">
        <f>IF('cantidad pollos muertos'!H27="","",BETAINV(0.975,'cantidad pollos muertos'!H27+1,'cantidad inicial pollos'!H27-'cantidad pollos muertos'!H27+1))</f>
        <v>6.463768153063898E-2</v>
      </c>
      <c r="O28" s="6">
        <f>IF('cantidad pollos muertos'!I27="","",BETAINV(0.025,'cantidad pollos muertos'!I27+1,'cantidad inicial pollos'!I27-'cantidad pollos muertos'!I27+1))</f>
        <v>4.3529277532816359E-2</v>
      </c>
      <c r="P28" s="6">
        <f>IF('cantidad pollos muertos'!I27="","",BETAINV(0.975,'cantidad pollos muertos'!I27+1,'cantidad inicial pollos'!I27-'cantidad pollos muertos'!I27+1))</f>
        <v>6.4711818451860803E-2</v>
      </c>
      <c r="Q28" s="6">
        <f>IF('cantidad pollos muertos'!J27="","",BETAINV(0.025,'cantidad pollos muertos'!J27+1,'cantidad inicial pollos'!J27-'cantidad pollos muertos'!J27+1))</f>
        <v>0.12898879591817566</v>
      </c>
      <c r="R28" s="6">
        <f>IF('cantidad pollos muertos'!J27="","",BETAINV(0.975,'cantidad pollos muertos'!J27+1,'cantidad inicial pollos'!J27-'cantidad pollos muertos'!J27+1))</f>
        <v>0.16565296768162774</v>
      </c>
      <c r="S28" s="32">
        <f>IF('cantidad pollos muertos'!K27="","",BETAINV(0.025,'cantidad pollos muertos'!K27+1,'cantidad inicial pollos'!K27-'cantidad pollos muertos'!K27+1))</f>
        <v>2.6000556133089776E-2</v>
      </c>
      <c r="T28" s="32">
        <f>IF('cantidad pollos muertos'!K27="","",BETAINV(0.975,'cantidad pollos muertos'!K27+1,'cantidad inicial pollos'!K27-'cantidad pollos muertos'!K27+1))</f>
        <v>4.3027444738342635E-2</v>
      </c>
      <c r="U28" s="32">
        <f>IF('cantidad pollos muertos'!L27="","",BETAINV(0.025,'cantidad pollos muertos'!L27+1,'cantidad inicial pollos'!L27-'cantidad pollos muertos'!L27+1))</f>
        <v>4.4522819789278682E-2</v>
      </c>
      <c r="V28" s="32">
        <f>IF('cantidad pollos muertos'!L27="","",BETAINV(0.975,'cantidad pollos muertos'!L27+1,'cantidad inicial pollos'!L27-'cantidad pollos muertos'!L27+1))</f>
        <v>6.589535972639482E-2</v>
      </c>
      <c r="W28" s="6">
        <f>IF('cantidad pollos muertos'!M27="","",BETAINV(0.025,'cantidad pollos muertos'!M27+1,'cantidad inicial pollos'!M27-'cantidad pollos muertos'!M27+1))</f>
        <v>2.1684730194554667E-2</v>
      </c>
      <c r="X28" s="6">
        <f>IF('cantidad pollos muertos'!M27="","",BETAINV(0.975,'cantidad pollos muertos'!M27+1,'cantidad inicial pollos'!M27-'cantidad pollos muertos'!M27+1))</f>
        <v>3.6956664343186452E-2</v>
      </c>
      <c r="Y28" s="6">
        <f>IF('cantidad pollos muertos'!N27="","",BETAINV(0.025,'cantidad pollos muertos'!N27+1,'cantidad inicial pollos'!N27-'cantidad pollos muertos'!N27+1))</f>
        <v>4.1545847355463301E-2</v>
      </c>
      <c r="Z28" s="6">
        <f>IF('cantidad pollos muertos'!N27="","",BETAINV(0.975,'cantidad pollos muertos'!N27+1,'cantidad inicial pollos'!N27-'cantidad pollos muertos'!N27+1))</f>
        <v>6.1663886123121348E-2</v>
      </c>
      <c r="AA28" s="6">
        <f>IF('cantidad pollos muertos'!O27="","",BETAINV(0.025,'cantidad pollos muertos'!O27+1,'cantidad inicial pollos'!O27-'cantidad pollos muertos'!O27+1))</f>
        <v>2.2463181628933133E-2</v>
      </c>
      <c r="AB28" s="6">
        <f>IF('cantidad pollos muertos'!O27="","",BETAINV(0.975,'cantidad pollos muertos'!O27+1,'cantidad inicial pollos'!O27-'cantidad pollos muertos'!O27+1))</f>
        <v>3.8469203138512209E-2</v>
      </c>
      <c r="AC28" s="6">
        <f>IF('cantidad pollos muertos'!P27="","",BETAINV(0.025,'cantidad pollos muertos'!P27+1,'cantidad inicial pollos'!P27-'cantidad pollos muertos'!P27+1))</f>
        <v>3.2096395166382262E-2</v>
      </c>
      <c r="AD28" s="6">
        <f>IF('cantidad pollos muertos'!P27="","",BETAINV(0.975,'cantidad pollos muertos'!P27+1,'cantidad inicial pollos'!P27-'cantidad pollos muertos'!P27+1))</f>
        <v>5.0701909521290944E-2</v>
      </c>
      <c r="AE28" s="6">
        <f>IF('cantidad pollos muertos'!Q27="","",BETAINV(0.025,'cantidad pollos muertos'!Q27+1,'cantidad inicial pollos'!Q27-'cantidad pollos muertos'!Q27+1))</f>
        <v>5.8732802381180303E-2</v>
      </c>
      <c r="AF28" s="6">
        <f>IF('cantidad pollos muertos'!Q27="","",BETAINV(0.975,'cantidad pollos muertos'!Q27+1,'cantidad inicial pollos'!Q27-'cantidad pollos muertos'!Q27+1))</f>
        <v>8.2757603463026741E-2</v>
      </c>
      <c r="AG28" s="6">
        <f>IF('cantidad pollos muertos'!R27="","",BETAINV(0.025,'cantidad pollos muertos'!R27+1,'cantidad inicial pollos'!R27-'cantidad pollos muertos'!R27+1))</f>
        <v>1.4220173564151612E-2</v>
      </c>
      <c r="AH28" s="6">
        <f>IF('cantidad pollos muertos'!R27="","",BETAINV(0.975,'cantidad pollos muertos'!R27+1,'cantidad inicial pollos'!R27-'cantidad pollos muertos'!R27+1))</f>
        <v>2.7028324269193993E-2</v>
      </c>
      <c r="AI28" s="6">
        <f>IF('cantidad pollos muertos'!S27="","",BETAINV(0.025,'cantidad pollos muertos'!S27+1,'cantidad inicial pollos'!S27-'cantidad pollos muertos'!S27+1))</f>
        <v>2.9340173582756642E-2</v>
      </c>
      <c r="AJ28" s="6">
        <f>IF('cantidad pollos muertos'!S27="","",BETAINV(0.975,'cantidad pollos muertos'!S27+1,'cantidad inicial pollos'!S27-'cantidad pollos muertos'!S27+1))</f>
        <v>4.6693831080790393E-2</v>
      </c>
      <c r="AK28" s="6">
        <f>IF('cantidad pollos muertos'!T27="","",BETAINV(0.025,'cantidad pollos muertos'!T27+1,'cantidad inicial pollos'!T27-'cantidad pollos muertos'!T27+1))</f>
        <v>2.5493456020712027E-2</v>
      </c>
      <c r="AL28" s="6">
        <f>IF('cantidad pollos muertos'!T27="","",BETAINV(0.975,'cantidad pollos muertos'!T27+1,'cantidad inicial pollos'!T27-'cantidad pollos muertos'!T27+1))</f>
        <v>4.1844265226067767E-2</v>
      </c>
      <c r="AM28" s="6">
        <f>IF('cantidad pollos muertos'!U27="","",BETAINV(0.025,'cantidad pollos muertos'!U27+1,'cantidad inicial pollos'!U27-'cantidad pollos muertos'!U27+1))</f>
        <v>2.6451851241709363E-2</v>
      </c>
      <c r="AN28" s="6">
        <f>IF('cantidad pollos muertos'!U27="","",BETAINV(0.975,'cantidad pollos muertos'!U27+1,'cantidad inicial pollos'!U27-'cantidad pollos muertos'!U27+1))</f>
        <v>4.3059944270026462E-2</v>
      </c>
      <c r="AO28" s="6">
        <f>IF('cantidad pollos muertos'!V27="","",BETAINV(0.025,'cantidad pollos muertos'!V27+1,'cantidad inicial pollos'!V27-'cantidad pollos muertos'!V27+1))</f>
        <v>2.6451851241709363E-2</v>
      </c>
      <c r="AP28" s="6">
        <f>IF('cantidad pollos muertos'!V27="","",BETAINV(0.975,'cantidad pollos muertos'!V27+1,'cantidad inicial pollos'!V27-'cantidad pollos muertos'!V27+1))</f>
        <v>4.3059944270026462E-2</v>
      </c>
      <c r="AQ28" s="6">
        <f>IF('cantidad pollos muertos'!W27="","",BETAINV(0.025,'cantidad pollos muertos'!W27+1,'cantidad inicial pollos'!W27-'cantidad pollos muertos'!W27+1))</f>
        <v>7.4186838650892623E-2</v>
      </c>
      <c r="AR28" s="6">
        <f>IF('cantidad pollos muertos'!W27="","",BETAINV(0.975,'cantidad pollos muertos'!W27+1,'cantidad inicial pollos'!W27-'cantidad pollos muertos'!W27+1))</f>
        <v>0.10067736645664904</v>
      </c>
      <c r="AS28" s="6">
        <f>IF('cantidad pollos muertos'!X27="","",BETAINV(0.025,'cantidad pollos muertos'!X27+1,'cantidad inicial pollos'!X27-'cantidad pollos muertos'!X27+1))</f>
        <v>0.11969586925310205</v>
      </c>
      <c r="AT28" s="6">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6">
        <v>27</v>
      </c>
      <c r="B29" s="6" t="s">
        <v>28</v>
      </c>
      <c r="C29" s="6">
        <f>IF('cantidad pollos muertos'!C28="","",BETAINV(0.025,'cantidad pollos muertos'!C28+1,'cantidad inicial pollos'!C28-'cantidad pollos muertos'!C28+1))</f>
        <v>4.0589775502720811E-2</v>
      </c>
      <c r="D29" s="6">
        <f>IF('cantidad pollos muertos'!C28="","",BETAINV(0.975,'cantidad pollos muertos'!C28+1,'cantidad inicial pollos'!C28-'cantidad pollos muertos'!C28+1))</f>
        <v>5.7258737840868879E-2</v>
      </c>
      <c r="E29" s="6">
        <f>IF('cantidad pollos muertos'!D28="","",BETAINV(0.025,'cantidad pollos muertos'!D28+1,'cantidad inicial pollos'!D28-'cantidad pollos muertos'!D28+1))</f>
        <v>0.14872194889979801</v>
      </c>
      <c r="F29" s="6">
        <f>IF('cantidad pollos muertos'!D28="","",BETAINV(0.975,'cantidad pollos muertos'!D28+1,'cantidad inicial pollos'!D28-'cantidad pollos muertos'!D28+1))</f>
        <v>0.17572887791451197</v>
      </c>
      <c r="G29" s="6">
        <f>IF('cantidad pollos muertos'!E28="","",BETAINV(0.025,'cantidad pollos muertos'!E28+1,'cantidad inicial pollos'!E28-'cantidad pollos muertos'!E28+1))</f>
        <v>0.1738126800615275</v>
      </c>
      <c r="H29" s="6">
        <f>IF('cantidad pollos muertos'!E28="","",BETAINV(0.975,'cantidad pollos muertos'!E28+1,'cantidad inicial pollos'!E28-'cantidad pollos muertos'!E28+1))</f>
        <v>0.20247842397033755</v>
      </c>
      <c r="I29" s="6">
        <f>IF('cantidad pollos muertos'!F28="","",BETAINV(0.025,'cantidad pollos muertos'!F28+1,'cantidad inicial pollos'!F28-'cantidad pollos muertos'!F28+1))</f>
        <v>0.12723516690719502</v>
      </c>
      <c r="J29" s="6">
        <f>IF('cantidad pollos muertos'!F28="","",BETAINV(0.975,'cantidad pollos muertos'!F28+1,'cantidad inicial pollos'!F28-'cantidad pollos muertos'!F28+1))</f>
        <v>0.15265450176708528</v>
      </c>
      <c r="K29" s="6">
        <f>IF('cantidad pollos muertos'!G28="","",BETAINV(0.025,'cantidad pollos muertos'!G28+1,'cantidad inicial pollos'!G28-'cantidad pollos muertos'!G28+1))</f>
        <v>4.2062560237464124E-2</v>
      </c>
      <c r="L29" s="6">
        <f>IF('cantidad pollos muertos'!G28="","",BETAINV(0.975,'cantidad pollos muertos'!G28+1,'cantidad inicial pollos'!G28-'cantidad pollos muertos'!G28+1))</f>
        <v>5.8997578104969861E-2</v>
      </c>
      <c r="M29" s="6">
        <f>IF('cantidad pollos muertos'!H28="","",BETAINV(0.025,'cantidad pollos muertos'!H28+1,'cantidad inicial pollos'!L28-'cantidad pollos muertos'!H28+1))</f>
        <v>1.4534561511325142E-2</v>
      </c>
      <c r="N29" s="6">
        <f>IF('cantidad pollos muertos'!H28="","",BETAINV(0.975,'cantidad pollos muertos'!H28+1,'cantidad inicial pollos'!H28-'cantidad pollos muertos'!H28+1))</f>
        <v>2.4607587767043637E-2</v>
      </c>
      <c r="O29" s="6">
        <f>IF('cantidad pollos muertos'!I28="","",BETAINV(0.025,'cantidad pollos muertos'!I28+1,'cantidad inicial pollos'!I28-'cantidad pollos muertos'!I28+1))</f>
        <v>2.0703023169750721E-2</v>
      </c>
      <c r="P29" s="6">
        <f>IF('cantidad pollos muertos'!I28="","",BETAINV(0.975,'cantidad pollos muertos'!I28+1,'cantidad inicial pollos'!I28-'cantidad pollos muertos'!I28+1))</f>
        <v>3.2408707408363435E-2</v>
      </c>
      <c r="Q29" s="6">
        <f>IF('cantidad pollos muertos'!J28="","",BETAINV(0.025,'cantidad pollos muertos'!J28+1,'cantidad inicial pollos'!J28-'cantidad pollos muertos'!J28+1))</f>
        <v>1.3338021861304878E-2</v>
      </c>
      <c r="R29" s="6">
        <f>IF('cantidad pollos muertos'!J28="","",BETAINV(0.975,'cantidad pollos muertos'!J28+1,'cantidad inicial pollos'!J28-'cantidad pollos muertos'!J28+1))</f>
        <v>2.3040459203611086E-2</v>
      </c>
      <c r="S29" s="32">
        <f>IF('cantidad pollos muertos'!K28="","",BETAINV(0.025,'cantidad pollos muertos'!K28+1,'cantidad inicial pollos'!K28-'cantidad pollos muertos'!K28+1))</f>
        <v>1.5762306184209637E-2</v>
      </c>
      <c r="T29" s="32">
        <f>IF('cantidad pollos muertos'!K28="","",BETAINV(0.975,'cantidad pollos muertos'!K28+1,'cantidad inicial pollos'!K28-'cantidad pollos muertos'!K28+1))</f>
        <v>2.6174695190998909E-2</v>
      </c>
      <c r="U29" s="32">
        <f>IF('cantidad pollos muertos'!L28="","",BETAINV(0.025,'cantidad pollos muertos'!L28+1,'cantidad inicial pollos'!L28-'cantidad pollos muertos'!L28+1))</f>
        <v>3.3983971460256196E-2</v>
      </c>
      <c r="V29" s="32">
        <f>IF('cantidad pollos muertos'!L28="","",BETAINV(0.975,'cantidad pollos muertos'!L28+1,'cantidad inicial pollos'!L28-'cantidad pollos muertos'!L28+1))</f>
        <v>4.8499688881075032E-2</v>
      </c>
      <c r="W29" s="6">
        <f>IF('cantidad pollos muertos'!M28="","",BETAINV(0.025,'cantidad pollos muertos'!M28+1,'cantidad inicial pollos'!M28-'cantidad pollos muertos'!M28+1))</f>
        <v>1.2714542322988864E-2</v>
      </c>
      <c r="X29" s="6">
        <f>IF('cantidad pollos muertos'!M28="","",BETAINV(0.975,'cantidad pollos muertos'!M28+1,'cantidad inicial pollos'!M28-'cantidad pollos muertos'!M28+1))</f>
        <v>2.2214366099240546E-2</v>
      </c>
      <c r="Y29" s="6">
        <f>IF('cantidad pollos muertos'!N28="","",BETAINV(0.025,'cantidad pollos muertos'!N28+1,'cantidad inicial pollos'!N28-'cantidad pollos muertos'!N28+1))</f>
        <v>7.0955613625522732E-3</v>
      </c>
      <c r="Z29" s="6">
        <f>IF('cantidad pollos muertos'!N28="","",BETAINV(0.975,'cantidad pollos muertos'!N28+1,'cantidad inicial pollos'!N28-'cantidad pollos muertos'!N28+1))</f>
        <v>1.4545521517898785E-2</v>
      </c>
      <c r="AA29" s="6">
        <f>IF('cantidad pollos muertos'!O28="","",BETAINV(0.025,'cantidad pollos muertos'!O28+1,'cantidad inicial pollos'!O28-'cantidad pollos muertos'!O28+1))</f>
        <v>4.2023185118883921E-2</v>
      </c>
      <c r="AB29" s="6">
        <f>IF('cantidad pollos muertos'!O28="","",BETAINV(0.975,'cantidad pollos muertos'!O28+1,'cantidad inicial pollos'!O28-'cantidad pollos muertos'!O28+1))</f>
        <v>5.7943702012731024E-2</v>
      </c>
      <c r="AC29" s="6">
        <f>IF('cantidad pollos muertos'!P28="","",BETAINV(0.025,'cantidad pollos muertos'!P28+1,'cantidad inicial pollos'!P28-'cantidad pollos muertos'!P28+1))</f>
        <v>3.2386185563025083E-2</v>
      </c>
      <c r="AD29" s="6">
        <f>IF('cantidad pollos muertos'!P28="","",BETAINV(0.975,'cantidad pollos muertos'!P28+1,'cantidad inicial pollos'!P28-'cantidad pollos muertos'!P28+1))</f>
        <v>4.66008255444057E-2</v>
      </c>
      <c r="AE29" s="6">
        <f>IF('cantidad pollos muertos'!Q28="","",BETAINV(0.025,'cantidad pollos muertos'!Q28+1,'cantidad inicial pollos'!Q28-'cantidad pollos muertos'!Q28+1))</f>
        <v>6.8478384166529613E-2</v>
      </c>
      <c r="AF29" s="6">
        <f>IF('cantidad pollos muertos'!Q28="","",BETAINV(0.975,'cantidad pollos muertos'!Q28+1,'cantidad inicial pollos'!Q28-'cantidad pollos muertos'!Q28+1))</f>
        <v>8.8134046528889565E-2</v>
      </c>
      <c r="AG29" s="6">
        <f>IF('cantidad pollos muertos'!R28="","",BETAINV(0.025,'cantidad pollos muertos'!R28+1,'cantidad inicial pollos'!R28-'cantidad pollos muertos'!R28+1))</f>
        <v>2.6668002244314946E-2</v>
      </c>
      <c r="AH29" s="6">
        <f>IF('cantidad pollos muertos'!R28="","",BETAINV(0.975,'cantidad pollos muertos'!R28+1,'cantidad inicial pollos'!R28-'cantidad pollos muertos'!R28+1))</f>
        <v>3.9731055440035745E-2</v>
      </c>
      <c r="AI29" s="6">
        <f>IF('cantidad pollos muertos'!S28="","",BETAINV(0.025,'cantidad pollos muertos'!S28+1,'cantidad inicial pollos'!S28-'cantidad pollos muertos'!S28+1))</f>
        <v>1.4839491438012621E-2</v>
      </c>
      <c r="AJ29" s="6">
        <f>IF('cantidad pollos muertos'!S28="","",BETAINV(0.975,'cantidad pollos muertos'!S28+1,'cantidad inicial pollos'!S28-'cantidad pollos muertos'!S28+1))</f>
        <v>2.4984823555715407E-2</v>
      </c>
      <c r="AK29" s="6">
        <f>IF('cantidad pollos muertos'!T28="","",BETAINV(0.025,'cantidad pollos muertos'!T28+1,'cantidad inicial pollos'!T28-'cantidad pollos muertos'!T28+1))</f>
        <v>9.7244949094993094E-3</v>
      </c>
      <c r="AL29" s="6">
        <f>IF('cantidad pollos muertos'!T28="","",BETAINV(0.975,'cantidad pollos muertos'!T28+1,'cantidad inicial pollos'!T28-'cantidad pollos muertos'!T28+1))</f>
        <v>1.8210898092326233E-2</v>
      </c>
      <c r="AM29" s="6">
        <f>IF('cantidad pollos muertos'!U28="","",BETAINV(0.025,'cantidad pollos muertos'!U28+1,'cantidad inicial pollos'!U28-'cantidad pollos muertos'!U28+1))</f>
        <v>2.2890745673332429E-2</v>
      </c>
      <c r="AN29" s="6">
        <f>IF('cantidad pollos muertos'!U28="","",BETAINV(0.975,'cantidad pollos muertos'!U28+1,'cantidad inicial pollos'!U28-'cantidad pollos muertos'!U28+1))</f>
        <v>3.5116322959663271E-2</v>
      </c>
      <c r="AO29" s="6">
        <f>IF('cantidad pollos muertos'!V28="","",BETAINV(0.025,'cantidad pollos muertos'!V28+1,'cantidad inicial pollos'!V28-'cantidad pollos muertos'!V28+1))</f>
        <v>3.270544271250217E-2</v>
      </c>
      <c r="AP29" s="6">
        <f>IF('cantidad pollos muertos'!V28="","",BETAINV(0.975,'cantidad pollos muertos'!V28+1,'cantidad inicial pollos'!V28-'cantidad pollos muertos'!V28+1))</f>
        <v>4.6980898371675739E-2</v>
      </c>
      <c r="AQ29" s="6">
        <f>IF('cantidad pollos muertos'!W28="","",BETAINV(0.025,'cantidad pollos muertos'!W28+1,'cantidad inicial pollos'!W28-'cantidad pollos muertos'!W28+1))</f>
        <v>3.8798190776018426E-2</v>
      </c>
      <c r="AR29" s="6">
        <f>IF('cantidad pollos muertos'!W28="","",BETAINV(0.975,'cantidad pollos muertos'!W28+1,'cantidad inicial pollos'!W28-'cantidad pollos muertos'!W28+1))</f>
        <v>5.4175408926435353E-2</v>
      </c>
      <c r="AS29" s="6">
        <f>IF('cantidad pollos muertos'!X28="","",BETAINV(0.025,'cantidad pollos muertos'!X28+1,'cantidad inicial pollos'!X28-'cantidad pollos muertos'!X28+1))</f>
        <v>7.1445980706064643E-2</v>
      </c>
      <c r="AT29" s="6">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6">
        <v>28</v>
      </c>
      <c r="B30" s="6" t="s">
        <v>21</v>
      </c>
      <c r="C30" s="6">
        <f>IF('cantidad pollos muertos'!C29="","",BETAINV(0.025,'cantidad pollos muertos'!C29+1,'cantidad inicial pollos'!C29-'cantidad pollos muertos'!C29+1))</f>
        <v>3.168679215247009E-2</v>
      </c>
      <c r="D30" s="6">
        <f>IF('cantidad pollos muertos'!C29="","",BETAINV(0.975,'cantidad pollos muertos'!C29+1,'cantidad inicial pollos'!C29-'cantidad pollos muertos'!C29+1))</f>
        <v>4.6067737205982451E-2</v>
      </c>
      <c r="E30" s="6">
        <f>IF('cantidad pollos muertos'!D29="","",BETAINV(0.025,'cantidad pollos muertos'!D29+1,'cantidad inicial pollos'!D29-'cantidad pollos muertos'!D29+1))</f>
        <v>0.12770232499056333</v>
      </c>
      <c r="F30" s="6">
        <f>IF('cantidad pollos muertos'!D29="","",BETAINV(0.975,'cantidad pollos muertos'!D29+1,'cantidad inicial pollos'!D29-'cantidad pollos muertos'!D29+1))</f>
        <v>0.15363373521418544</v>
      </c>
      <c r="G30" s="6">
        <f>IF('cantidad pollos muertos'!E29="","",BETAINV(0.025,'cantidad pollos muertos'!E29+1,'cantidad inicial pollos'!E29-'cantidad pollos muertos'!E29+1))</f>
        <v>5.0439304061851729E-2</v>
      </c>
      <c r="H30" s="6">
        <f>IF('cantidad pollos muertos'!E29="","",BETAINV(0.975,'cantidad pollos muertos'!E29+1,'cantidad inicial pollos'!E29-'cantidad pollos muertos'!E29+1))</f>
        <v>6.7668817897549083E-2</v>
      </c>
      <c r="I30" s="6">
        <f>IF('cantidad pollos muertos'!F29="","",BETAINV(0.025,'cantidad pollos muertos'!F29+1,'cantidad inicial pollos'!F29-'cantidad pollos muertos'!F29+1))</f>
        <v>3.3675945560940695E-2</v>
      </c>
      <c r="J30" s="6">
        <f>IF('cantidad pollos muertos'!F29="","",BETAINV(0.975,'cantidad pollos muertos'!F29+1,'cantidad inicial pollos'!F29-'cantidad pollos muertos'!F29+1))</f>
        <v>4.813699219818679E-2</v>
      </c>
      <c r="K30" s="6">
        <f>IF('cantidad pollos muertos'!G29="","",BETAINV(0.025,'cantidad pollos muertos'!G29+1,'cantidad inicial pollos'!G29-'cantidad pollos muertos'!G29+1))</f>
        <v>1.9674852666778753E-2</v>
      </c>
      <c r="L30" s="6">
        <f>IF('cantidad pollos muertos'!G29="","",BETAINV(0.975,'cantidad pollos muertos'!G29+1,'cantidad inicial pollos'!G29-'cantidad pollos muertos'!G29+1))</f>
        <v>3.2771472236229116E-2</v>
      </c>
      <c r="M30" s="6">
        <f>IF('cantidad pollos muertos'!H29="","",BETAINV(0.025,'cantidad pollos muertos'!H29+1,'cantidad inicial pollos'!L29-'cantidad pollos muertos'!H29+1))</f>
        <v>1.8626534941111175E-2</v>
      </c>
      <c r="N30" s="6">
        <f>IF('cantidad pollos muertos'!H29="","",BETAINV(0.975,'cantidad pollos muertos'!H29+1,'cantidad inicial pollos'!H29-'cantidad pollos muertos'!H29+1))</f>
        <v>5.2343612642589021E-2</v>
      </c>
      <c r="O30" s="6">
        <f>IF('cantidad pollos muertos'!I29="","",BETAINV(0.025,'cantidad pollos muertos'!I29+1,'cantidad inicial pollos'!I29-'cantidad pollos muertos'!I29+1))</f>
        <v>1.4035753845365116E-2</v>
      </c>
      <c r="P30" s="6">
        <f>IF('cantidad pollos muertos'!I29="","",BETAINV(0.975,'cantidad pollos muertos'!I29+1,'cantidad inicial pollos'!I29-'cantidad pollos muertos'!I29+1))</f>
        <v>2.4372543362244148E-2</v>
      </c>
      <c r="Q30" s="6">
        <f>IF('cantidad pollos muertos'!J29="","",BETAINV(0.025,'cantidad pollos muertos'!J29+1,'cantidad inicial pollos'!J29-'cantidad pollos muertos'!J29+1))</f>
        <v>2.4083440452300712E-2</v>
      </c>
      <c r="R30" s="6">
        <f>IF('cantidad pollos muertos'!J29="","",BETAINV(0.975,'cantidad pollos muertos'!J29+1,'cantidad inicial pollos'!J29-'cantidad pollos muertos'!J29+1))</f>
        <v>3.6838400933121074E-2</v>
      </c>
      <c r="S30" s="32">
        <f>IF('cantidad pollos muertos'!K29="","",BETAINV(0.025,'cantidad pollos muertos'!K29+1,'cantidad inicial pollos'!K29-'cantidad pollos muertos'!K29+1))</f>
        <v>1.9706129322220489E-2</v>
      </c>
      <c r="T30" s="32">
        <f>IF('cantidad pollos muertos'!K29="","",BETAINV(0.975,'cantidad pollos muertos'!K29+1,'cantidad inicial pollos'!K29-'cantidad pollos muertos'!K29+1))</f>
        <v>3.7361342820394494E-2</v>
      </c>
      <c r="U30" s="32">
        <f>IF('cantidad pollos muertos'!L29="","",BETAINV(0.025,'cantidad pollos muertos'!L29+1,'cantidad inicial pollos'!L29-'cantidad pollos muertos'!L29+1))</f>
        <v>3.6606838398886767E-2</v>
      </c>
      <c r="V30" s="32">
        <f>IF('cantidad pollos muertos'!L29="","",BETAINV(0.975,'cantidad pollos muertos'!L29+1,'cantidad inicial pollos'!L29-'cantidad pollos muertos'!L29+1))</f>
        <v>5.2212452600833736E-2</v>
      </c>
      <c r="W30" s="6">
        <f>IF('cantidad pollos muertos'!M29="","",BETAINV(0.025,'cantidad pollos muertos'!M29+1,'cantidad inicial pollos'!M29-'cantidad pollos muertos'!M29+1))</f>
        <v>6.8977307187676487E-2</v>
      </c>
      <c r="X30" s="6">
        <f>IF('cantidad pollos muertos'!M29="","",BETAINV(0.975,'cantidad pollos muertos'!M29+1,'cantidad inicial pollos'!M29-'cantidad pollos muertos'!M29+1))</f>
        <v>8.9076258183104939E-2</v>
      </c>
      <c r="Y30" s="6">
        <f>IF('cantidad pollos muertos'!N29="","",BETAINV(0.025,'cantidad pollos muertos'!N29+1,'cantidad inicial pollos'!N29-'cantidad pollos muertos'!N29+1))</f>
        <v>2.1156292520238745E-2</v>
      </c>
      <c r="Z30" s="6">
        <f>IF('cantidad pollos muertos'!N29="","",BETAINV(0.975,'cantidad pollos muertos'!N29+1,'cantidad inicial pollos'!N29-'cantidad pollos muertos'!N29+1))</f>
        <v>3.3214295156630991E-2</v>
      </c>
      <c r="AA30" s="6">
        <f>IF('cantidad pollos muertos'!O29="","",BETAINV(0.025,'cantidad pollos muertos'!O29+1,'cantidad inicial pollos'!O29-'cantidad pollos muertos'!O29+1))</f>
        <v>3.7906012455782068E-2</v>
      </c>
      <c r="AB30" s="6">
        <f>IF('cantidad pollos muertos'!O29="","",BETAINV(0.975,'cantidad pollos muertos'!O29+1,'cantidad inicial pollos'!O29-'cantidad pollos muertos'!O29+1))</f>
        <v>5.3429853432392815E-2</v>
      </c>
      <c r="AC30" s="6">
        <f>IF('cantidad pollos muertos'!P29="","",BETAINV(0.025,'cantidad pollos muertos'!P29+1,'cantidad inicial pollos'!P29-'cantidad pollos muertos'!P29+1))</f>
        <v>2.446075798050024E-2</v>
      </c>
      <c r="AD30" s="6">
        <f>IF('cantidad pollos muertos'!P29="","",BETAINV(0.975,'cantidad pollos muertos'!P29+1,'cantidad inicial pollos'!P29-'cantidad pollos muertos'!P29+1))</f>
        <v>3.7042975275588641E-2</v>
      </c>
      <c r="AE30" s="6">
        <f>IF('cantidad pollos muertos'!Q29="","",BETAINV(0.025,'cantidad pollos muertos'!Q29+1,'cantidad inicial pollos'!Q29-'cantidad pollos muertos'!Q29+1))</f>
        <v>4.3639862698024029E-2</v>
      </c>
      <c r="AF30" s="6">
        <f>IF('cantidad pollos muertos'!Q29="","",BETAINV(0.975,'cantidad pollos muertos'!Q29+1,'cantidad inicial pollos'!Q29-'cantidad pollos muertos'!Q29+1))</f>
        <v>5.9823666840950529E-2</v>
      </c>
      <c r="AG30" s="6">
        <f>IF('cantidad pollos muertos'!R29="","",BETAINV(0.025,'cantidad pollos muertos'!R29+1,'cantidad inicial pollos'!R29-'cantidad pollos muertos'!R29+1))</f>
        <v>2.8884976167564056E-2</v>
      </c>
      <c r="AH30" s="6">
        <f>IF('cantidad pollos muertos'!R29="","",BETAINV(0.975,'cantidad pollos muertos'!R29+1,'cantidad inicial pollos'!R29-'cantidad pollos muertos'!R29+1))</f>
        <v>4.2409400224856952E-2</v>
      </c>
      <c r="AI30" s="6">
        <f>IF('cantidad pollos muertos'!S29="","",BETAINV(0.025,'cantidad pollos muertos'!S29+1,'cantidad inicial pollos'!S29-'cantidad pollos muertos'!S29+1))</f>
        <v>2.132678533276482E-2</v>
      </c>
      <c r="AJ30" s="6">
        <f>IF('cantidad pollos muertos'!S29="","",BETAINV(0.975,'cantidad pollos muertos'!S29+1,'cantidad inicial pollos'!S29-'cantidad pollos muertos'!S29+1))</f>
        <v>3.3183614281491081E-2</v>
      </c>
      <c r="AK30" s="6">
        <f>IF('cantidad pollos muertos'!T29="","",BETAINV(0.025,'cantidad pollos muertos'!T29+1,'cantidad inicial pollos'!T29-'cantidad pollos muertos'!T29+1))</f>
        <v>1.8219455975166967E-2</v>
      </c>
      <c r="AL30" s="6">
        <f>IF('cantidad pollos muertos'!T29="","",BETAINV(0.975,'cantidad pollos muertos'!T29+1,'cantidad inicial pollos'!T29-'cantidad pollos muertos'!T29+1))</f>
        <v>2.9297588457250057E-2</v>
      </c>
      <c r="AM30" s="6">
        <f>IF('cantidad pollos muertos'!U29="","",BETAINV(0.025,'cantidad pollos muertos'!U29+1,'cantidad inicial pollos'!U29-'cantidad pollos muertos'!U29+1))</f>
        <v>0.22215389966447183</v>
      </c>
      <c r="AN30" s="6">
        <f>IF('cantidad pollos muertos'!U29="","",BETAINV(0.975,'cantidad pollos muertos'!U29+1,'cantidad inicial pollos'!U29-'cantidad pollos muertos'!U29+1))</f>
        <v>0.25335141683614915</v>
      </c>
      <c r="AO30" s="6">
        <f>IF('cantidad pollos muertos'!V29="","",BETAINV(0.025,'cantidad pollos muertos'!V29+1,'cantidad inicial pollos'!V29-'cantidad pollos muertos'!V29+1))</f>
        <v>4.3639862698024029E-2</v>
      </c>
      <c r="AP30" s="6">
        <f>IF('cantidad pollos muertos'!V29="","",BETAINV(0.975,'cantidad pollos muertos'!V29+1,'cantidad inicial pollos'!V29-'cantidad pollos muertos'!V29+1))</f>
        <v>5.9823666840950529E-2</v>
      </c>
      <c r="AQ30" s="6">
        <f>IF('cantidad pollos muertos'!W29="","",BETAINV(0.025,'cantidad pollos muertos'!W29+1,'cantidad inicial pollos'!W29-'cantidad pollos muertos'!W29+1))</f>
        <v>6.1244681051130553E-2</v>
      </c>
      <c r="AR30" s="6">
        <f>IF('cantidad pollos muertos'!W29="","",BETAINV(0.975,'cantidad pollos muertos'!W29+1,'cantidad inicial pollos'!W29-'cantidad pollos muertos'!W29+1))</f>
        <v>7.998255005600885E-2</v>
      </c>
      <c r="AS30" s="6">
        <f>IF('cantidad pollos muertos'!X29="","",BETAINV(0.025,'cantidad pollos muertos'!X29+1,'cantidad inicial pollos'!X29-'cantidad pollos muertos'!X29+1))</f>
        <v>4.3639862698024029E-2</v>
      </c>
      <c r="AT30" s="6">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6">
        <v>29</v>
      </c>
      <c r="B31" s="6" t="s">
        <v>0</v>
      </c>
      <c r="C31" s="6">
        <f>IF('cantidad pollos muertos'!C30="","",BETAINV(0.025,'cantidad pollos muertos'!C30+1,'cantidad inicial pollos'!C30-'cantidad pollos muertos'!C30+1))</f>
        <v>8.6525355913866425E-2</v>
      </c>
      <c r="D31" s="6">
        <f>IF('cantidad pollos muertos'!C30="","",BETAINV(0.975,'cantidad pollos muertos'!C30+1,'cantidad inicial pollos'!C30-'cantidad pollos muertos'!C30+1))</f>
        <v>0.10194651920428111</v>
      </c>
      <c r="E31" s="6">
        <f>IF('cantidad pollos muertos'!D30="","",BETAINV(0.025,'cantidad pollos muertos'!D30+1,'cantidad inicial pollos'!D30-'cantidad pollos muertos'!D30+1))</f>
        <v>4.4518713527726406E-2</v>
      </c>
      <c r="F31" s="6">
        <f>IF('cantidad pollos muertos'!D30="","",BETAINV(0.975,'cantidad pollos muertos'!D30+1,'cantidad inicial pollos'!D30-'cantidad pollos muertos'!D30+1))</f>
        <v>5.5416786877034996E-2</v>
      </c>
      <c r="G31" s="6">
        <f>IF('cantidad pollos muertos'!E30="","",BETAINV(0.025,'cantidad pollos muertos'!E30+1,'cantidad inicial pollos'!E30-'cantidad pollos muertos'!E30+1))</f>
        <v>6.0104135491019499E-2</v>
      </c>
      <c r="H31" s="6">
        <f>IF('cantidad pollos muertos'!E30="","",BETAINV(0.975,'cantidad pollos muertos'!E30+1,'cantidad inicial pollos'!E30-'cantidad pollos muertos'!E30+1))</f>
        <v>7.2560671178981351E-2</v>
      </c>
      <c r="I31" s="6">
        <f>IF('cantidad pollos muertos'!F30="","",BETAINV(0.025,'cantidad pollos muertos'!F30+1,'cantidad inicial pollos'!F30-'cantidad pollos muertos'!F30+1))</f>
        <v>2.6695568283113837E-2</v>
      </c>
      <c r="J31" s="6">
        <f>IF('cantidad pollos muertos'!F30="","",BETAINV(0.975,'cantidad pollos muertos'!F30+1,'cantidad inicial pollos'!F30-'cantidad pollos muertos'!F30+1))</f>
        <v>3.5359449053207093E-2</v>
      </c>
      <c r="K31" s="6">
        <f>IF('cantidad pollos muertos'!G30="","",BETAINV(0.025,'cantidad pollos muertos'!G30+1,'cantidad inicial pollos'!G30-'cantidad pollos muertos'!G30+1))</f>
        <v>2.6865425799190865E-2</v>
      </c>
      <c r="L31" s="6">
        <f>IF('cantidad pollos muertos'!G30="","",BETAINV(0.975,'cantidad pollos muertos'!G30+1,'cantidad inicial pollos'!G30-'cantidad pollos muertos'!G30+1))</f>
        <v>3.5557074850086856E-2</v>
      </c>
      <c r="M31" s="6">
        <f>IF('cantidad pollos muertos'!H30="","",BETAINV(0.025,'cantidad pollos muertos'!H30+1,'cantidad inicial pollos'!L30-'cantidad pollos muertos'!H30+1))</f>
        <v>2.0370147659640597E-2</v>
      </c>
      <c r="N31" s="6">
        <f>IF('cantidad pollos muertos'!H30="","",BETAINV(0.975,'cantidad pollos muertos'!H30+1,'cantidad inicial pollos'!H30-'cantidad pollos muertos'!H30+1))</f>
        <v>3.1678524599931701E-2</v>
      </c>
      <c r="O31" s="6">
        <f>IF('cantidad pollos muertos'!I30="","",BETAINV(0.025,'cantidad pollos muertos'!I30+1,'cantidad inicial pollos'!I30-'cantidad pollos muertos'!I30+1))</f>
        <v>1.4561361604496814E-2</v>
      </c>
      <c r="P31" s="6">
        <f>IF('cantidad pollos muertos'!I30="","",BETAINV(0.975,'cantidad pollos muertos'!I30+1,'cantidad inicial pollos'!I30-'cantidad pollos muertos'!I30+1))</f>
        <v>2.1107745269561939E-2</v>
      </c>
      <c r="Q31" s="6">
        <f>IF('cantidad pollos muertos'!J30="","",BETAINV(0.025,'cantidad pollos muertos'!J30+1,'cantidad inicial pollos'!J30-'cantidad pollos muertos'!J30+1))</f>
        <v>1.2503203635974673E-2</v>
      </c>
      <c r="R31" s="6">
        <f>IF('cantidad pollos muertos'!J30="","",BETAINV(0.975,'cantidad pollos muertos'!J30+1,'cantidad inicial pollos'!J30-'cantidad pollos muertos'!J30+1))</f>
        <v>1.8734841895999388E-2</v>
      </c>
      <c r="S31" s="32">
        <f>IF('cantidad pollos muertos'!K30="","",BETAINV(0.025,'cantidad pollos muertos'!K30+1,'cantidad inicial pollos'!K30-'cantidad pollos muertos'!K30+1))</f>
        <v>2.6983895533415004E-2</v>
      </c>
      <c r="T31" s="32">
        <f>IF('cantidad pollos muertos'!K30="","",BETAINV(0.975,'cantidad pollos muertos'!K30+1,'cantidad inicial pollos'!K30-'cantidad pollos muertos'!K30+1))</f>
        <v>3.5847816772838548E-2</v>
      </c>
      <c r="U31" s="32">
        <f>IF('cantidad pollos muertos'!L30="","",BETAINV(0.025,'cantidad pollos muertos'!L30+1,'cantidad inicial pollos'!L30-'cantidad pollos muertos'!L30+1))</f>
        <v>1.4979976844291159E-3</v>
      </c>
      <c r="V31" s="32">
        <f>IF('cantidad pollos muertos'!L30="","",BETAINV(0.975,'cantidad pollos muertos'!L30+1,'cantidad inicial pollos'!L30-'cantidad pollos muertos'!L30+1))</f>
        <v>4.047231807107976E-3</v>
      </c>
      <c r="W31" s="6">
        <f>IF('cantidad pollos muertos'!M30="","",BETAINV(0.025,'cantidad pollos muertos'!M30+1,'cantidad inicial pollos'!M30-'cantidad pollos muertos'!M30+1))</f>
        <v>3.8589917569436562E-2</v>
      </c>
      <c r="X31" s="6">
        <f>IF('cantidad pollos muertos'!M30="","",BETAINV(0.975,'cantidad pollos muertos'!M30+1,'cantidad inicial pollos'!M30-'cantidad pollos muertos'!M30+1))</f>
        <v>4.8804682450191428E-2</v>
      </c>
      <c r="Y31" s="6">
        <f>IF('cantidad pollos muertos'!N30="","",BETAINV(0.025,'cantidad pollos muertos'!N30+1,'cantidad inicial pollos'!N30-'cantidad pollos muertos'!N30+1))</f>
        <v>3.931279542603084E-2</v>
      </c>
      <c r="Z31" s="6">
        <f>IF('cantidad pollos muertos'!N30="","",BETAINV(0.975,'cantidad pollos muertos'!N30+1,'cantidad inicial pollos'!N30-'cantidad pollos muertos'!N30+1))</f>
        <v>5.0105327772253405E-2</v>
      </c>
      <c r="AA31" s="6">
        <f>IF('cantidad pollos muertos'!O30="","",BETAINV(0.025,'cantidad pollos muertos'!O30+1,'cantidad inicial pollos'!O30-'cantidad pollos muertos'!O30+1))</f>
        <v>6.0845626424668862E-2</v>
      </c>
      <c r="AB31" s="6">
        <f>IF('cantidad pollos muertos'!O30="","",BETAINV(0.975,'cantidad pollos muertos'!O30+1,'cantidad inicial pollos'!O30-'cantidad pollos muertos'!O30+1))</f>
        <v>7.3365474637230421E-2</v>
      </c>
      <c r="AC31" s="6">
        <f>IF('cantidad pollos muertos'!P30="","",BETAINV(0.025,'cantidad pollos muertos'!P30+1,'cantidad inicial pollos'!P30-'cantidad pollos muertos'!P30+1))</f>
        <v>1.792458250970784E-2</v>
      </c>
      <c r="AD31" s="6">
        <f>IF('cantidad pollos muertos'!P30="","",BETAINV(0.975,'cantidad pollos muertos'!P30+1,'cantidad inicial pollos'!P30-'cantidad pollos muertos'!P30+1))</f>
        <v>2.5444646664555592E-2</v>
      </c>
      <c r="AE31" s="6">
        <f>IF('cantidad pollos muertos'!Q30="","",BETAINV(0.025,'cantidad pollos muertos'!Q30+1,'cantidad inicial pollos'!Q30-'cantidad pollos muertos'!Q30+1))</f>
        <v>4.4053347440369803E-2</v>
      </c>
      <c r="AF31" s="6">
        <f>IF('cantidad pollos muertos'!Q30="","",BETAINV(0.975,'cantidad pollos muertos'!Q30+1,'cantidad inicial pollos'!Q30-'cantidad pollos muertos'!Q30+1))</f>
        <v>5.5300224852386948E-2</v>
      </c>
      <c r="AG31" s="6">
        <f>IF('cantidad pollos muertos'!R30="","",BETAINV(0.025,'cantidad pollos muertos'!R30+1,'cantidad inicial pollos'!R30-'cantidad pollos muertos'!R30+1))</f>
        <v>2.973684035066651E-2</v>
      </c>
      <c r="AH31" s="6">
        <f>IF('cantidad pollos muertos'!R30="","",BETAINV(0.975,'cantidad pollos muertos'!R30+1,'cantidad inicial pollos'!R30-'cantidad pollos muertos'!R30+1))</f>
        <v>3.8829712383214643E-2</v>
      </c>
      <c r="AI31" s="6">
        <f>IF('cantidad pollos muertos'!S30="","",BETAINV(0.025,'cantidad pollos muertos'!S30+1,'cantidad inicial pollos'!S30-'cantidad pollos muertos'!S30+1))</f>
        <v>3.9565722676925881E-2</v>
      </c>
      <c r="AJ31" s="6">
        <f>IF('cantidad pollos muertos'!S30="","",BETAINV(0.975,'cantidad pollos muertos'!S30+1,'cantidad inicial pollos'!S30-'cantidad pollos muertos'!S30+1))</f>
        <v>4.9902585159137036E-2</v>
      </c>
      <c r="AK31" s="6">
        <f>IF('cantidad pollos muertos'!T30="","",BETAINV(0.025,'cantidad pollos muertos'!T30+1,'cantidad inicial pollos'!T30-'cantidad pollos muertos'!T30+1))</f>
        <v>1.5535526380463025E-2</v>
      </c>
      <c r="AL31" s="6">
        <f>IF('cantidad pollos muertos'!T30="","",BETAINV(0.975,'cantidad pollos muertos'!T30+1,'cantidad inicial pollos'!T30-'cantidad pollos muertos'!T30+1))</f>
        <v>2.2331522877215626E-2</v>
      </c>
      <c r="AM31" s="6">
        <f>IF('cantidad pollos muertos'!U30="","",BETAINV(0.025,'cantidad pollos muertos'!U30+1,'cantidad inicial pollos'!U30-'cantidad pollos muertos'!U30+1))</f>
        <v>2.13818847227021E-2</v>
      </c>
      <c r="AN31" s="6">
        <f>IF('cantidad pollos muertos'!U30="","",BETAINV(0.975,'cantidad pollos muertos'!U30+1,'cantidad inicial pollos'!U30-'cantidad pollos muertos'!U30+1))</f>
        <v>2.9222205559084391E-2</v>
      </c>
      <c r="AO31" s="6">
        <f>IF('cantidad pollos muertos'!V30="","",BETAINV(0.025,'cantidad pollos muertos'!V30+1,'cantidad inicial pollos'!V30-'cantidad pollos muertos'!V30+1))</f>
        <v>2.4862914067802163E-2</v>
      </c>
      <c r="AP31" s="6">
        <f>IF('cantidad pollos muertos'!V30="","",BETAINV(0.975,'cantidad pollos muertos'!V30+1,'cantidad inicial pollos'!V30-'cantidad pollos muertos'!V30+1))</f>
        <v>3.3252754313085942E-2</v>
      </c>
      <c r="AQ31" s="6">
        <f>IF('cantidad pollos muertos'!W30="","",BETAINV(0.025,'cantidad pollos muertos'!W30+1,'cantidad inicial pollos'!W30-'cantidad pollos muertos'!W30+1))</f>
        <v>2.13818847227021E-2</v>
      </c>
      <c r="AR31" s="6">
        <f>IF('cantidad pollos muertos'!W30="","",BETAINV(0.975,'cantidad pollos muertos'!W30+1,'cantidad inicial pollos'!W30-'cantidad pollos muertos'!W30+1))</f>
        <v>2.9222205559084391E-2</v>
      </c>
      <c r="AS31" s="6">
        <f>IF('cantidad pollos muertos'!X30="","",BETAINV(0.025,'cantidad pollos muertos'!X30+1,'cantidad inicial pollos'!X30-'cantidad pollos muertos'!X30+1))</f>
        <v>2.6078317044177832E-2</v>
      </c>
      <c r="AT31" s="6">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6">
        <v>30</v>
      </c>
      <c r="B32" s="6" t="s">
        <v>31</v>
      </c>
      <c r="C32" s="6">
        <f>IF('cantidad pollos muertos'!C31="","",BETAINV(0.025,'cantidad pollos muertos'!C31+1,'cantidad inicial pollos'!C31-'cantidad pollos muertos'!C31+1))</f>
        <v>2.2862809123575904E-2</v>
      </c>
      <c r="D32" s="6">
        <f>IF('cantidad pollos muertos'!C31="","",BETAINV(0.975,'cantidad pollos muertos'!C31+1,'cantidad inicial pollos'!C31-'cantidad pollos muertos'!C31+1))</f>
        <v>3.5875547452165923E-2</v>
      </c>
      <c r="E32" s="6">
        <f>IF('cantidad pollos muertos'!D31="","",BETAINV(0.025,'cantidad pollos muertos'!D31+1,'cantidad inicial pollos'!D31-'cantidad pollos muertos'!D31+1))</f>
        <v>7.1155165317512842E-3</v>
      </c>
      <c r="F32" s="6">
        <f>IF('cantidad pollos muertos'!D31="","",BETAINV(0.975,'cantidad pollos muertos'!D31+1,'cantidad inicial pollos'!D31-'cantidad pollos muertos'!D31+1))</f>
        <v>1.4586274342798577E-2</v>
      </c>
      <c r="G32" s="6">
        <f>IF('cantidad pollos muertos'!E31="","",BETAINV(0.025,'cantidad pollos muertos'!E31+1,'cantidad inicial pollos'!E31-'cantidad pollos muertos'!E31+1))</f>
        <v>6.4857754252320987E-2</v>
      </c>
      <c r="H32" s="6">
        <f>IF('cantidad pollos muertos'!E31="","",BETAINV(0.975,'cantidad pollos muertos'!E31+1,'cantidad inicial pollos'!E31-'cantidad pollos muertos'!E31+1))</f>
        <v>8.4062077258677426E-2</v>
      </c>
      <c r="I32" s="6">
        <f>IF('cantidad pollos muertos'!F31="","",BETAINV(0.025,'cantidad pollos muertos'!F31+1,'cantidad inicial pollos'!F31-'cantidad pollos muertos'!F31+1))</f>
        <v>8.4022531515992302E-2</v>
      </c>
      <c r="J32" s="6">
        <f>IF('cantidad pollos muertos'!F31="","",BETAINV(0.975,'cantidad pollos muertos'!F31+1,'cantidad inicial pollos'!F31-'cantidad pollos muertos'!F31+1))</f>
        <v>0.10545826729356222</v>
      </c>
      <c r="K32" s="6">
        <f>IF('cantidad pollos muertos'!G31="","",BETAINV(0.025,'cantidad pollos muertos'!G31+1,'cantidad inicial pollos'!G31-'cantidad pollos muertos'!G31+1))</f>
        <v>4.3316314532780856E-2</v>
      </c>
      <c r="L32" s="6">
        <f>IF('cantidad pollos muertos'!G31="","",BETAINV(0.975,'cantidad pollos muertos'!G31+1,'cantidad inicial pollos'!G31-'cantidad pollos muertos'!G31+1))</f>
        <v>5.9447886587737586E-2</v>
      </c>
      <c r="M32" s="6">
        <f>IF('cantidad pollos muertos'!H31="","",BETAINV(0.025,'cantidad pollos muertos'!H31+1,'cantidad inicial pollos'!L31-'cantidad pollos muertos'!H31+1))</f>
        <v>1.8158893719677195E-2</v>
      </c>
      <c r="N32" s="6">
        <f>IF('cantidad pollos muertos'!H31="","",BETAINV(0.975,'cantidad pollos muertos'!H31+1,'cantidad inicial pollos'!H31-'cantidad pollos muertos'!H31+1))</f>
        <v>3.0855540136255133E-2</v>
      </c>
      <c r="O32" s="6">
        <f>IF('cantidad pollos muertos'!I31="","",BETAINV(0.025,'cantidad pollos muertos'!I31+1,'cantidad inicial pollos'!I31-'cantidad pollos muertos'!I31+1))</f>
        <v>2.5771162859455771E-2</v>
      </c>
      <c r="P32" s="6">
        <f>IF('cantidad pollos muertos'!I31="","",BETAINV(0.975,'cantidad pollos muertos'!I31+1,'cantidad inicial pollos'!I31-'cantidad pollos muertos'!I31+1))</f>
        <v>3.8165194033874528E-2</v>
      </c>
      <c r="Q32" s="6">
        <f>IF('cantidad pollos muertos'!J31="","",BETAINV(0.025,'cantidad pollos muertos'!J31+1,'cantidad inicial pollos'!J31-'cantidad pollos muertos'!J31+1))</f>
        <v>2.2766651021189695E-2</v>
      </c>
      <c r="R32" s="6">
        <f>IF('cantidad pollos muertos'!J31="","",BETAINV(0.975,'cantidad pollos muertos'!J31+1,'cantidad inicial pollos'!J31-'cantidad pollos muertos'!J31+1))</f>
        <v>3.5210217385896914E-2</v>
      </c>
      <c r="S32" s="32">
        <f>IF('cantidad pollos muertos'!K31="","",BETAINV(0.025,'cantidad pollos muertos'!K31+1,'cantidad inicial pollos'!K31-'cantidad pollos muertos'!K31+1))</f>
        <v>2.0193265879392023E-2</v>
      </c>
      <c r="T32" s="32">
        <f>IF('cantidad pollos muertos'!K31="","",BETAINV(0.975,'cantidad pollos muertos'!K31+1,'cantidad inicial pollos'!K31-'cantidad pollos muertos'!K31+1))</f>
        <v>3.1340467279927009E-2</v>
      </c>
      <c r="U32" s="32">
        <f>IF('cantidad pollos muertos'!L31="","",BETAINV(0.025,'cantidad pollos muertos'!L31+1,'cantidad inicial pollos'!L31-'cantidad pollos muertos'!L31+1))</f>
        <v>2.7843333219580112E-2</v>
      </c>
      <c r="V32" s="32">
        <f>IF('cantidad pollos muertos'!L31="","",BETAINV(0.975,'cantidad pollos muertos'!L31+1,'cantidad inicial pollos'!L31-'cantidad pollos muertos'!L31+1))</f>
        <v>4.0662400954290412E-2</v>
      </c>
      <c r="W32" s="6">
        <f>IF('cantidad pollos muertos'!M31="","",BETAINV(0.025,'cantidad pollos muertos'!M31+1,'cantidad inicial pollos'!M31-'cantidad pollos muertos'!M31+1))</f>
        <v>2.4717031834518777E-2</v>
      </c>
      <c r="X32" s="6">
        <f>IF('cantidad pollos muertos'!M31="","",BETAINV(0.975,'cantidad pollos muertos'!M31+1,'cantidad inicial pollos'!M31-'cantidad pollos muertos'!M31+1))</f>
        <v>3.7611024454305642E-2</v>
      </c>
      <c r="Y32" s="6">
        <f>IF('cantidad pollos muertos'!N31="","",BETAINV(0.025,'cantidad pollos muertos'!N31+1,'cantidad inicial pollos'!N31-'cantidad pollos muertos'!N31+1))</f>
        <v>3.1276034151478477E-2</v>
      </c>
      <c r="Z32" s="6">
        <f>IF('cantidad pollos muertos'!N31="","",BETAINV(0.975,'cantidad pollos muertos'!N31+1,'cantidad inicial pollos'!N31-'cantidad pollos muertos'!N31+1))</f>
        <v>4.5555944845034224E-2</v>
      </c>
      <c r="AA32" s="6">
        <f>IF('cantidad pollos muertos'!O31="","",BETAINV(0.025,'cantidad pollos muertos'!O31+1,'cantidad inicial pollos'!O31-'cantidad pollos muertos'!O31+1))</f>
        <v>2.446075798050024E-2</v>
      </c>
      <c r="AB32" s="6">
        <f>IF('cantidad pollos muertos'!O31="","",BETAINV(0.975,'cantidad pollos muertos'!O31+1,'cantidad inicial pollos'!O31-'cantidad pollos muertos'!O31+1))</f>
        <v>3.7042975275588641E-2</v>
      </c>
      <c r="AC32" s="6">
        <f>IF('cantidad pollos muertos'!P31="","",BETAINV(0.025,'cantidad pollos muertos'!P31+1,'cantidad inicial pollos'!P31-'cantidad pollos muertos'!P31+1))</f>
        <v>1.4230066002833384E-2</v>
      </c>
      <c r="AD32" s="6">
        <f>IF('cantidad pollos muertos'!P31="","",BETAINV(0.975,'cantidad pollos muertos'!P31+1,'cantidad inicial pollos'!P31-'cantidad pollos muertos'!P31+1))</f>
        <v>2.4195564681568138E-2</v>
      </c>
      <c r="AE32" s="6">
        <f>IF('cantidad pollos muertos'!Q31="","",BETAINV(0.025,'cantidad pollos muertos'!Q31+1,'cantidad inicial pollos'!Q31-'cantidad pollos muertos'!Q31+1))</f>
        <v>4.2992871649937689E-2</v>
      </c>
      <c r="AF32" s="6">
        <f>IF('cantidad pollos muertos'!Q31="","",BETAINV(0.975,'cantidad pollos muertos'!Q31+1,'cantidad inicial pollos'!Q31-'cantidad pollos muertos'!Q31+1))</f>
        <v>5.9072001021270415E-2</v>
      </c>
      <c r="AG32" s="6">
        <f>IF('cantidad pollos muertos'!R31="","",BETAINV(0.025,'cantidad pollos muertos'!R31+1,'cantidad inicial pollos'!R31-'cantidad pollos muertos'!R31+1))</f>
        <v>4.5262147987114976E-2</v>
      </c>
      <c r="AH32" s="6">
        <f>IF('cantidad pollos muertos'!R31="","",BETAINV(0.975,'cantidad pollos muertos'!R31+1,'cantidad inicial pollos'!R31-'cantidad pollos muertos'!R31+1))</f>
        <v>6.2027969605274014E-2</v>
      </c>
      <c r="AI32" s="6">
        <f>IF('cantidad pollos muertos'!S31="","",BETAINV(0.025,'cantidad pollos muertos'!S31+1,'cantidad inicial pollos'!S31-'cantidad pollos muertos'!S31+1))</f>
        <v>2.2118596095391522E-2</v>
      </c>
      <c r="AJ32" s="6">
        <f>IF('cantidad pollos muertos'!S31="","",BETAINV(0.975,'cantidad pollos muertos'!S31+1,'cantidad inicial pollos'!S31-'cantidad pollos muertos'!S31+1))</f>
        <v>3.440787480101859E-2</v>
      </c>
      <c r="AK32" s="6">
        <f>IF('cantidad pollos muertos'!T31="","",BETAINV(0.025,'cantidad pollos muertos'!T31+1,'cantidad inicial pollos'!T31-'cantidad pollos muertos'!T31+1))</f>
        <v>3.1276034151478477E-2</v>
      </c>
      <c r="AL32" s="6">
        <f>IF('cantidad pollos muertos'!T31="","",BETAINV(0.975,'cantidad pollos muertos'!T31+1,'cantidad inicial pollos'!T31-'cantidad pollos muertos'!T31+1))</f>
        <v>4.5555944845034224E-2</v>
      </c>
      <c r="AM32" s="6">
        <f>IF('cantidad pollos muertos'!U31="","",BETAINV(0.025,'cantidad pollos muertos'!U31+1,'cantidad inicial pollos'!U31-'cantidad pollos muertos'!U31+1))</f>
        <v>3.7190174834541317E-2</v>
      </c>
      <c r="AN32" s="6">
        <f>IF('cantidad pollos muertos'!U31="","",BETAINV(0.975,'cantidad pollos muertos'!U31+1,'cantidad inicial pollos'!U31-'cantidad pollos muertos'!U31+1))</f>
        <v>5.2286779639641345E-2</v>
      </c>
      <c r="AO32" s="6">
        <f>IF('cantidad pollos muertos'!V31="","",BETAINV(0.025,'cantidad pollos muertos'!V31+1,'cantidad inicial pollos'!V31-'cantidad pollos muertos'!V31+1))</f>
        <v>0.10133593744295129</v>
      </c>
      <c r="AP32" s="6">
        <f>IF('cantidad pollos muertos'!V31="","",BETAINV(0.975,'cantidad pollos muertos'!V31+1,'cantidad inicial pollos'!V31-'cantidad pollos muertos'!V31+1))</f>
        <v>0.12450985169291362</v>
      </c>
      <c r="AQ32" s="6">
        <f>IF('cantidad pollos muertos'!W31="","",BETAINV(0.025,'cantidad pollos muertos'!W31+1,'cantidad inicial pollos'!W31-'cantidad pollos muertos'!W31+1))</f>
        <v>4.9806024605806735E-2</v>
      </c>
      <c r="AR32" s="6">
        <f>IF('cantidad pollos muertos'!W31="","",BETAINV(0.975,'cantidad pollos muertos'!W31+1,'cantidad inicial pollos'!W31-'cantidad pollos muertos'!W31+1))</f>
        <v>6.6944739764849825E-2</v>
      </c>
      <c r="AS32" s="6">
        <f>IF('cantidad pollos muertos'!X31="","",BETAINV(0.025,'cantidad pollos muertos'!X31+1,'cantidad inicial pollos'!X31-'cantidad pollos muertos'!X31+1))</f>
        <v>3.6868951339453608E-2</v>
      </c>
      <c r="AT32" s="6">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6">
        <v>31</v>
      </c>
      <c r="B33" s="6" t="s">
        <v>32</v>
      </c>
      <c r="C33" s="6">
        <f>IF('cantidad pollos muertos'!C32="","",BETAINV(0.025,'cantidad pollos muertos'!C32+1,'cantidad inicial pollos'!C32-'cantidad pollos muertos'!C32+1))</f>
        <v>5.3986217274952807E-2</v>
      </c>
      <c r="D33" s="6">
        <f>IF('cantidad pollos muertos'!C32="","",BETAINV(0.975,'cantidad pollos muertos'!C32+1,'cantidad inicial pollos'!C32-'cantidad pollos muertos'!C32+1))</f>
        <v>7.2837734257360953E-2</v>
      </c>
      <c r="E33" s="6">
        <f>IF('cantidad pollos muertos'!D32="","",BETAINV(0.025,'cantidad pollos muertos'!D32+1,'cantidad inicial pollos'!D32-'cantidad pollos muertos'!D32+1))</f>
        <v>8.8465166721894056E-2</v>
      </c>
      <c r="F33" s="6">
        <f>IF('cantidad pollos muertos'!D32="","",BETAINV(0.975,'cantidad pollos muertos'!D32+1,'cantidad inicial pollos'!D32-'cantidad pollos muertos'!D32+1))</f>
        <v>0.11038500352618252</v>
      </c>
      <c r="G33" s="6">
        <f>IF('cantidad pollos muertos'!E32="","",BETAINV(0.025,'cantidad pollos muertos'!E32+1,'cantidad inicial pollos'!E32-'cantidad pollos muertos'!E32+1))</f>
        <v>6.7160950641252867E-2</v>
      </c>
      <c r="H33" s="6">
        <f>IF('cantidad pollos muertos'!E32="","",BETAINV(0.975,'cantidad pollos muertos'!E32+1,'cantidad inicial pollos'!E32-'cantidad pollos muertos'!E32+1))</f>
        <v>8.6654171389301538E-2</v>
      </c>
      <c r="I33" s="6">
        <f>IF('cantidad pollos muertos'!F32="","",BETAINV(0.025,'cantidad pollos muertos'!F32+1,'cantidad inicial pollos'!F32-'cantidad pollos muertos'!F32+1))</f>
        <v>0.16259384132091201</v>
      </c>
      <c r="J33" s="6">
        <f>IF('cantidad pollos muertos'!F32="","",BETAINV(0.975,'cantidad pollos muertos'!F32+1,'cantidad inicial pollos'!F32-'cantidad pollos muertos'!F32+1))</f>
        <v>0.19052936761508965</v>
      </c>
      <c r="K33" s="6">
        <f>IF('cantidad pollos muertos'!G32="","",BETAINV(0.025,'cantidad pollos muertos'!G32+1,'cantidad inicial pollos'!G32-'cantidad pollos muertos'!G32+1))</f>
        <v>3.4303969413592726E-2</v>
      </c>
      <c r="L33" s="6">
        <f>IF('cantidad pollos muertos'!G32="","",BETAINV(0.975,'cantidad pollos muertos'!G32+1,'cantidad inicial pollos'!G32-'cantidad pollos muertos'!G32+1))</f>
        <v>4.8879020587854205E-2</v>
      </c>
      <c r="M33" s="6">
        <f>IF('cantidad pollos muertos'!H32="","",BETAINV(0.025,'cantidad pollos muertos'!H32+1,'cantidad inicial pollos'!L32-'cantidad pollos muertos'!H32+1))</f>
        <v>1.615404613598475E-2</v>
      </c>
      <c r="N33" s="6">
        <f>IF('cantidad pollos muertos'!H32="","",BETAINV(0.975,'cantidad pollos muertos'!H32+1,'cantidad inicial pollos'!H32-'cantidad pollos muertos'!H32+1))</f>
        <v>3.148773681492123E-2</v>
      </c>
      <c r="O33" s="6">
        <f>IF('cantidad pollos muertos'!I32="","",BETAINV(0.025,'cantidad pollos muertos'!I32+1,'cantidad inicial pollos'!I32-'cantidad pollos muertos'!I32+1))</f>
        <v>1.9041679811080816E-2</v>
      </c>
      <c r="P33" s="6">
        <f>IF('cantidad pollos muertos'!I32="","",BETAINV(0.975,'cantidad pollos muertos'!I32+1,'cantidad inicial pollos'!I32-'cantidad pollos muertos'!I32+1))</f>
        <v>2.9912923341796627E-2</v>
      </c>
      <c r="Q33" s="6">
        <f>IF('cantidad pollos muertos'!J32="","",BETAINV(0.025,'cantidad pollos muertos'!J32+1,'cantidad inicial pollos'!J32-'cantidad pollos muertos'!J32+1))</f>
        <v>1.4790400871015713E-2</v>
      </c>
      <c r="R33" s="6">
        <f>IF('cantidad pollos muertos'!J32="","",BETAINV(0.975,'cantidad pollos muertos'!J32+1,'cantidad inicial pollos'!J32-'cantidad pollos muertos'!J32+1))</f>
        <v>2.514329057165321E-2</v>
      </c>
      <c r="S33" s="32">
        <f>IF('cantidad pollos muertos'!K32="","",BETAINV(0.025,'cantidad pollos muertos'!K32+1,'cantidad inicial pollos'!K32-'cantidad pollos muertos'!K32+1))</f>
        <v>1.0466787871979192E-2</v>
      </c>
      <c r="T33" s="32">
        <f>IF('cantidad pollos muertos'!K32="","",BETAINV(0.975,'cantidad pollos muertos'!K32+1,'cantidad inicial pollos'!K32-'cantidad pollos muertos'!K32+1))</f>
        <v>1.8882110810163E-2</v>
      </c>
      <c r="U33" s="32">
        <f>IF('cantidad pollos muertos'!L32="","",BETAINV(0.025,'cantidad pollos muertos'!L32+1,'cantidad inicial pollos'!L32-'cantidad pollos muertos'!L32+1))</f>
        <v>1.5866328507658393E-2</v>
      </c>
      <c r="V33" s="32">
        <f>IF('cantidad pollos muertos'!L32="","",BETAINV(0.975,'cantidad pollos muertos'!L32+1,'cantidad inicial pollos'!L32-'cantidad pollos muertos'!L32+1))</f>
        <v>2.5916723462791502E-2</v>
      </c>
      <c r="W33" s="6">
        <f>IF('cantidad pollos muertos'!M32="","",BETAINV(0.025,'cantidad pollos muertos'!M32+1,'cantidad inicial pollos'!M32-'cantidad pollos muertos'!M32+1))</f>
        <v>1.7941703581315235E-2</v>
      </c>
      <c r="X33" s="6">
        <f>IF('cantidad pollos muertos'!M32="","",BETAINV(0.975,'cantidad pollos muertos'!M32+1,'cantidad inicial pollos'!M32-'cantidad pollos muertos'!M32+1))</f>
        <v>2.9174242589782073E-2</v>
      </c>
      <c r="Y33" s="6">
        <f>IF('cantidad pollos muertos'!N32="","",BETAINV(0.025,'cantidad pollos muertos'!N32+1,'cantidad inicial pollos'!N32-'cantidad pollos muertos'!N32+1))</f>
        <v>2.4717031834518777E-2</v>
      </c>
      <c r="Z33" s="6">
        <f>IF('cantidad pollos muertos'!N32="","",BETAINV(0.975,'cantidad pollos muertos'!N32+1,'cantidad inicial pollos'!N32-'cantidad pollos muertos'!N32+1))</f>
        <v>3.7611024454305642E-2</v>
      </c>
      <c r="AA33" s="6">
        <f>IF('cantidad pollos muertos'!O32="","",BETAINV(0.025,'cantidad pollos muertos'!O32+1,'cantidad inicial pollos'!O32-'cantidad pollos muertos'!O32+1))</f>
        <v>2.0703023169750721E-2</v>
      </c>
      <c r="AB33" s="6">
        <f>IF('cantidad pollos muertos'!O32="","",BETAINV(0.975,'cantidad pollos muertos'!O32+1,'cantidad inicial pollos'!O32-'cantidad pollos muertos'!O32+1))</f>
        <v>3.2408707408363435E-2</v>
      </c>
      <c r="AC33" s="6">
        <f>IF('cantidad pollos muertos'!P32="","",BETAINV(0.025,'cantidad pollos muertos'!P32+1,'cantidad inicial pollos'!P32-'cantidad pollos muertos'!P32+1))</f>
        <v>2.3415766895981328E-2</v>
      </c>
      <c r="AD33" s="6">
        <f>IF('cantidad pollos muertos'!P32="","",BETAINV(0.975,'cantidad pollos muertos'!P32+1,'cantidad inicial pollos'!P32-'cantidad pollos muertos'!P32+1))</f>
        <v>3.6011498208289972E-2</v>
      </c>
      <c r="AE33" s="6">
        <f>IF('cantidad pollos muertos'!Q32="","",BETAINV(0.025,'cantidad pollos muertos'!Q32+1,'cantidad inicial pollos'!Q32-'cantidad pollos muertos'!Q32+1))</f>
        <v>1.7601681937956588E-2</v>
      </c>
      <c r="AF33" s="6">
        <f>IF('cantidad pollos muertos'!Q32="","",BETAINV(0.975,'cantidad pollos muertos'!Q32+1,'cantidad inicial pollos'!Q32-'cantidad pollos muertos'!Q32+1))</f>
        <v>2.8516687993629275E-2</v>
      </c>
      <c r="AG33" s="6">
        <f>IF('cantidad pollos muertos'!R32="","",BETAINV(0.025,'cantidad pollos muertos'!R32+1,'cantidad inicial pollos'!R32-'cantidad pollos muertos'!R32+1))</f>
        <v>2.1628789470383252E-2</v>
      </c>
      <c r="AH33" s="6">
        <f>IF('cantidad pollos muertos'!R32="","",BETAINV(0.975,'cantidad pollos muertos'!R32+1,'cantidad inicial pollos'!R32-'cantidad pollos muertos'!R32+1))</f>
        <v>3.4056405943944212E-2</v>
      </c>
      <c r="AI33" s="6">
        <f>IF('cantidad pollos muertos'!S32="","",BETAINV(0.025,'cantidad pollos muertos'!S32+1,'cantidad inicial pollos'!S32-'cantidad pollos muertos'!S32+1))</f>
        <v>4.3876626882274242E-2</v>
      </c>
      <c r="AJ33" s="6">
        <f>IF('cantidad pollos muertos'!S32="","",BETAINV(0.975,'cantidad pollos muertos'!S32+1,'cantidad inicial pollos'!S32-'cantidad pollos muertos'!S32+1))</f>
        <v>6.0756604213019205E-2</v>
      </c>
      <c r="AK33" s="6">
        <f>IF('cantidad pollos muertos'!T32="","",BETAINV(0.025,'cantidad pollos muertos'!T32+1,'cantidad inicial pollos'!T32-'cantidad pollos muertos'!T32+1))</f>
        <v>2.2442488471789312E-2</v>
      </c>
      <c r="AL33" s="6">
        <f>IF('cantidad pollos muertos'!T32="","",BETAINV(0.975,'cantidad pollos muertos'!T32+1,'cantidad inicial pollos'!T32-'cantidad pollos muertos'!T32+1))</f>
        <v>3.4809181285574531E-2</v>
      </c>
      <c r="AM33" s="6">
        <f>IF('cantidad pollos muertos'!U32="","",BETAINV(0.025,'cantidad pollos muertos'!U32+1,'cantidad inicial pollos'!U32-'cantidad pollos muertos'!U32+1))</f>
        <v>1.392601682751992E-2</v>
      </c>
      <c r="AN33" s="6">
        <f>IF('cantidad pollos muertos'!U32="","",BETAINV(0.975,'cantidad pollos muertos'!U32+1,'cantidad inicial pollos'!U32-'cantidad pollos muertos'!U32+1))</f>
        <v>2.3800270792278422E-2</v>
      </c>
      <c r="AO33" s="6">
        <f>IF('cantidad pollos muertos'!V32="","",BETAINV(0.025,'cantidad pollos muertos'!V32+1,'cantidad inicial pollos'!V32-'cantidad pollos muertos'!V32+1))</f>
        <v>3.0792248544946031E-2</v>
      </c>
      <c r="AP33" s="6">
        <f>IF('cantidad pollos muertos'!V32="","",BETAINV(0.975,'cantidad pollos muertos'!V32+1,'cantidad inicial pollos'!V32-'cantidad pollos muertos'!V32+1))</f>
        <v>4.4698111612588076E-2</v>
      </c>
      <c r="AQ33" s="6">
        <f>IF('cantidad pollos muertos'!W32="","",BETAINV(0.025,'cantidad pollos muertos'!W32+1,'cantidad inicial pollos'!W32-'cantidad pollos muertos'!W32+1))</f>
        <v>2.7617002704458073E-2</v>
      </c>
      <c r="AR33" s="6">
        <f>IF('cantidad pollos muertos'!W32="","",BETAINV(0.975,'cantidad pollos muertos'!W32+1,'cantidad inicial pollos'!W32-'cantidad pollos muertos'!W32+1))</f>
        <v>4.0880049339876878E-2</v>
      </c>
      <c r="AS33" s="6">
        <f>IF('cantidad pollos muertos'!X32="","",BETAINV(0.025,'cantidad pollos muertos'!X32+1,'cantidad inicial pollos'!X32-'cantidad pollos muertos'!X32+1))</f>
        <v>2.6036321566313778E-2</v>
      </c>
      <c r="AT33" s="6">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6">
        <v>32</v>
      </c>
      <c r="B34" s="6" t="s">
        <v>13</v>
      </c>
      <c r="C34" s="6">
        <f>IF('cantidad pollos muertos'!C33="","",BETAINV(0.025,'cantidad pollos muertos'!C33+1,'cantidad inicial pollos'!C33-'cantidad pollos muertos'!C33+1))</f>
        <v>3.1227740624876134E-2</v>
      </c>
      <c r="D34" s="6">
        <f>IF('cantidad pollos muertos'!C33="","",BETAINV(0.975,'cantidad pollos muertos'!C33+1,'cantidad inicial pollos'!C33-'cantidad pollos muertos'!C33+1))</f>
        <v>5.0954649430398957E-2</v>
      </c>
      <c r="E34" s="6">
        <f>IF('cantidad pollos muertos'!D33="","",BETAINV(0.025,'cantidad pollos muertos'!D33+1,'cantidad inicial pollos'!D33-'cantidad pollos muertos'!D33+1))</f>
        <v>9.3410457904370359E-2</v>
      </c>
      <c r="F34" s="6">
        <f>IF('cantidad pollos muertos'!D33="","",BETAINV(0.975,'cantidad pollos muertos'!D33+1,'cantidad inicial pollos'!D33-'cantidad pollos muertos'!D33+1))</f>
        <v>0.12455220014135659</v>
      </c>
      <c r="G34" s="6">
        <f>IF('cantidad pollos muertos'!E33="","",BETAINV(0.025,'cantidad pollos muertos'!E33+1,'cantidad inicial pollos'!E33-'cantidad pollos muertos'!E33+1))</f>
        <v>8.3152497770477299E-2</v>
      </c>
      <c r="H34" s="6">
        <f>IF('cantidad pollos muertos'!E33="","",BETAINV(0.975,'cantidad pollos muertos'!E33+1,'cantidad inicial pollos'!E33-'cantidad pollos muertos'!E33+1))</f>
        <v>0.11188814601334596</v>
      </c>
      <c r="I34" s="6">
        <f>IF('cantidad pollos muertos'!F33="","",BETAINV(0.025,'cantidad pollos muertos'!F33+1,'cantidad inicial pollos'!F33-'cantidad pollos muertos'!F33+1))</f>
        <v>2.3322480798425166E-2</v>
      </c>
      <c r="J34" s="6">
        <f>IF('cantidad pollos muertos'!F33="","",BETAINV(0.975,'cantidad pollos muertos'!F33+1,'cantidad inicial pollos'!F33-'cantidad pollos muertos'!F33+1))</f>
        <v>3.7060706507963559E-2</v>
      </c>
      <c r="K34" s="6">
        <f>IF('cantidad pollos muertos'!G33="","",BETAINV(0.025,'cantidad pollos muertos'!G33+1,'cantidad inicial pollos'!G33-'cantidad pollos muertos'!G33+1))</f>
        <v>4.5358889203911186E-2</v>
      </c>
      <c r="L34" s="6">
        <f>IF('cantidad pollos muertos'!G33="","",BETAINV(0.975,'cantidad pollos muertos'!G33+1,'cantidad inicial pollos'!G33-'cantidad pollos muertos'!G33+1))</f>
        <v>6.4569622773026247E-2</v>
      </c>
      <c r="M34" s="6">
        <f>IF('cantidad pollos muertos'!H33="","",BETAINV(0.025,'cantidad pollos muertos'!H33+1,'cantidad inicial pollos'!L33-'cantidad pollos muertos'!H33+1))</f>
        <v>1.1482446991497159E-2</v>
      </c>
      <c r="N34" s="6">
        <f>IF('cantidad pollos muertos'!H33="","",BETAINV(0.975,'cantidad pollos muertos'!H33+1,'cantidad inicial pollos'!H33-'cantidad pollos muertos'!H33+1))</f>
        <v>3.3158597097274201E-2</v>
      </c>
      <c r="O34" s="6">
        <f>IF('cantidad pollos muertos'!I33="","",BETAINV(0.025,'cantidad pollos muertos'!I33+1,'cantidad inicial pollos'!I33-'cantidad pollos muertos'!I33+1))</f>
        <v>3.0867700627293417E-3</v>
      </c>
      <c r="P34" s="6">
        <f>IF('cantidad pollos muertos'!I33="","",BETAINV(0.975,'cantidad pollos muertos'!I33+1,'cantidad inicial pollos'!I33-'cantidad pollos muertos'!I33+1))</f>
        <v>9.3183749251233294E-3</v>
      </c>
      <c r="Q34" s="6">
        <f>IF('cantidad pollos muertos'!J33="","",BETAINV(0.025,'cantidad pollos muertos'!J33+1,'cantidad inicial pollos'!J33-'cantidad pollos muertos'!J33+1))</f>
        <v>2.5596208239963225E-2</v>
      </c>
      <c r="R34" s="6">
        <f>IF('cantidad pollos muertos'!J33="","",BETAINV(0.975,'cantidad pollos muertos'!J33+1,'cantidad inicial pollos'!J33-'cantidad pollos muertos'!J33+1))</f>
        <v>3.9893653938882556E-2</v>
      </c>
      <c r="S34" s="32">
        <f>IF('cantidad pollos muertos'!K33="","",BETAINV(0.025,'cantidad pollos muertos'!K33+1,'cantidad inicial pollos'!K33-'cantidad pollos muertos'!K33+1))</f>
        <v>1.9563833585560349E-2</v>
      </c>
      <c r="T34" s="32">
        <f>IF('cantidad pollos muertos'!K33="","",BETAINV(0.975,'cantidad pollos muertos'!K33+1,'cantidad inicial pollos'!K33-'cantidad pollos muertos'!K33+1))</f>
        <v>3.2308199389712189E-2</v>
      </c>
      <c r="U34" s="32">
        <f>IF('cantidad pollos muertos'!L33="","",BETAINV(0.025,'cantidad pollos muertos'!L33+1,'cantidad inicial pollos'!L33-'cantidad pollos muertos'!L33+1))</f>
        <v>3.09459782047872E-2</v>
      </c>
      <c r="V34" s="32">
        <f>IF('cantidad pollos muertos'!L33="","",BETAINV(0.975,'cantidad pollos muertos'!L33+1,'cantidad inicial pollos'!L33-'cantidad pollos muertos'!L33+1))</f>
        <v>4.6459424277319195E-2</v>
      </c>
      <c r="W34" s="6">
        <f>IF('cantidad pollos muertos'!M33="","",BETAINV(0.025,'cantidad pollos muertos'!M33+1,'cantidad inicial pollos'!M33-'cantidad pollos muertos'!M33+1))</f>
        <v>3.2540058912425618E-2</v>
      </c>
      <c r="X34" s="6">
        <f>IF('cantidad pollos muertos'!M33="","",BETAINV(0.975,'cantidad pollos muertos'!M33+1,'cantidad inicial pollos'!M33-'cantidad pollos muertos'!M33+1))</f>
        <v>4.8407567616449487E-2</v>
      </c>
      <c r="Y34" s="6">
        <f>IF('cantidad pollos muertos'!N33="","",BETAINV(0.025,'cantidad pollos muertos'!N33+1,'cantidad inicial pollos'!N33-'cantidad pollos muertos'!N33+1))</f>
        <v>2.3700543539117241E-2</v>
      </c>
      <c r="Z34" s="6">
        <f>IF('cantidad pollos muertos'!N33="","",BETAINV(0.975,'cantidad pollos muertos'!N33+1,'cantidad inicial pollos'!N33-'cantidad pollos muertos'!N33+1))</f>
        <v>3.753375702549766E-2</v>
      </c>
      <c r="AA34" s="6">
        <f>IF('cantidad pollos muertos'!O33="","",BETAINV(0.025,'cantidad pollos muertos'!O33+1,'cantidad inicial pollos'!O33-'cantidad pollos muertos'!O33+1))</f>
        <v>3.4412881129532856E-2</v>
      </c>
      <c r="AB34" s="6">
        <f>IF('cantidad pollos muertos'!O33="","",BETAINV(0.975,'cantidad pollos muertos'!O33+1,'cantidad inicial pollos'!O33-'cantidad pollos muertos'!O33+1))</f>
        <v>5.0652493593232872E-2</v>
      </c>
      <c r="AC34" s="6">
        <f>IF('cantidad pollos muertos'!P33="","",BETAINV(0.025,'cantidad pollos muertos'!P33+1,'cantidad inicial pollos'!P33-'cantidad pollos muertos'!P33+1))</f>
        <v>1.8817394766579516E-2</v>
      </c>
      <c r="AD34" s="6">
        <f>IF('cantidad pollos muertos'!P33="","",BETAINV(0.975,'cantidad pollos muertos'!P33+1,'cantidad inicial pollos'!P33-'cantidad pollos muertos'!P33+1))</f>
        <v>3.1352401527139806E-2</v>
      </c>
      <c r="AE34" s="6">
        <f>IF('cantidad pollos muertos'!Q33="","",BETAINV(0.025,'cantidad pollos muertos'!Q33+1,'cantidad inicial pollos'!Q33-'cantidad pollos muertos'!Q33+1))</f>
        <v>1.2202991412740729E-2</v>
      </c>
      <c r="AF34" s="6">
        <f>IF('cantidad pollos muertos'!Q33="","",BETAINV(0.975,'cantidad pollos muertos'!Q33+1,'cantidad inicial pollos'!Q33-'cantidad pollos muertos'!Q33+1))</f>
        <v>2.2646521511810236E-2</v>
      </c>
      <c r="AG34" s="6">
        <f>IF('cantidad pollos muertos'!R33="","",BETAINV(0.025,'cantidad pollos muertos'!R33+1,'cantidad inicial pollos'!R33-'cantidad pollos muertos'!R33+1))</f>
        <v>2.3322480798425166E-2</v>
      </c>
      <c r="AH34" s="6">
        <f>IF('cantidad pollos muertos'!R33="","",BETAINV(0.975,'cantidad pollos muertos'!R33+1,'cantidad inicial pollos'!R33-'cantidad pollos muertos'!R33+1))</f>
        <v>3.7060706507963559E-2</v>
      </c>
      <c r="AI34" s="6">
        <f>IF('cantidad pollos muertos'!S33="","",BETAINV(0.025,'cantidad pollos muertos'!S33+1,'cantidad inicial pollos'!S33-'cantidad pollos muertos'!S33+1))</f>
        <v>3.1714683204116655E-2</v>
      </c>
      <c r="AJ34" s="6">
        <f>IF('cantidad pollos muertos'!S33="","",BETAINV(0.975,'cantidad pollos muertos'!S33+1,'cantidad inicial pollos'!S33-'cantidad pollos muertos'!S33+1))</f>
        <v>4.7392936333757074E-2</v>
      </c>
      <c r="AK34" s="6">
        <f>IF('cantidad pollos muertos'!T33="","",BETAINV(0.025,'cantidad pollos muertos'!T33+1,'cantidad inicial pollos'!T33-'cantidad pollos muertos'!T33+1))</f>
        <v>1.7701461690974245E-2</v>
      </c>
      <c r="AL34" s="6">
        <f>IF('cantidad pollos muertos'!T33="","",BETAINV(0.975,'cantidad pollos muertos'!T33+1,'cantidad inicial pollos'!T33-'cantidad pollos muertos'!T33+1))</f>
        <v>2.9914974948162643E-2</v>
      </c>
      <c r="AM34" s="6">
        <f>IF('cantidad pollos muertos'!U33="","",BETAINV(0.025,'cantidad pollos muertos'!U33+1,'cantidad inicial pollos'!U33-'cantidad pollos muertos'!U33+1))</f>
        <v>1.2111838182034413E-2</v>
      </c>
      <c r="AN34" s="6">
        <f>IF('cantidad pollos muertos'!U33="","",BETAINV(0.975,'cantidad pollos muertos'!U33+1,'cantidad inicial pollos'!U33-'cantidad pollos muertos'!U33+1))</f>
        <v>2.1418375853140548E-2</v>
      </c>
      <c r="AO34" s="6">
        <f>IF('cantidad pollos muertos'!V33="","",BETAINV(0.025,'cantidad pollos muertos'!V33+1,'cantidad inicial pollos'!V33-'cantidad pollos muertos'!V33+1))</f>
        <v>2.4457760632460572E-2</v>
      </c>
      <c r="AP34" s="6">
        <f>IF('cantidad pollos muertos'!V33="","",BETAINV(0.975,'cantidad pollos muertos'!V33+1,'cantidad inicial pollos'!V33-'cantidad pollos muertos'!V33+1))</f>
        <v>3.847876547459772E-2</v>
      </c>
      <c r="AQ34" s="6">
        <f>IF('cantidad pollos muertos'!W33="","",BETAINV(0.025,'cantidad pollos muertos'!W33+1,'cantidad inicial pollos'!W33-'cantidad pollos muertos'!W33+1))</f>
        <v>3.1330202876325507E-2</v>
      </c>
      <c r="AR34" s="6">
        <f>IF('cantidad pollos muertos'!W33="","",BETAINV(0.975,'cantidad pollos muertos'!W33+1,'cantidad inicial pollos'!W33-'cantidad pollos muertos'!W33+1))</f>
        <v>4.6926308211575396E-2</v>
      </c>
      <c r="AS34" s="6">
        <f>IF('cantidad pollos muertos'!X33="","",BETAINV(0.025,'cantidad pollos muertos'!X33+1,'cantidad inicial pollos'!X33-'cantidad pollos muertos'!X33+1))</f>
        <v>3.3983971460256196E-2</v>
      </c>
      <c r="AT34" s="6">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6">
        <v>33</v>
      </c>
      <c r="B35" s="6" t="s">
        <v>18</v>
      </c>
      <c r="C35" s="6">
        <f>IF('cantidad pollos muertos'!C34="","",BETAINV(0.025,'cantidad pollos muertos'!C34+1,'cantidad inicial pollos'!C34-'cantidad pollos muertos'!C34+1))</f>
        <v>3.8168018652790681E-2</v>
      </c>
      <c r="D35" s="6">
        <f>IF('cantidad pollos muertos'!C34="","",BETAINV(0.975,'cantidad pollos muertos'!C34+1,'cantidad inicial pollos'!C34-'cantidad pollos muertos'!C34+1))</f>
        <v>5.3438954839736375E-2</v>
      </c>
      <c r="E35" s="6">
        <f>IF('cantidad pollos muertos'!D34="","",BETAINV(0.025,'cantidad pollos muertos'!D34+1,'cantidad inicial pollos'!D34-'cantidad pollos muertos'!D34+1))</f>
        <v>4.3007983822767673E-2</v>
      </c>
      <c r="F35" s="6">
        <f>IF('cantidad pollos muertos'!D34="","",BETAINV(0.975,'cantidad pollos muertos'!D34+1,'cantidad inicial pollos'!D34-'cantidad pollos muertos'!D34+1))</f>
        <v>5.9092589820344266E-2</v>
      </c>
      <c r="G35" s="6">
        <f>IF('cantidad pollos muertos'!E34="","",BETAINV(0.025,'cantidad pollos muertos'!E34+1,'cantidad inicial pollos'!E34-'cantidad pollos muertos'!E34+1))</f>
        <v>4.9806024605806735E-2</v>
      </c>
      <c r="H35" s="6">
        <f>IF('cantidad pollos muertos'!E34="","",BETAINV(0.975,'cantidad pollos muertos'!E34+1,'cantidad inicial pollos'!E34-'cantidad pollos muertos'!E34+1))</f>
        <v>6.6944739764849825E-2</v>
      </c>
      <c r="I35" s="6">
        <f>IF('cantidad pollos muertos'!F34="","",BETAINV(0.025,'cantidad pollos muertos'!F34+1,'cantidad inicial pollos'!F34-'cantidad pollos muertos'!F34+1))</f>
        <v>7.0605157597818782E-2</v>
      </c>
      <c r="J35" s="6">
        <f>IF('cantidad pollos muertos'!F34="","",BETAINV(0.975,'cantidad pollos muertos'!F34+1,'cantidad inicial pollos'!F34-'cantidad pollos muertos'!F34+1))</f>
        <v>8.7593276252178831E-2</v>
      </c>
      <c r="K35" s="6">
        <f>IF('cantidad pollos muertos'!G34="","",BETAINV(0.025,'cantidad pollos muertos'!G34+1,'cantidad inicial pollos'!G34-'cantidad pollos muertos'!G34+1))</f>
        <v>4.8429205523086431E-2</v>
      </c>
      <c r="L35" s="6">
        <f>IF('cantidad pollos muertos'!G34="","",BETAINV(0.975,'cantidad pollos muertos'!G34+1,'cantidad inicial pollos'!G34-'cantidad pollos muertos'!G34+1))</f>
        <v>6.3464063231933321E-2</v>
      </c>
      <c r="M35" s="6">
        <f>IF('cantidad pollos muertos'!H34="","",BETAINV(0.025,'cantidad pollos muertos'!H34+1,'cantidad inicial pollos'!L34-'cantidad pollos muertos'!H34+1))</f>
        <v>3.4596756946418825E-2</v>
      </c>
      <c r="N35" s="6">
        <f>IF('cantidad pollos muertos'!H34="","",BETAINV(0.975,'cantidad pollos muertos'!H34+1,'cantidad inicial pollos'!H34-'cantidad pollos muertos'!H34+1))</f>
        <v>5.3327030838977385E-2</v>
      </c>
      <c r="O35" s="6">
        <f>IF('cantidad pollos muertos'!I34="","",BETAINV(0.025,'cantidad pollos muertos'!I34+1,'cantidad inicial pollos'!I34-'cantidad pollos muertos'!I34+1))</f>
        <v>1.3417301280347993E-2</v>
      </c>
      <c r="P35" s="6">
        <f>IF('cantidad pollos muertos'!I34="","",BETAINV(0.975,'cantidad pollos muertos'!I34+1,'cantidad inicial pollos'!I34-'cantidad pollos muertos'!I34+1))</f>
        <v>2.1607712967754766E-2</v>
      </c>
      <c r="Q35" s="6">
        <f>IF('cantidad pollos muertos'!J34="","",BETAINV(0.025,'cantidad pollos muertos'!J34+1,'cantidad inicial pollos'!J34-'cantidad pollos muertos'!J34+1))</f>
        <v>3.436946735245288E-2</v>
      </c>
      <c r="R35" s="6">
        <f>IF('cantidad pollos muertos'!J34="","",BETAINV(0.975,'cantidad pollos muertos'!J34+1,'cantidad inicial pollos'!J34-'cantidad pollos muertos'!J34+1))</f>
        <v>4.6409916107913007E-2</v>
      </c>
      <c r="S35" s="32">
        <f>IF('cantidad pollos muertos'!K34="","",BETAINV(0.025,'cantidad pollos muertos'!K34+1,'cantidad inicial pollos'!K34-'cantidad pollos muertos'!K34+1))</f>
        <v>3.5424924095554387E-2</v>
      </c>
      <c r="T35" s="32">
        <f>IF('cantidad pollos muertos'!K34="","",BETAINV(0.975,'cantidad pollos muertos'!K34+1,'cantidad inicial pollos'!K34-'cantidad pollos muertos'!K34+1))</f>
        <v>4.833551219167731E-2</v>
      </c>
      <c r="U35" s="32">
        <f>IF('cantidad pollos muertos'!L34="","",BETAINV(0.025,'cantidad pollos muertos'!L34+1,'cantidad inicial pollos'!L34-'cantidad pollos muertos'!L34+1))</f>
        <v>9.093857077439485E-2</v>
      </c>
      <c r="V35" s="32">
        <f>IF('cantidad pollos muertos'!L34="","",BETAINV(0.975,'cantidad pollos muertos'!L34+1,'cantidad inicial pollos'!L34-'cantidad pollos muertos'!L34+1))</f>
        <v>0.10933469277531627</v>
      </c>
      <c r="W35" s="6">
        <f>IF('cantidad pollos muertos'!M34="","",BETAINV(0.025,'cantidad pollos muertos'!M34+1,'cantidad inicial pollos'!M34-'cantidad pollos muertos'!M34+1))</f>
        <v>9.9525991761323707E-2</v>
      </c>
      <c r="X35" s="6">
        <f>IF('cantidad pollos muertos'!M34="","",BETAINV(0.975,'cantidad pollos muertos'!M34+1,'cantidad inicial pollos'!M34-'cantidad pollos muertos'!M34+1))</f>
        <v>0.11864461620810685</v>
      </c>
      <c r="Y35" s="6">
        <f>IF('cantidad pollos muertos'!N34="","",BETAINV(0.025,'cantidad pollos muertos'!N34+1,'cantidad inicial pollos'!N34-'cantidad pollos muertos'!N34+1))</f>
        <v>3.8241257753498188E-2</v>
      </c>
      <c r="Z35" s="6">
        <f>IF('cantidad pollos muertos'!N34="","",BETAINV(0.975,'cantidad pollos muertos'!N34+1,'cantidad inicial pollos'!N34-'cantidad pollos muertos'!N34+1))</f>
        <v>5.0863529676149377E-2</v>
      </c>
      <c r="AA35" s="6">
        <f>IF('cantidad pollos muertos'!O34="","",BETAINV(0.025,'cantidad pollos muertos'!O34+1,'cantidad inicial pollos'!O34-'cantidad pollos muertos'!O34+1))</f>
        <v>3.7328793785509642E-2</v>
      </c>
      <c r="AB35" s="6">
        <f>IF('cantidad pollos muertos'!O34="","",BETAINV(0.975,'cantidad pollos muertos'!O34+1,'cantidad inicial pollos'!O34-'cantidad pollos muertos'!O34+1))</f>
        <v>4.9817075395419241E-2</v>
      </c>
      <c r="AC35" s="6">
        <f>IF('cantidad pollos muertos'!P34="","",BETAINV(0.025,'cantidad pollos muertos'!P34+1,'cantidad inicial pollos'!P34-'cantidad pollos muertos'!P34+1))</f>
        <v>0.17009327257630064</v>
      </c>
      <c r="AD35" s="6">
        <f>IF('cantidad pollos muertos'!P34="","",BETAINV(0.975,'cantidad pollos muertos'!P34+1,'cantidad inicial pollos'!P34-'cantidad pollos muertos'!P34+1))</f>
        <v>0.19374935248810454</v>
      </c>
      <c r="AE35" s="6">
        <f>IF('cantidad pollos muertos'!Q34="","",BETAINV(0.025,'cantidad pollos muertos'!Q34+1,'cantidad inicial pollos'!Q34-'cantidad pollos muertos'!Q34+1))</f>
        <v>6.4062125356876901E-2</v>
      </c>
      <c r="AF35" s="6">
        <f>IF('cantidad pollos muertos'!Q34="","",BETAINV(0.975,'cantidad pollos muertos'!Q34+1,'cantidad inicial pollos'!Q34-'cantidad pollos muertos'!Q34+1))</f>
        <v>7.9892326615743192E-2</v>
      </c>
      <c r="AG35" s="6">
        <f>IF('cantidad pollos muertos'!R34="","",BETAINV(0.025,'cantidad pollos muertos'!R34+1,'cantidad inicial pollos'!R34-'cantidad pollos muertos'!R34+1))</f>
        <v>2.7356682466147687E-2</v>
      </c>
      <c r="AH35" s="6">
        <f>IF('cantidad pollos muertos'!R34="","",BETAINV(0.975,'cantidad pollos muertos'!R34+1,'cantidad inicial pollos'!R34-'cantidad pollos muertos'!R34+1))</f>
        <v>3.8241069328411426E-2</v>
      </c>
      <c r="AI35" s="6">
        <f>IF('cantidad pollos muertos'!S34="","",BETAINV(0.025,'cantidad pollos muertos'!S34+1,'cantidad inicial pollos'!S34-'cantidad pollos muertos'!S34+1))</f>
        <v>1.0595299369769424E-2</v>
      </c>
      <c r="AJ35" s="6">
        <f>IF('cantidad pollos muertos'!S34="","",BETAINV(0.975,'cantidad pollos muertos'!S34+1,'cantidad inicial pollos'!S34-'cantidad pollos muertos'!S34+1))</f>
        <v>1.7782747633616647E-2</v>
      </c>
      <c r="AK35" s="6">
        <f>IF('cantidad pollos muertos'!T34="","",BETAINV(0.025,'cantidad pollos muertos'!T34+1,'cantidad inicial pollos'!T34-'cantidad pollos muertos'!T34+1))</f>
        <v>1.8873628540309325E-2</v>
      </c>
      <c r="AL35" s="6">
        <f>IF('cantidad pollos muertos'!T34="","",BETAINV(0.975,'cantidad pollos muertos'!T34+1,'cantidad inicial pollos'!T34-'cantidad pollos muertos'!T34+1))</f>
        <v>2.8114338622037605E-2</v>
      </c>
      <c r="AM35" s="6">
        <f>IF('cantidad pollos muertos'!U34="","",BETAINV(0.025,'cantidad pollos muertos'!U34+1,'cantidad inicial pollos'!U34-'cantidad pollos muertos'!U34+1))</f>
        <v>3.4824106869051914E-2</v>
      </c>
      <c r="AN35" s="6">
        <f>IF('cantidad pollos muertos'!U34="","",BETAINV(0.975,'cantidad pollos muertos'!U34+1,'cantidad inicial pollos'!U34-'cantidad pollos muertos'!U34+1))</f>
        <v>4.6934736086254647E-2</v>
      </c>
      <c r="AO35" s="6">
        <f>IF('cantidad pollos muertos'!V34="","",BETAINV(0.025,'cantidad pollos muertos'!V34+1,'cantidad inicial pollos'!V34-'cantidad pollos muertos'!V34+1))</f>
        <v>5.6408523896827323E-2</v>
      </c>
      <c r="AP35" s="6">
        <f>IF('cantidad pollos muertos'!V34="","",BETAINV(0.975,'cantidad pollos muertos'!V34+1,'cantidad inicial pollos'!V34-'cantidad pollos muertos'!V34+1))</f>
        <v>7.1384872538260424E-2</v>
      </c>
      <c r="AQ35" s="6">
        <f>IF('cantidad pollos muertos'!W34="","",BETAINV(0.025,'cantidad pollos muertos'!W34+1,'cantidad inicial pollos'!W34-'cantidad pollos muertos'!W34+1))</f>
        <v>5.9187962886574776E-2</v>
      </c>
      <c r="AR35" s="6">
        <f>IF('cantidad pollos muertos'!W34="","",BETAINV(0.975,'cantidad pollos muertos'!W34+1,'cantidad inicial pollos'!W34-'cantidad pollos muertos'!W34+1))</f>
        <v>7.4482181423984439E-2</v>
      </c>
      <c r="AS35" s="6">
        <f>IF('cantidad pollos muertos'!X34="","",BETAINV(0.025,'cantidad pollos muertos'!X34+1,'cantidad inicial pollos'!X34-'cantidad pollos muertos'!X34+1))</f>
        <v>4.878952577126984E-2</v>
      </c>
      <c r="AT35" s="6">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6">
        <v>34</v>
      </c>
      <c r="B36" s="6" t="s">
        <v>1</v>
      </c>
      <c r="C36" s="6">
        <f>IF('cantidad pollos muertos'!C35="","",BETAINV(0.025,'cantidad pollos muertos'!C35+1,'cantidad inicial pollos'!C35-'cantidad pollos muertos'!C35+1))</f>
        <v>6.8834490918411498E-2</v>
      </c>
      <c r="D36" s="6">
        <f>IF('cantidad pollos muertos'!C35="","",BETAINV(0.975,'cantidad pollos muertos'!C35+1,'cantidad inicial pollos'!C35-'cantidad pollos muertos'!C35+1))</f>
        <v>8.9324368822034095E-2</v>
      </c>
      <c r="E36" s="6">
        <f>IF('cantidad pollos muertos'!D35="","",BETAINV(0.025,'cantidad pollos muertos'!D35+1,'cantidad inicial pollos'!D35-'cantidad pollos muertos'!D35+1))</f>
        <v>3.5926857003474172E-2</v>
      </c>
      <c r="F36" s="6">
        <f>IF('cantidad pollos muertos'!D35="","",BETAINV(0.975,'cantidad pollos muertos'!D35+1,'cantidad inicial pollos'!D35-'cantidad pollos muertos'!D35+1))</f>
        <v>5.0259846736664615E-2</v>
      </c>
      <c r="G36" s="6">
        <f>IF('cantidad pollos muertos'!E35="","",BETAINV(0.025,'cantidad pollos muertos'!E35+1,'cantidad inicial pollos'!E35-'cantidad pollos muertos'!E35+1))</f>
        <v>4.2589900693957065E-2</v>
      </c>
      <c r="H36" s="6">
        <f>IF('cantidad pollos muertos'!E35="","",BETAINV(0.975,'cantidad pollos muertos'!E35+1,'cantidad inicial pollos'!E35-'cantidad pollos muertos'!E35+1))</f>
        <v>5.8032760806448258E-2</v>
      </c>
      <c r="I36" s="6">
        <f>IF('cantidad pollos muertos'!F35="","",BETAINV(0.025,'cantidad pollos muertos'!F35+1,'cantidad inicial pollos'!F35-'cantidad pollos muertos'!F35+1))</f>
        <v>5.1629176657961781E-2</v>
      </c>
      <c r="J36" s="6">
        <f>IF('cantidad pollos muertos'!F35="","",BETAINV(0.975,'cantidad pollos muertos'!F35+1,'cantidad inicial pollos'!F35-'cantidad pollos muertos'!F35+1))</f>
        <v>6.8405901351462295E-2</v>
      </c>
      <c r="K36" s="6">
        <f>IF('cantidad pollos muertos'!G35="","",BETAINV(0.025,'cantidad pollos muertos'!G35+1,'cantidad inicial pollos'!G35-'cantidad pollos muertos'!G35+1))</f>
        <v>8.402788624208507E-2</v>
      </c>
      <c r="L36" s="6">
        <f>IF('cantidad pollos muertos'!G35="","",BETAINV(0.975,'cantidad pollos muertos'!G35+1,'cantidad inicial pollos'!G35-'cantidad pollos muertos'!G35+1))</f>
        <v>0.10470985238662389</v>
      </c>
      <c r="M36" s="6">
        <f>IF('cantidad pollos muertos'!H35="","",BETAINV(0.025,'cantidad pollos muertos'!H35+1,'cantidad inicial pollos'!L35-'cantidad pollos muertos'!H35+1))</f>
        <v>2.2826157757557832E-2</v>
      </c>
      <c r="N36" s="6">
        <f>IF('cantidad pollos muertos'!H35="","",BETAINV(0.975,'cantidad pollos muertos'!H35+1,'cantidad inicial pollos'!H35-'cantidad pollos muertos'!H35+1))</f>
        <v>3.8409339327474257E-2</v>
      </c>
      <c r="O36" s="6">
        <f>IF('cantidad pollos muertos'!I35="","",BETAINV(0.025,'cantidad pollos muertos'!I35+1,'cantidad inicial pollos'!I35-'cantidad pollos muertos'!I35+1))</f>
        <v>1.8133116698665144E-2</v>
      </c>
      <c r="P36" s="6">
        <f>IF('cantidad pollos muertos'!I35="","",BETAINV(0.975,'cantidad pollos muertos'!I35+1,'cantidad inicial pollos'!I35-'cantidad pollos muertos'!I35+1))</f>
        <v>2.8581567670944774E-2</v>
      </c>
      <c r="Q36" s="6">
        <f>IF('cantidad pollos muertos'!J35="","",BETAINV(0.025,'cantidad pollos muertos'!J35+1,'cantidad inicial pollos'!J35-'cantidad pollos muertos'!J35+1))</f>
        <v>1.374315296355535E-2</v>
      </c>
      <c r="R36" s="6">
        <f>IF('cantidad pollos muertos'!J35="","",BETAINV(0.975,'cantidad pollos muertos'!J35+1,'cantidad inicial pollos'!J35-'cantidad pollos muertos'!J35+1))</f>
        <v>2.3371712510603104E-2</v>
      </c>
      <c r="S36" s="32">
        <f>IF('cantidad pollos muertos'!K35="","",BETAINV(0.025,'cantidad pollos muertos'!K35+1,'cantidad inicial pollos'!K35-'cantidad pollos muertos'!K35+1))</f>
        <v>1.825501702391194E-2</v>
      </c>
      <c r="T36" s="32">
        <f>IF('cantidad pollos muertos'!K35="","",BETAINV(0.975,'cantidad pollos muertos'!K35+1,'cantidad inicial pollos'!K35-'cantidad pollos muertos'!K35+1))</f>
        <v>2.9569047496849521E-2</v>
      </c>
      <c r="U36" s="32">
        <f>IF('cantidad pollos muertos'!L35="","",BETAINV(0.025,'cantidad pollos muertos'!L35+1,'cantidad inicial pollos'!L35-'cantidad pollos muertos'!L35+1))</f>
        <v>2.3707638331843549E-2</v>
      </c>
      <c r="V36" s="32">
        <f>IF('cantidad pollos muertos'!L35="","",BETAINV(0.975,'cantidad pollos muertos'!L35+1,'cantidad inicial pollos'!L35-'cantidad pollos muertos'!L35+1))</f>
        <v>3.5659336425489796E-2</v>
      </c>
      <c r="W36" s="6">
        <f>IF('cantidad pollos muertos'!M35="","",BETAINV(0.025,'cantidad pollos muertos'!M35+1,'cantidad inicial pollos'!M35-'cantidad pollos muertos'!M35+1))</f>
        <v>1.7580064823933157E-2</v>
      </c>
      <c r="X36" s="6">
        <f>IF('cantidad pollos muertos'!M35="","",BETAINV(0.975,'cantidad pollos muertos'!M35+1,'cantidad inicial pollos'!M35-'cantidad pollos muertos'!M35+1))</f>
        <v>2.8078719538331631E-2</v>
      </c>
      <c r="Y36" s="6">
        <f>IF('cantidad pollos muertos'!N35="","",BETAINV(0.025,'cantidad pollos muertos'!N35+1,'cantidad inicial pollos'!N35-'cantidad pollos muertos'!N35+1))</f>
        <v>6.573168907624995E-3</v>
      </c>
      <c r="Z36" s="6">
        <f>IF('cantidad pollos muertos'!N35="","",BETAINV(0.975,'cantidad pollos muertos'!N35+1,'cantidad inicial pollos'!N35-'cantidad pollos muertos'!N35+1))</f>
        <v>1.3647336399046694E-2</v>
      </c>
      <c r="AA36" s="6">
        <f>IF('cantidad pollos muertos'!O35="","",BETAINV(0.025,'cantidad pollos muertos'!O35+1,'cantidad inicial pollos'!O35-'cantidad pollos muertos'!O35+1))</f>
        <v>1.1022668353328277E-2</v>
      </c>
      <c r="AB36" s="6">
        <f>IF('cantidad pollos muertos'!O35="","",BETAINV(0.975,'cantidad pollos muertos'!O35+1,'cantidad inicial pollos'!O35-'cantidad pollos muertos'!O35+1))</f>
        <v>1.9622223379131887E-2</v>
      </c>
      <c r="AC36" s="6">
        <f>IF('cantidad pollos muertos'!P35="","",BETAINV(0.025,'cantidad pollos muertos'!P35+1,'cantidad inicial pollos'!P35-'cantidad pollos muertos'!P35+1))</f>
        <v>1.5144844396790945E-2</v>
      </c>
      <c r="AD36" s="6">
        <f>IF('cantidad pollos muertos'!P35="","",BETAINV(0.975,'cantidad pollos muertos'!P35+1,'cantidad inicial pollos'!P35-'cantidad pollos muertos'!P35+1))</f>
        <v>2.5378811905913401E-2</v>
      </c>
      <c r="AE36" s="6">
        <f>IF('cantidad pollos muertos'!Q35="","",BETAINV(0.025,'cantidad pollos muertos'!Q35+1,'cantidad inicial pollos'!Q35-'cantidad pollos muertos'!Q35+1))</f>
        <v>3.0792248544946031E-2</v>
      </c>
      <c r="AF36" s="6">
        <f>IF('cantidad pollos muertos'!Q35="","",BETAINV(0.975,'cantidad pollos muertos'!Q35+1,'cantidad inicial pollos'!Q35-'cantidad pollos muertos'!Q35+1))</f>
        <v>4.4698111612588076E-2</v>
      </c>
      <c r="AG36" s="6">
        <f>IF('cantidad pollos muertos'!R35="","",BETAINV(0.025,'cantidad pollos muertos'!R35+1,'cantidad inicial pollos'!R35-'cantidad pollos muertos'!R35+1))</f>
        <v>1.2147479642216021E-2</v>
      </c>
      <c r="AH36" s="6">
        <f>IF('cantidad pollos muertos'!R35="","",BETAINV(0.975,'cantidad pollos muertos'!R35+1,'cantidad inicial pollos'!R35-'cantidad pollos muertos'!R35+1))</f>
        <v>2.1108545588471306E-2</v>
      </c>
      <c r="AI36" s="6">
        <f>IF('cantidad pollos muertos'!S35="","",BETAINV(0.025,'cantidad pollos muertos'!S35+1,'cantidad inicial pollos'!S35-'cantidad pollos muertos'!S35+1))</f>
        <v>1.9901876407201226E-2</v>
      </c>
      <c r="AJ36" s="6">
        <f>IF('cantidad pollos muertos'!S35="","",BETAINV(0.975,'cantidad pollos muertos'!S35+1,'cantidad inicial pollos'!S35-'cantidad pollos muertos'!S35+1))</f>
        <v>3.0979085534815876E-2</v>
      </c>
      <c r="AK36" s="6">
        <f>IF('cantidad pollos muertos'!T35="","",BETAINV(0.025,'cantidad pollos muertos'!T35+1,'cantidad inicial pollos'!T35-'cantidad pollos muertos'!T35+1))</f>
        <v>1.8158893719677195E-2</v>
      </c>
      <c r="AL36" s="6">
        <f>IF('cantidad pollos muertos'!T35="","",BETAINV(0.975,'cantidad pollos muertos'!T35+1,'cantidad inicial pollos'!T35-'cantidad pollos muertos'!T35+1))</f>
        <v>2.8805436473910873E-2</v>
      </c>
      <c r="AM36" s="6">
        <f>IF('cantidad pollos muertos'!U35="","",BETAINV(0.025,'cantidad pollos muertos'!U35+1,'cantidad inicial pollos'!U35-'cantidad pollos muertos'!U35+1))</f>
        <v>2.2239530589324815E-2</v>
      </c>
      <c r="AN36" s="6">
        <f>IF('cantidad pollos muertos'!U35="","",BETAINV(0.975,'cantidad pollos muertos'!U35+1,'cantidad inicial pollos'!U35-'cantidad pollos muertos'!U35+1))</f>
        <v>3.3863596145123465E-2</v>
      </c>
      <c r="AO36" s="6">
        <f>IF('cantidad pollos muertos'!V35="","",BETAINV(0.025,'cantidad pollos muertos'!V35+1,'cantidad inicial pollos'!V35-'cantidad pollos muertos'!V35+1))</f>
        <v>2.3225773056829255E-2</v>
      </c>
      <c r="AP36" s="6">
        <f>IF('cantidad pollos muertos'!V35="","",BETAINV(0.975,'cantidad pollos muertos'!V35+1,'cantidad inicial pollos'!V35-'cantidad pollos muertos'!V35+1))</f>
        <v>3.4860218793996367E-2</v>
      </c>
      <c r="AQ36" s="6">
        <f>IF('cantidad pollos muertos'!W35="","",BETAINV(0.025,'cantidad pollos muertos'!W35+1,'cantidad inicial pollos'!W35-'cantidad pollos muertos'!W35+1))</f>
        <v>1.8448727932355413E-2</v>
      </c>
      <c r="AR36" s="6">
        <f>IF('cantidad pollos muertos'!W35="","",BETAINV(0.975,'cantidad pollos muertos'!W35+1,'cantidad inicial pollos'!W35-'cantidad pollos muertos'!W35+1))</f>
        <v>2.9168374792737262E-2</v>
      </c>
      <c r="AS36" s="6">
        <f>IF('cantidad pollos muertos'!X35="","",BETAINV(0.025,'cantidad pollos muertos'!X35+1,'cantidad inicial pollos'!X35-'cantidad pollos muertos'!X35+1))</f>
        <v>1.9901876407201226E-2</v>
      </c>
      <c r="AT36" s="6">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6">
        <v>35</v>
      </c>
      <c r="B37" s="6" t="s">
        <v>37</v>
      </c>
      <c r="C37" s="6">
        <f>IF('cantidad pollos muertos'!C36="","",BETAINV(0.025,'cantidad pollos muertos'!C36+1,'cantidad inicial pollos'!C36-'cantidad pollos muertos'!C36+1))</f>
        <v>2.4736102071100538E-2</v>
      </c>
      <c r="D37" s="6">
        <f>IF('cantidad pollos muertos'!C36="","",BETAINV(0.975,'cantidad pollos muertos'!C36+1,'cantidad inicial pollos'!C36-'cantidad pollos muertos'!C36+1))</f>
        <v>3.9984731065346502E-2</v>
      </c>
      <c r="E37" s="6">
        <f>IF('cantidad pollos muertos'!D36="","",BETAINV(0.025,'cantidad pollos muertos'!D36+1,'cantidad inicial pollos'!D36-'cantidad pollos muertos'!D36+1))</f>
        <v>4.4000579815456284E-2</v>
      </c>
      <c r="F37" s="6">
        <f>IF('cantidad pollos muertos'!D36="","",BETAINV(0.975,'cantidad pollos muertos'!D36+1,'cantidad inicial pollos'!D36-'cantidad pollos muertos'!D36+1))</f>
        <v>6.0578366208412504E-2</v>
      </c>
      <c r="G37" s="6">
        <f>IF('cantidad pollos muertos'!E36="","",BETAINV(0.025,'cantidad pollos muertos'!E36+1,'cantidad inicial pollos'!E36-'cantidad pollos muertos'!E36+1))</f>
        <v>4.1287537447270158E-2</v>
      </c>
      <c r="H37" s="6">
        <f>IF('cantidad pollos muertos'!E36="","",BETAINV(0.975,'cantidad pollos muertos'!E36+1,'cantidad inicial pollos'!E36-'cantidad pollos muertos'!E36+1))</f>
        <v>5.7407623210603442E-2</v>
      </c>
      <c r="I37" s="6">
        <f>IF('cantidad pollos muertos'!F36="","",BETAINV(0.025,'cantidad pollos muertos'!F36+1,'cantidad inicial pollos'!F36-'cantidad pollos muertos'!F36+1))</f>
        <v>9.615270119906022E-2</v>
      </c>
      <c r="J37" s="6">
        <f>IF('cantidad pollos muertos'!F36="","",BETAINV(0.975,'cantidad pollos muertos'!F36+1,'cantidad inicial pollos'!F36-'cantidad pollos muertos'!F36+1))</f>
        <v>0.11926909012847042</v>
      </c>
      <c r="K37" s="6">
        <f>IF('cantidad pollos muertos'!G36="","",BETAINV(0.025,'cantidad pollos muertos'!G36+1,'cantidad inicial pollos'!G36-'cantidad pollos muertos'!G36+1))</f>
        <v>3.4202021383852088E-2</v>
      </c>
      <c r="L37" s="6">
        <f>IF('cantidad pollos muertos'!G36="","",BETAINV(0.975,'cantidad pollos muertos'!G36+1,'cantidad inicial pollos'!G36-'cantidad pollos muertos'!G36+1))</f>
        <v>4.9035982417106272E-2</v>
      </c>
      <c r="M37" s="6">
        <f>IF('cantidad pollos muertos'!H36="","",BETAINV(0.025,'cantidad pollos muertos'!H36+1,'cantidad inicial pollos'!L36-'cantidad pollos muertos'!H36+1))</f>
        <v>3.2397563360701181E-2</v>
      </c>
      <c r="N37" s="6">
        <f>IF('cantidad pollos muertos'!H36="","",BETAINV(0.975,'cantidad pollos muertos'!H36+1,'cantidad inicial pollos'!H36-'cantidad pollos muertos'!H36+1))</f>
        <v>4.66008255444057E-2</v>
      </c>
      <c r="O37" s="6">
        <f>IF('cantidad pollos muertos'!I36="","",BETAINV(0.025,'cantidad pollos muertos'!I36+1,'cantidad inicial pollos'!I36-'cantidad pollos muertos'!I36+1))</f>
        <v>2.3832060512975258E-2</v>
      </c>
      <c r="P37" s="6">
        <f>IF('cantidad pollos muertos'!I36="","",BETAINV(0.975,'cantidad pollos muertos'!I36+1,'cantidad inicial pollos'!I36-'cantidad pollos muertos'!I36+1))</f>
        <v>3.6273007371499966E-2</v>
      </c>
      <c r="Q37" s="6">
        <f>IF('cantidad pollos muertos'!J36="","",BETAINV(0.025,'cantidad pollos muertos'!J36+1,'cantidad inicial pollos'!J36-'cantidad pollos muertos'!J36+1))</f>
        <v>6.2894482434461677E-2</v>
      </c>
      <c r="R37" s="6">
        <f>IF('cantidad pollos muertos'!J36="","",BETAINV(0.975,'cantidad pollos muertos'!J36+1,'cantidad inicial pollos'!J36-'cantidad pollos muertos'!J36+1))</f>
        <v>8.2622259618890914E-2</v>
      </c>
      <c r="S37" s="32">
        <f>IF('cantidad pollos muertos'!K36="","",BETAINV(0.025,'cantidad pollos muertos'!K36+1,'cantidad inicial pollos'!K36-'cantidad pollos muertos'!K36+1))</f>
        <v>3.4699745082761991E-3</v>
      </c>
      <c r="T37" s="32">
        <f>IF('cantidad pollos muertos'!K36="","",BETAINV(0.975,'cantidad pollos muertos'!K36+1,'cantidad inicial pollos'!K36-'cantidad pollos muertos'!K36+1))</f>
        <v>9.0786124867182627E-3</v>
      </c>
      <c r="U37" s="32">
        <f>IF('cantidad pollos muertos'!L36="","",BETAINV(0.025,'cantidad pollos muertos'!L36+1,'cantidad inicial pollos'!L36-'cantidad pollos muertos'!L36+1))</f>
        <v>3.6881907037782442E-2</v>
      </c>
      <c r="V37" s="32">
        <f>IF('cantidad pollos muertos'!L36="","",BETAINV(0.975,'cantidad pollos muertos'!L36+1,'cantidad inicial pollos'!L36-'cantidad pollos muertos'!L36+1))</f>
        <v>5.1926771543345795E-2</v>
      </c>
      <c r="W37" s="6">
        <f>IF('cantidad pollos muertos'!M36="","",BETAINV(0.025,'cantidad pollos muertos'!M36+1,'cantidad inicial pollos'!M36-'cantidad pollos muertos'!M36+1))</f>
        <v>2.5702474202957216E-2</v>
      </c>
      <c r="X37" s="6">
        <f>IF('cantidad pollos muertos'!M36="","",BETAINV(0.975,'cantidad pollos muertos'!M36+1,'cantidad inicial pollos'!M36-'cantidad pollos muertos'!M36+1))</f>
        <v>3.8301908474328017E-2</v>
      </c>
      <c r="Y37" s="6">
        <f>IF('cantidad pollos muertos'!N36="","",BETAINV(0.025,'cantidad pollos muertos'!N36+1,'cantidad inicial pollos'!N36-'cantidad pollos muertos'!N36+1))</f>
        <v>1.58046871711525E-2</v>
      </c>
      <c r="Z37" s="6">
        <f>IF('cantidad pollos muertos'!N36="","",BETAINV(0.975,'cantidad pollos muertos'!N36+1,'cantidad inicial pollos'!N36-'cantidad pollos muertos'!N36+1))</f>
        <v>2.6024448924991783E-2</v>
      </c>
      <c r="AA37" s="6">
        <f>IF('cantidad pollos muertos'!O36="","",BETAINV(0.025,'cantidad pollos muertos'!O36+1,'cantidad inicial pollos'!O36-'cantidad pollos muertos'!O36+1))</f>
        <v>2.6662173064063405E-2</v>
      </c>
      <c r="AB37" s="6">
        <f>IF('cantidad pollos muertos'!O36="","",BETAINV(0.975,'cantidad pollos muertos'!O36+1,'cantidad inicial pollos'!O36-'cantidad pollos muertos'!O36+1))</f>
        <v>3.9476001633798052E-2</v>
      </c>
      <c r="AC37" s="6">
        <f>IF('cantidad pollos muertos'!P36="","",BETAINV(0.025,'cantidad pollos muertos'!P36+1,'cantidad inicial pollos'!P36-'cantidad pollos muertos'!P36+1))</f>
        <v>3.3426573431108574E-2</v>
      </c>
      <c r="AD37" s="6">
        <f>IF('cantidad pollos muertos'!P36="","",BETAINV(0.975,'cantidad pollos muertos'!P36+1,'cantidad inicial pollos'!P36-'cantidad pollos muertos'!P36+1))</f>
        <v>4.7567040406225836E-2</v>
      </c>
      <c r="AE37" s="6">
        <f>IF('cantidad pollos muertos'!Q36="","",BETAINV(0.025,'cantidad pollos muertos'!Q36+1,'cantidad inicial pollos'!Q36-'cantidad pollos muertos'!Q36+1))</f>
        <v>3.1574377151992412E-2</v>
      </c>
      <c r="AF37" s="6">
        <f>IF('cantidad pollos muertos'!Q36="","",BETAINV(0.975,'cantidad pollos muertos'!Q36+1,'cantidad inicial pollos'!Q36-'cantidad pollos muertos'!Q36+1))</f>
        <v>4.5367756704211559E-2</v>
      </c>
      <c r="AG37" s="6">
        <f>IF('cantidad pollos muertos'!R36="","",BETAINV(0.025,'cantidad pollos muertos'!R36+1,'cantidad inicial pollos'!R36-'cantidad pollos muertos'!R36+1))</f>
        <v>1.8187553707880961E-2</v>
      </c>
      <c r="AH37" s="6">
        <f>IF('cantidad pollos muertos'!R36="","",BETAINV(0.975,'cantidad pollos muertos'!R36+1,'cantidad inicial pollos'!R36-'cantidad pollos muertos'!R36+1))</f>
        <v>2.9043616590220589E-2</v>
      </c>
      <c r="AI37" s="6">
        <f>IF('cantidad pollos muertos'!S36="","",BETAINV(0.025,'cantidad pollos muertos'!S36+1,'cantidad inicial pollos'!S36-'cantidad pollos muertos'!S36+1))</f>
        <v>1.9086272971341328E-2</v>
      </c>
      <c r="AJ37" s="6">
        <f>IF('cantidad pollos muertos'!S36="","",BETAINV(0.975,'cantidad pollos muertos'!S36+1,'cantidad inicial pollos'!S36-'cantidad pollos muertos'!S36+1))</f>
        <v>3.0170655060322793E-2</v>
      </c>
      <c r="AK37" s="6">
        <f>IF('cantidad pollos muertos'!T36="","",BETAINV(0.025,'cantidad pollos muertos'!T36+1,'cantidad inicial pollos'!T36-'cantidad pollos muertos'!T36+1))</f>
        <v>3.3426573431108574E-2</v>
      </c>
      <c r="AL37" s="6">
        <f>IF('cantidad pollos muertos'!T36="","",BETAINV(0.975,'cantidad pollos muertos'!T36+1,'cantidad inicial pollos'!T36-'cantidad pollos muertos'!T36+1))</f>
        <v>4.7567040406225836E-2</v>
      </c>
      <c r="AM37" s="6">
        <f>IF('cantidad pollos muertos'!U36="","",BETAINV(0.025,'cantidad pollos muertos'!U36+1,'cantidad inicial pollos'!U36-'cantidad pollos muertos'!U36+1))</f>
        <v>2.4222994758662571E-2</v>
      </c>
      <c r="AN37" s="6">
        <f>IF('cantidad pollos muertos'!U36="","",BETAINV(0.975,'cantidad pollos muertos'!U36+1,'cantidad inicial pollos'!U36-'cantidad pollos muertos'!U36+1))</f>
        <v>3.6513191203583317E-2</v>
      </c>
      <c r="AO37" s="6">
        <f>IF('cantidad pollos muertos'!V36="","",BETAINV(0.025,'cantidad pollos muertos'!V36+1,'cantidad inicial pollos'!V36-'cantidad pollos muertos'!V36+1))</f>
        <v>4.2754812255365648E-2</v>
      </c>
      <c r="AP37" s="6">
        <f>IF('cantidad pollos muertos'!V36="","",BETAINV(0.975,'cantidad pollos muertos'!V36+1,'cantidad inicial pollos'!V36-'cantidad pollos muertos'!V36+1))</f>
        <v>5.8496176469062577E-2</v>
      </c>
      <c r="AQ37" s="6">
        <f>IF('cantidad pollos muertos'!W36="","",BETAINV(0.025,'cantidad pollos muertos'!W36+1,'cantidad inicial pollos'!W36-'cantidad pollos muertos'!W36+1))</f>
        <v>4.2245769890744259E-2</v>
      </c>
      <c r="AR37" s="6">
        <f>IF('cantidad pollos muertos'!W36="","",BETAINV(0.975,'cantidad pollos muertos'!W36+1,'cantidad inicial pollos'!W36-'cantidad pollos muertos'!W36+1))</f>
        <v>5.8517610666519504E-2</v>
      </c>
      <c r="AS37" s="6">
        <f>IF('cantidad pollos muertos'!X36="","",BETAINV(0.025,'cantidad pollos muertos'!X36+1,'cantidad inicial pollos'!X36-'cantidad pollos muertos'!X36+1))</f>
        <v>4.4318924085060538E-2</v>
      </c>
      <c r="AT37" s="6">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6">
        <v>36</v>
      </c>
      <c r="B38" s="6" t="s">
        <v>20</v>
      </c>
      <c r="C38" s="6">
        <f>IF('cantidad pollos muertos'!C37="","",BETAINV(0.025,'cantidad pollos muertos'!C37+1,'cantidad inicial pollos'!C37-'cantidad pollos muertos'!C37+1))</f>
        <v>4.6574956178320581E-2</v>
      </c>
      <c r="D38" s="6">
        <f>IF('cantidad pollos muertos'!C37="","",BETAINV(0.975,'cantidad pollos muertos'!C37+1,'cantidad inicial pollos'!C37-'cantidad pollos muertos'!C37+1))</f>
        <v>7.3021956893641549E-2</v>
      </c>
      <c r="E38" s="6">
        <f>IF('cantidad pollos muertos'!D37="","",BETAINV(0.025,'cantidad pollos muertos'!D37+1,'cantidad inicial pollos'!D37-'cantidad pollos muertos'!D37+1))</f>
        <v>3.1680362916404921E-2</v>
      </c>
      <c r="F38" s="6">
        <f>IF('cantidad pollos muertos'!D37="","",BETAINV(0.975,'cantidad pollos muertos'!D37+1,'cantidad inicial pollos'!D37-'cantidad pollos muertos'!D37+1))</f>
        <v>5.5268315523235412E-2</v>
      </c>
      <c r="G38" s="6">
        <f>IF('cantidad pollos muertos'!E37="","",BETAINV(0.025,'cantidad pollos muertos'!E37+1,'cantidad inicial pollos'!E37-'cantidad pollos muertos'!E37+1))</f>
        <v>2.555964502854666E-2</v>
      </c>
      <c r="H38" s="6">
        <f>IF('cantidad pollos muertos'!E37="","",BETAINV(0.975,'cantidad pollos muertos'!E37+1,'cantidad inicial pollos'!E37-'cantidad pollos muertos'!E37+1))</f>
        <v>4.6138579837550653E-2</v>
      </c>
      <c r="I38" s="6">
        <f>IF('cantidad pollos muertos'!F37="","",BETAINV(0.025,'cantidad pollos muertos'!F37+1,'cantidad inicial pollos'!F37-'cantidad pollos muertos'!F37+1))</f>
        <v>4.150432801919892E-2</v>
      </c>
      <c r="J38" s="6">
        <f>IF('cantidad pollos muertos'!F37="","",BETAINV(0.975,'cantidad pollos muertos'!F37+1,'cantidad inicial pollos'!F37-'cantidad pollos muertos'!F37+1))</f>
        <v>5.8619007929637812E-2</v>
      </c>
      <c r="K38" s="6">
        <f>IF('cantidad pollos muertos'!G37="","",BETAINV(0.025,'cantidad pollos muertos'!G37+1,'cantidad inicial pollos'!G37-'cantidad pollos muertos'!G37+1))</f>
        <v>3.035257197776315E-2</v>
      </c>
      <c r="L38" s="6">
        <f>IF('cantidad pollos muertos'!G37="","",BETAINV(0.975,'cantidad pollos muertos'!G37+1,'cantidad inicial pollos'!G37-'cantidad pollos muertos'!G37+1))</f>
        <v>4.6116550492398267E-2</v>
      </c>
      <c r="M38" s="6">
        <f>IF('cantidad pollos muertos'!H37="","",BETAINV(0.025,'cantidad pollos muertos'!H37+1,'cantidad inicial pollos'!L37-'cantidad pollos muertos'!H37+1))</f>
        <v>2.5645198562452624E-2</v>
      </c>
      <c r="N38" s="6">
        <f>IF('cantidad pollos muertos'!H37="","",BETAINV(0.975,'cantidad pollos muertos'!H37+1,'cantidad inicial pollos'!H37-'cantidad pollos muertos'!H37+1))</f>
        <v>3.9327523829368105E-2</v>
      </c>
      <c r="O38" s="6">
        <f>IF('cantidad pollos muertos'!I37="","",BETAINV(0.025,'cantidad pollos muertos'!I37+1,'cantidad inicial pollos'!I37-'cantidad pollos muertos'!I37+1))</f>
        <v>1.3236475204520384E-2</v>
      </c>
      <c r="P38" s="6">
        <f>IF('cantidad pollos muertos'!I37="","",BETAINV(0.975,'cantidad pollos muertos'!I37+1,'cantidad inicial pollos'!I37-'cantidad pollos muertos'!I37+1))</f>
        <v>2.3542555230794737E-2</v>
      </c>
      <c r="Q38" s="6">
        <f>IF('cantidad pollos muertos'!J37="","",BETAINV(0.025,'cantidad pollos muertos'!J37+1,'cantidad inicial pollos'!J37-'cantidad pollos muertos'!J37+1))</f>
        <v>2.1104699413270554E-2</v>
      </c>
      <c r="R38" s="6">
        <f>IF('cantidad pollos muertos'!J37="","",BETAINV(0.975,'cantidad pollos muertos'!J37+1,'cantidad inicial pollos'!J37-'cantidad pollos muertos'!J37+1))</f>
        <v>3.3672018529427361E-2</v>
      </c>
      <c r="S38" s="32">
        <f>IF('cantidad pollos muertos'!K37="","",BETAINV(0.025,'cantidad pollos muertos'!K37+1,'cantidad inicial pollos'!K37-'cantidad pollos muertos'!K37+1))</f>
        <v>2.0846351503210625E-2</v>
      </c>
      <c r="T38" s="32">
        <f>IF('cantidad pollos muertos'!K37="","",BETAINV(0.975,'cantidad pollos muertos'!K37+1,'cantidad inicial pollos'!K37-'cantidad pollos muertos'!K37+1))</f>
        <v>3.4269187888405717E-2</v>
      </c>
      <c r="U38" s="32">
        <f>IF('cantidad pollos muertos'!L37="","",BETAINV(0.025,'cantidad pollos muertos'!L37+1,'cantidad inicial pollos'!L37-'cantidad pollos muertos'!L37+1))</f>
        <v>2.0411048207390772E-2</v>
      </c>
      <c r="V38" s="32">
        <f>IF('cantidad pollos muertos'!L37="","",BETAINV(0.975,'cantidad pollos muertos'!L37+1,'cantidad inicial pollos'!L37-'cantidad pollos muertos'!L37+1))</f>
        <v>3.2799411871423767E-2</v>
      </c>
      <c r="W38" s="6">
        <f>IF('cantidad pollos muertos'!M37="","",BETAINV(0.025,'cantidad pollos muertos'!M37+1,'cantidad inicial pollos'!M37-'cantidad pollos muertos'!M37+1))</f>
        <v>5.8410173865069574E-2</v>
      </c>
      <c r="X38" s="6">
        <f>IF('cantidad pollos muertos'!M37="","",BETAINV(0.975,'cantidad pollos muertos'!M37+1,'cantidad inicial pollos'!M37-'cantidad pollos muertos'!M37+1))</f>
        <v>7.7917969310181689E-2</v>
      </c>
      <c r="Y38" s="6">
        <f>IF('cantidad pollos muertos'!N37="","",BETAINV(0.025,'cantidad pollos muertos'!N37+1,'cantidad inicial pollos'!N37-'cantidad pollos muertos'!N37+1))</f>
        <v>1.9718859290275309E-2</v>
      </c>
      <c r="Z38" s="6">
        <f>IF('cantidad pollos muertos'!N37="","",BETAINV(0.975,'cantidad pollos muertos'!N37+1,'cantidad inicial pollos'!N37-'cantidad pollos muertos'!N37+1))</f>
        <v>3.192534148061632E-2</v>
      </c>
      <c r="AA38" s="6">
        <f>IF('cantidad pollos muertos'!O37="","",BETAINV(0.025,'cantidad pollos muertos'!O37+1,'cantidad inicial pollos'!O37-'cantidad pollos muertos'!O37+1))</f>
        <v>2.1799751338679063E-2</v>
      </c>
      <c r="AB38" s="6">
        <f>IF('cantidad pollos muertos'!O37="","",BETAINV(0.975,'cantidad pollos muertos'!O37+1,'cantidad inicial pollos'!O37-'cantidad pollos muertos'!O37+1))</f>
        <v>3.4543223146506818E-2</v>
      </c>
      <c r="AC38" s="6">
        <f>IF('cantidad pollos muertos'!P37="","",BETAINV(0.025,'cantidad pollos muertos'!P37+1,'cantidad inicial pollos'!P37-'cantidad pollos muertos'!P37+1))</f>
        <v>2.3543142904855419E-2</v>
      </c>
      <c r="AD38" s="6">
        <f>IF('cantidad pollos muertos'!P37="","",BETAINV(0.975,'cantidad pollos muertos'!P37+1,'cantidad inicial pollos'!P37-'cantidad pollos muertos'!P37+1))</f>
        <v>3.6715467843267624E-2</v>
      </c>
      <c r="AE38" s="6">
        <f>IF('cantidad pollos muertos'!Q37="","",BETAINV(0.025,'cantidad pollos muertos'!Q37+1,'cantidad inicial pollos'!Q37-'cantidad pollos muertos'!Q37+1))</f>
        <v>4.1669311094240824E-2</v>
      </c>
      <c r="AF38" s="6">
        <f>IF('cantidad pollos muertos'!Q37="","",BETAINV(0.975,'cantidad pollos muertos'!Q37+1,'cantidad inicial pollos'!Q37-'cantidad pollos muertos'!Q37+1))</f>
        <v>5.8528564266716265E-2</v>
      </c>
      <c r="AG38" s="6">
        <f>IF('cantidad pollos muertos'!R37="","",BETAINV(0.025,'cantidad pollos muertos'!R37+1,'cantidad inicial pollos'!R37-'cantidad pollos muertos'!R37+1))</f>
        <v>1.3905314130861891E-2</v>
      </c>
      <c r="AH38" s="6">
        <f>IF('cantidad pollos muertos'!R37="","",BETAINV(0.975,'cantidad pollos muertos'!R37+1,'cantidad inicial pollos'!R37-'cantidad pollos muertos'!R37+1))</f>
        <v>2.4425598522504477E-2</v>
      </c>
      <c r="AI38" s="6">
        <f>IF('cantidad pollos muertos'!S37="","",BETAINV(0.025,'cantidad pollos muertos'!S37+1,'cantidad inicial pollos'!S37-'cantidad pollos muertos'!S37+1))</f>
        <v>2.5645198562452624E-2</v>
      </c>
      <c r="AJ38" s="6">
        <f>IF('cantidad pollos muertos'!S37="","",BETAINV(0.975,'cantidad pollos muertos'!S37+1,'cantidad inicial pollos'!S37-'cantidad pollos muertos'!S37+1))</f>
        <v>3.9312167626017525E-2</v>
      </c>
      <c r="AK38" s="6">
        <f>IF('cantidad pollos muertos'!T37="","",BETAINV(0.025,'cantidad pollos muertos'!T37+1,'cantidad inicial pollos'!T37-'cantidad pollos muertos'!T37+1))</f>
        <v>2.1799751338679063E-2</v>
      </c>
      <c r="AL38" s="6">
        <f>IF('cantidad pollos muertos'!T37="","",BETAINV(0.975,'cantidad pollos muertos'!T37+1,'cantidad inicial pollos'!T37-'cantidad pollos muertos'!T37+1))</f>
        <v>3.4543223146506818E-2</v>
      </c>
      <c r="AM38" s="6">
        <f>IF('cantidad pollos muertos'!U37="","",BETAINV(0.025,'cantidad pollos muertos'!U37+1,'cantidad inicial pollos'!U37-'cantidad pollos muertos'!U37+1))</f>
        <v>3.9511590860083018E-2</v>
      </c>
      <c r="AN38" s="6">
        <f>IF('cantidad pollos muertos'!U37="","",BETAINV(0.975,'cantidad pollos muertos'!U37+1,'cantidad inicial pollos'!U37-'cantidad pollos muertos'!U37+1))</f>
        <v>5.5987559957565214E-2</v>
      </c>
      <c r="AO38" s="6">
        <f>IF('cantidad pollos muertos'!V37="","",BETAINV(0.025,'cantidad pollos muertos'!V37+1,'cantidad inicial pollos'!V37-'cantidad pollos muertos'!V37+1))</f>
        <v>2.846303914993582E-2</v>
      </c>
      <c r="AP38" s="6">
        <f>IF('cantidad pollos muertos'!V37="","",BETAINV(0.975,'cantidad pollos muertos'!V37+1,'cantidad inicial pollos'!V37-'cantidad pollos muertos'!V37+1))</f>
        <v>4.2759323493441581E-2</v>
      </c>
      <c r="AQ38" s="6">
        <f>IF('cantidad pollos muertos'!W37="","",BETAINV(0.025,'cantidad pollos muertos'!W37+1,'cantidad inicial pollos'!W37-'cantidad pollos muertos'!W37+1))</f>
        <v>3.165125708476553E-2</v>
      </c>
      <c r="AR38" s="6">
        <f>IF('cantidad pollos muertos'!W37="","",BETAINV(0.975,'cantidad pollos muertos'!W37+1,'cantidad inicial pollos'!W37-'cantidad pollos muertos'!W37+1))</f>
        <v>4.6619215258021596E-2</v>
      </c>
      <c r="AS38" s="6">
        <f>IF('cantidad pollos muertos'!X37="","",BETAINV(0.025,'cantidad pollos muertos'!X37+1,'cantidad inicial pollos'!X37-'cantidad pollos muertos'!X37+1))</f>
        <v>3.3073773069260577E-2</v>
      </c>
      <c r="AT38" s="6">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6">
        <v>37</v>
      </c>
      <c r="B39" s="6" t="s">
        <v>66</v>
      </c>
      <c r="C39" s="6" t="str">
        <f>IF('cantidad pollos muertos'!C38="","",BETAINV(0.025,'cantidad pollos muertos'!C38+1,'cantidad inicial pollos'!C38-'cantidad pollos muertos'!C38+1))</f>
        <v/>
      </c>
      <c r="D39" s="6" t="str">
        <f>IF('cantidad pollos muertos'!C38="","",BETAINV(0.975,'cantidad pollos muertos'!C38+1,'cantidad inicial pollos'!C38-'cantidad pollos muertos'!C38+1))</f>
        <v/>
      </c>
      <c r="E39" s="6" t="str">
        <f>IF('cantidad pollos muertos'!D38="","",BETAINV(0.025,'cantidad pollos muertos'!D38+1,'cantidad inicial pollos'!D38-'cantidad pollos muertos'!D38+1))</f>
        <v/>
      </c>
      <c r="F39" s="6" t="str">
        <f>IF('cantidad pollos muertos'!D38="","",BETAINV(0.975,'cantidad pollos muertos'!D38+1,'cantidad inicial pollos'!D38-'cantidad pollos muertos'!D38+1))</f>
        <v/>
      </c>
      <c r="G39" s="6" t="str">
        <f>IF('cantidad pollos muertos'!E38="","",BETAINV(0.025,'cantidad pollos muertos'!E38+1,'cantidad inicial pollos'!E38-'cantidad pollos muertos'!E38+1))</f>
        <v/>
      </c>
      <c r="H39" s="6" t="str">
        <f>IF('cantidad pollos muertos'!E38="","",BETAINV(0.975,'cantidad pollos muertos'!E38+1,'cantidad inicial pollos'!E38-'cantidad pollos muertos'!E38+1))</f>
        <v/>
      </c>
      <c r="I39" s="6">
        <f>IF('cantidad pollos muertos'!F38="","",BETAINV(0.025,'cantidad pollos muertos'!F38+1,'cantidad inicial pollos'!F38-'cantidad pollos muertos'!F38+1))</f>
        <v>2.4715191560568027E-2</v>
      </c>
      <c r="J39" s="6">
        <f>IF('cantidad pollos muertos'!F38="","",BETAINV(0.975,'cantidad pollos muertos'!F38+1,'cantidad inicial pollos'!F38-'cantidad pollos muertos'!F38+1))</f>
        <v>3.3083324784120682E-2</v>
      </c>
      <c r="K39" s="6">
        <f>IF('cantidad pollos muertos'!G38="","",BETAINV(0.025,'cantidad pollos muertos'!G38+1,'cantidad inicial pollos'!G38-'cantidad pollos muertos'!G38+1))</f>
        <v>0.1256851852759161</v>
      </c>
      <c r="L39" s="6">
        <f>IF('cantidad pollos muertos'!G38="","",BETAINV(0.975,'cantidad pollos muertos'!G38+1,'cantidad inicial pollos'!G38-'cantidad pollos muertos'!G38+1))</f>
        <v>0.14275424081626897</v>
      </c>
      <c r="M39" s="6">
        <f>IF('cantidad pollos muertos'!H38="","",BETAINV(0.025,'cantidad pollos muertos'!H38+1,'cantidad inicial pollos'!L38-'cantidad pollos muertos'!H38+1))</f>
        <v>4.0548460258797984E-2</v>
      </c>
      <c r="N39" s="6">
        <f>IF('cantidad pollos muertos'!H38="","",BETAINV(0.975,'cantidad pollos muertos'!H38+1,'cantidad inicial pollos'!H38-'cantidad pollos muertos'!H38+1))</f>
        <v>4.9768443417350761E-2</v>
      </c>
      <c r="O39" s="6">
        <f>IF('cantidad pollos muertos'!I38="","",BETAINV(0.025,'cantidad pollos muertos'!I38+1,'cantidad inicial pollos'!I38-'cantidad pollos muertos'!I38+1))</f>
        <v>3.9110488420579993E-2</v>
      </c>
      <c r="P39" s="6">
        <f>IF('cantidad pollos muertos'!I38="","",BETAINV(0.975,'cantidad pollos muertos'!I38+1,'cantidad inicial pollos'!I38-'cantidad pollos muertos'!I38+1))</f>
        <v>4.9777132103717925E-2</v>
      </c>
      <c r="Q39" s="6">
        <f>IF('cantidad pollos muertos'!J38="","",BETAINV(0.025,'cantidad pollos muertos'!J38+1,'cantidad inicial pollos'!J38-'cantidad pollos muertos'!J38+1))</f>
        <v>3.8279290508462287E-2</v>
      </c>
      <c r="R39" s="6">
        <f>IF('cantidad pollos muertos'!J38="","",BETAINV(0.975,'cantidad pollos muertos'!J38+1,'cantidad inicial pollos'!J38-'cantidad pollos muertos'!J38+1))</f>
        <v>4.8842960998703555E-2</v>
      </c>
      <c r="S39" s="32">
        <f>IF('cantidad pollos muertos'!K38="","",BETAINV(0.025,'cantidad pollos muertos'!K38+1,'cantidad inicial pollos'!K38-'cantidad pollos muertos'!K38+1))</f>
        <v>1.5691602482640316E-2</v>
      </c>
      <c r="T39" s="32">
        <f>IF('cantidad pollos muertos'!K38="","",BETAINV(0.975,'cantidad pollos muertos'!K38+1,'cantidad inicial pollos'!K38-'cantidad pollos muertos'!K38+1))</f>
        <v>2.2778981249483965E-2</v>
      </c>
      <c r="U39" s="32">
        <f>IF('cantidad pollos muertos'!L38="","",BETAINV(0.025,'cantidad pollos muertos'!L38+1,'cantidad inicial pollos'!L38-'cantidad pollos muertos'!L38+1))</f>
        <v>1.5944038913413887E-2</v>
      </c>
      <c r="V39" s="32">
        <f>IF('cantidad pollos muertos'!L38="","",BETAINV(0.975,'cantidad pollos muertos'!L38+1,'cantidad inicial pollos'!L38-'cantidad pollos muertos'!L38+1))</f>
        <v>2.3224671843760092E-2</v>
      </c>
      <c r="W39" s="6">
        <f>IF('cantidad pollos muertos'!M38="","",BETAINV(0.025,'cantidad pollos muertos'!M38+1,'cantidad inicial pollos'!M38-'cantidad pollos muertos'!M38+1))</f>
        <v>5.6797412621892994E-2</v>
      </c>
      <c r="X39" s="6">
        <f>IF('cantidad pollos muertos'!M38="","",BETAINV(0.975,'cantidad pollos muertos'!M38+1,'cantidad inicial pollos'!M38-'cantidad pollos muertos'!M38+1))</f>
        <v>6.9639356455248547E-2</v>
      </c>
      <c r="Y39" s="6">
        <f>IF('cantidad pollos muertos'!N38="","",BETAINV(0.025,'cantidad pollos muertos'!N38+1,'cantidad inicial pollos'!N38-'cantidad pollos muertos'!N38+1))</f>
        <v>2.0863309320995449E-2</v>
      </c>
      <c r="Z39" s="6">
        <f>IF('cantidad pollos muertos'!N38="","",BETAINV(0.975,'cantidad pollos muertos'!N38+1,'cantidad inicial pollos'!N38-'cantidad pollos muertos'!N38+1))</f>
        <v>2.9240205482684023E-2</v>
      </c>
      <c r="AA39" s="6">
        <f>IF('cantidad pollos muertos'!O38="","",BETAINV(0.025,'cantidad pollos muertos'!O38+1,'cantidad inicial pollos'!O38-'cantidad pollos muertos'!O38+1))</f>
        <v>1.4051201789269628E-2</v>
      </c>
      <c r="AB39" s="6">
        <f>IF('cantidad pollos muertos'!O38="","",BETAINV(0.975,'cantidad pollos muertos'!O38+1,'cantidad inicial pollos'!O38-'cantidad pollos muertos'!O38+1))</f>
        <v>2.0549933598670078E-2</v>
      </c>
      <c r="AC39" s="6">
        <f>IF('cantidad pollos muertos'!P38="","",BETAINV(0.025,'cantidad pollos muertos'!P38+1,'cantidad inicial pollos'!P38-'cantidad pollos muertos'!P38+1))</f>
        <v>1.7325496298776086E-2</v>
      </c>
      <c r="AD39" s="6">
        <f>IF('cantidad pollos muertos'!P38="","",BETAINV(0.975,'cantidad pollos muertos'!P38+1,'cantidad inicial pollos'!P38-'cantidad pollos muertos'!P38+1))</f>
        <v>2.4460645736407716E-2</v>
      </c>
      <c r="AE39" s="6">
        <f>IF('cantidad pollos muertos'!Q38="","",BETAINV(0.025,'cantidad pollos muertos'!Q38+1,'cantidad inicial pollos'!Q38-'cantidad pollos muertos'!Q38+1))</f>
        <v>1.2869211474438303E-2</v>
      </c>
      <c r="AF39" s="6">
        <f>IF('cantidad pollos muertos'!Q38="","",BETAINV(0.975,'cantidad pollos muertos'!Q38+1,'cantidad inicial pollos'!Q38-'cantidad pollos muertos'!Q38+1))</f>
        <v>1.9119190054266877E-2</v>
      </c>
      <c r="AG39" s="6">
        <f>IF('cantidad pollos muertos'!R38="","",BETAINV(0.025,'cantidad pollos muertos'!R38+1,'cantidad inicial pollos'!R38-'cantidad pollos muertos'!R38+1))</f>
        <v>1.1606161910269809E-2</v>
      </c>
      <c r="AH39" s="6">
        <f>IF('cantidad pollos muertos'!R38="","",BETAINV(0.975,'cantidad pollos muertos'!R38+1,'cantidad inicial pollos'!R38-'cantidad pollos muertos'!R38+1))</f>
        <v>1.7320061500017303E-2</v>
      </c>
      <c r="AI39" s="6">
        <f>IF('cantidad pollos muertos'!S38="","",BETAINV(0.025,'cantidad pollos muertos'!S38+1,'cantidad inicial pollos'!S38-'cantidad pollos muertos'!S38+1))</f>
        <v>1.3242463126766243E-2</v>
      </c>
      <c r="AJ39" s="6">
        <f>IF('cantidad pollos muertos'!S38="","",BETAINV(0.975,'cantidad pollos muertos'!S38+1,'cantidad inicial pollos'!S38-'cantidad pollos muertos'!S38+1))</f>
        <v>1.9301568860041196E-2</v>
      </c>
      <c r="AK39" s="6">
        <f>IF('cantidad pollos muertos'!T38="","",BETAINV(0.025,'cantidad pollos muertos'!T38+1,'cantidad inicial pollos'!T38-'cantidad pollos muertos'!T38+1))</f>
        <v>1.1334534236819788E-2</v>
      </c>
      <c r="AL39" s="6">
        <f>IF('cantidad pollos muertos'!T38="","",BETAINV(0.975,'cantidad pollos muertos'!T38+1,'cantidad inicial pollos'!T38-'cantidad pollos muertos'!T38+1))</f>
        <v>1.6988720462365881E-2</v>
      </c>
      <c r="AM39" s="6">
        <f>IF('cantidad pollos muertos'!U38="","",BETAINV(0.025,'cantidad pollos muertos'!U38+1,'cantidad inicial pollos'!U38-'cantidad pollos muertos'!U38+1))</f>
        <v>2.3952847974257705E-2</v>
      </c>
      <c r="AN39" s="6">
        <f>IF('cantidad pollos muertos'!U38="","",BETAINV(0.975,'cantidad pollos muertos'!U38+1,'cantidad inicial pollos'!U38-'cantidad pollos muertos'!U38+1))</f>
        <v>3.2203278783845102E-2</v>
      </c>
      <c r="AO39" s="6">
        <f>IF('cantidad pollos muertos'!V38="","",BETAINV(0.025,'cantidad pollos muertos'!V38+1,'cantidad inicial pollos'!V38-'cantidad pollos muertos'!V38+1))</f>
        <v>1.9617498582919682E-2</v>
      </c>
      <c r="AP39" s="6">
        <f>IF('cantidad pollos muertos'!V38="","",BETAINV(0.975,'cantidad pollos muertos'!V38+1,'cantidad inicial pollos'!V38-'cantidad pollos muertos'!V38+1))</f>
        <v>2.6560964550361055E-2</v>
      </c>
      <c r="AQ39" s="6">
        <f>IF('cantidad pollos muertos'!W38="","",BETAINV(0.025,'cantidad pollos muertos'!W38+1,'cantidad inicial pollos'!W38-'cantidad pollos muertos'!W38+1))</f>
        <v>3.2117413870218166E-2</v>
      </c>
      <c r="AR39" s="6">
        <f>IF('cantidad pollos muertos'!W38="","",BETAINV(0.975,'cantidad pollos muertos'!W38+1,'cantidad inicial pollos'!W38-'cantidad pollos muertos'!W38+1))</f>
        <v>4.0859306561967568E-2</v>
      </c>
      <c r="AS39" s="6">
        <f>IF('cantidad pollos muertos'!X38="","",BETAINV(0.025,'cantidad pollos muertos'!X38+1,'cantidad inicial pollos'!X38-'cantidad pollos muertos'!X38+1))</f>
        <v>2.6515626773483118E-2</v>
      </c>
      <c r="AT39" s="6">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6">
        <v>38</v>
      </c>
      <c r="B40" s="6" t="s">
        <v>19</v>
      </c>
      <c r="C40" s="6">
        <f>IF('cantidad pollos muertos'!C39="","",BETAINV(0.025,'cantidad pollos muertos'!C39+1,'cantidad inicial pollos'!C39-'cantidad pollos muertos'!C39+1))</f>
        <v>3.7140413888374586E-2</v>
      </c>
      <c r="D40" s="6">
        <f>IF('cantidad pollos muertos'!C39="","",BETAINV(0.975,'cantidad pollos muertos'!C39+1,'cantidad inicial pollos'!C39-'cantidad pollos muertos'!C39+1))</f>
        <v>4.7869464055258604E-2</v>
      </c>
      <c r="E40" s="6">
        <f>IF('cantidad pollos muertos'!D39="","",BETAINV(0.025,'cantidad pollos muertos'!D39+1,'cantidad inicial pollos'!D39-'cantidad pollos muertos'!D39+1))</f>
        <v>2.5496202645369857E-2</v>
      </c>
      <c r="F40" s="6">
        <f>IF('cantidad pollos muertos'!D39="","",BETAINV(0.975,'cantidad pollos muertos'!D39+1,'cantidad inicial pollos'!D39-'cantidad pollos muertos'!D39+1))</f>
        <v>3.4389793926052015E-2</v>
      </c>
      <c r="G40" s="6">
        <f>IF('cantidad pollos muertos'!E39="","",BETAINV(0.025,'cantidad pollos muertos'!E39+1,'cantidad inicial pollos'!E39-'cantidad pollos muertos'!E39+1))</f>
        <v>3.0417388747163879E-2</v>
      </c>
      <c r="H40" s="6">
        <f>IF('cantidad pollos muertos'!E39="","",BETAINV(0.975,'cantidad pollos muertos'!E39+1,'cantidad inicial pollos'!E39-'cantidad pollos muertos'!E39+1))</f>
        <v>3.9765155067273183E-2</v>
      </c>
      <c r="I40" s="6">
        <f>IF('cantidad pollos muertos'!F39="","",BETAINV(0.025,'cantidad pollos muertos'!F39+1,'cantidad inicial pollos'!F39-'cantidad pollos muertos'!F39+1))</f>
        <v>3.7952235396018906E-2</v>
      </c>
      <c r="J40" s="6">
        <f>IF('cantidad pollos muertos'!F39="","",BETAINV(0.975,'cantidad pollos muertos'!F39+1,'cantidad inicial pollos'!F39-'cantidad pollos muertos'!F39+1))</f>
        <v>4.8856080981948047E-2</v>
      </c>
      <c r="K40" s="6">
        <f>IF('cantidad pollos muertos'!G39="","",BETAINV(0.025,'cantidad pollos muertos'!G39+1,'cantidad inicial pollos'!G39-'cantidad pollos muertos'!G39+1))</f>
        <v>3.2042851853317678E-2</v>
      </c>
      <c r="L40" s="6">
        <f>IF('cantidad pollos muertos'!G39="","",BETAINV(0.975,'cantidad pollos muertos'!G39+1,'cantidad inicial pollos'!G39-'cantidad pollos muertos'!G39+1))</f>
        <v>4.2631082711138357E-2</v>
      </c>
      <c r="M40" s="6">
        <f>IF('cantidad pollos muertos'!H39="","",BETAINV(0.025,'cantidad pollos muertos'!H39+1,'cantidad inicial pollos'!L39-'cantidad pollos muertos'!H39+1))</f>
        <v>1.6965894357983499E-2</v>
      </c>
      <c r="N40" s="6">
        <f>IF('cantidad pollos muertos'!H39="","",BETAINV(0.975,'cantidad pollos muertos'!H39+1,'cantidad inicial pollos'!H39-'cantidad pollos muertos'!H39+1))</f>
        <v>2.6701329772288451E-2</v>
      </c>
      <c r="O40" s="6">
        <f>IF('cantidad pollos muertos'!I39="","",BETAINV(0.025,'cantidad pollos muertos'!I39+1,'cantidad inicial pollos'!I39-'cantidad pollos muertos'!I39+1))</f>
        <v>1.134472959163948E-2</v>
      </c>
      <c r="P40" s="6">
        <f>IF('cantidad pollos muertos'!I39="","",BETAINV(0.975,'cantidad pollos muertos'!I39+1,'cantidad inicial pollos'!I39-'cantidad pollos muertos'!I39+1))</f>
        <v>1.7368542718371405E-2</v>
      </c>
      <c r="Q40" s="6">
        <f>IF('cantidad pollos muertos'!J39="","",BETAINV(0.025,'cantidad pollos muertos'!J39+1,'cantidad inicial pollos'!J39-'cantidad pollos muertos'!J39+1))</f>
        <v>3.3844443875320311E-2</v>
      </c>
      <c r="R40" s="6">
        <f>IF('cantidad pollos muertos'!J39="","",BETAINV(0.975,'cantidad pollos muertos'!J39+1,'cantidad inicial pollos'!J39-'cantidad pollos muertos'!J39+1))</f>
        <v>4.3842397178207815E-2</v>
      </c>
      <c r="S40" s="32">
        <f>IF('cantidad pollos muertos'!K39="","",BETAINV(0.025,'cantidad pollos muertos'!K39+1,'cantidad inicial pollos'!K39-'cantidad pollos muertos'!K39+1))</f>
        <v>2.0821397568777125E-2</v>
      </c>
      <c r="T40" s="32">
        <f>IF('cantidad pollos muertos'!K39="","",BETAINV(0.975,'cantidad pollos muertos'!K39+1,'cantidad inicial pollos'!K39-'cantidad pollos muertos'!K39+1))</f>
        <v>2.8863467555418576E-2</v>
      </c>
      <c r="U40" s="32">
        <f>IF('cantidad pollos muertos'!L39="","",BETAINV(0.025,'cantidad pollos muertos'!L39+1,'cantidad inicial pollos'!L39-'cantidad pollos muertos'!L39+1))</f>
        <v>4.3556854257635044E-2</v>
      </c>
      <c r="V40" s="32">
        <f>IF('cantidad pollos muertos'!L39="","",BETAINV(0.975,'cantidad pollos muertos'!L39+1,'cantidad inicial pollos'!L39-'cantidad pollos muertos'!L39+1))</f>
        <v>5.474701275987004E-2</v>
      </c>
      <c r="W40" s="6">
        <f>IF('cantidad pollos muertos'!M39="","",BETAINV(0.025,'cantidad pollos muertos'!M39+1,'cantidad inicial pollos'!M39-'cantidad pollos muertos'!M39+1))</f>
        <v>3.0458549386661257E-2</v>
      </c>
      <c r="X40" s="6">
        <f>IF('cantidad pollos muertos'!M39="","",BETAINV(0.975,'cantidad pollos muertos'!M39+1,'cantidad inicial pollos'!M39-'cantidad pollos muertos'!M39+1))</f>
        <v>4.0087031127636785E-2</v>
      </c>
      <c r="Y40" s="6">
        <f>IF('cantidad pollos muertos'!N39="","",BETAINV(0.025,'cantidad pollos muertos'!N39+1,'cantidad inicial pollos'!N39-'cantidad pollos muertos'!N39+1))</f>
        <v>2.9450184756358046E-2</v>
      </c>
      <c r="Z40" s="6">
        <f>IF('cantidad pollos muertos'!N39="","",BETAINV(0.975,'cantidad pollos muertos'!N39+1,'cantidad inicial pollos'!N39-'cantidad pollos muertos'!N39+1))</f>
        <v>3.8932706017217322E-2</v>
      </c>
      <c r="AA40" s="6">
        <f>IF('cantidad pollos muertos'!O39="","",BETAINV(0.025,'cantidad pollos muertos'!O39+1,'cantidad inicial pollos'!O39-'cantidad pollos muertos'!O39+1))</f>
        <v>3.1113326394538777E-2</v>
      </c>
      <c r="AB40" s="6">
        <f>IF('cantidad pollos muertos'!O39="","",BETAINV(0.975,'cantidad pollos muertos'!O39+1,'cantidad inicial pollos'!O39-'cantidad pollos muertos'!O39+1))</f>
        <v>4.0832159590799E-2</v>
      </c>
      <c r="AC40" s="6">
        <f>IF('cantidad pollos muertos'!P39="","",BETAINV(0.025,'cantidad pollos muertos'!P39+1,'cantidad inicial pollos'!P39-'cantidad pollos muertos'!P39+1))</f>
        <v>6.0850251608887726E-2</v>
      </c>
      <c r="AD40" s="6">
        <f>IF('cantidad pollos muertos'!P39="","",BETAINV(0.975,'cantidad pollos muertos'!P39+1,'cantidad inicial pollos'!P39-'cantidad pollos muertos'!P39+1))</f>
        <v>7.3593805482852104E-2</v>
      </c>
      <c r="AE40" s="6">
        <f>IF('cantidad pollos muertos'!Q39="","",BETAINV(0.025,'cantidad pollos muertos'!Q39+1,'cantidad inicial pollos'!Q39-'cantidad pollos muertos'!Q39+1))</f>
        <v>3.6790688232643559E-2</v>
      </c>
      <c r="AF40" s="6">
        <f>IF('cantidad pollos muertos'!Q39="","",BETAINV(0.975,'cantidad pollos muertos'!Q39+1,'cantidad inicial pollos'!Q39-'cantidad pollos muertos'!Q39+1))</f>
        <v>4.6976759157295267E-2</v>
      </c>
      <c r="AG40" s="6">
        <f>IF('cantidad pollos muertos'!R39="","",BETAINV(0.025,'cantidad pollos muertos'!R39+1,'cantidad inicial pollos'!R39-'cantidad pollos muertos'!R39+1))</f>
        <v>1.6646882801204289E-2</v>
      </c>
      <c r="AH40" s="6">
        <f>IF('cantidad pollos muertos'!R39="","",BETAINV(0.975,'cantidad pollos muertos'!R39+1,'cantidad inicial pollos'!R39-'cantidad pollos muertos'!R39+1))</f>
        <v>2.3923121155191351E-2</v>
      </c>
      <c r="AI40" s="6">
        <f>IF('cantidad pollos muertos'!S39="","",BETAINV(0.025,'cantidad pollos muertos'!S39+1,'cantidad inicial pollos'!S39-'cantidad pollos muertos'!S39+1))</f>
        <v>1.792458250970784E-2</v>
      </c>
      <c r="AJ40" s="6">
        <f>IF('cantidad pollos muertos'!S39="","",BETAINV(0.975,'cantidad pollos muertos'!S39+1,'cantidad inicial pollos'!S39-'cantidad pollos muertos'!S39+1))</f>
        <v>2.5444646664555592E-2</v>
      </c>
      <c r="AK40" s="6">
        <f>IF('cantidad pollos muertos'!T39="","",BETAINV(0.025,'cantidad pollos muertos'!T39+1,'cantidad inicial pollos'!T39-'cantidad pollos muertos'!T39+1))</f>
        <v>2.0814094659972197E-2</v>
      </c>
      <c r="AL40" s="6">
        <f>IF('cantidad pollos muertos'!T39="","",BETAINV(0.975,'cantidad pollos muertos'!T39+1,'cantidad inicial pollos'!T39-'cantidad pollos muertos'!T39+1))</f>
        <v>2.8853385612791271E-2</v>
      </c>
      <c r="AM40" s="6">
        <f>IF('cantidad pollos muertos'!U39="","",BETAINV(0.025,'cantidad pollos muertos'!U39+1,'cantidad inicial pollos'!U39-'cantidad pollos muertos'!U39+1))</f>
        <v>2.2432765567635651E-2</v>
      </c>
      <c r="AN40" s="6">
        <f>IF('cantidad pollos muertos'!U39="","",BETAINV(0.975,'cantidad pollos muertos'!U39+1,'cantidad inicial pollos'!U39-'cantidad pollos muertos'!U39+1))</f>
        <v>3.0590838787699748E-2</v>
      </c>
      <c r="AO40" s="6">
        <f>IF('cantidad pollos muertos'!V39="","",BETAINV(0.025,'cantidad pollos muertos'!V39+1,'cantidad inicial pollos'!V39-'cantidad pollos muertos'!V39+1))</f>
        <v>5.0356594105307885E-2</v>
      </c>
      <c r="AP40" s="6">
        <f>IF('cantidad pollos muertos'!V39="","",BETAINV(0.975,'cantidad pollos muertos'!V39+1,'cantidad inicial pollos'!V39-'cantidad pollos muertos'!V39+1))</f>
        <v>6.2293243542040022E-2</v>
      </c>
      <c r="AQ40" s="6">
        <f>IF('cantidad pollos muertos'!W39="","",BETAINV(0.025,'cantidad pollos muertos'!W39+1,'cantidad inicial pollos'!W39-'cantidad pollos muertos'!W39+1))</f>
        <v>2.4693244767005917E-2</v>
      </c>
      <c r="AR40" s="6">
        <f>IF('cantidad pollos muertos'!W39="","",BETAINV(0.975,'cantidad pollos muertos'!W39+1,'cantidad inicial pollos'!W39-'cantidad pollos muertos'!W39+1))</f>
        <v>3.3371895175963506E-2</v>
      </c>
      <c r="AS40" s="6">
        <f>IF('cantidad pollos muertos'!X39="","",BETAINV(0.025,'cantidad pollos muertos'!X39+1,'cantidad inicial pollos'!X39-'cantidad pollos muertos'!X39+1))</f>
        <v>3.1319058401910446E-2</v>
      </c>
      <c r="AT40" s="6">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6">
        <v>39</v>
      </c>
      <c r="B41" s="6" t="s">
        <v>26</v>
      </c>
      <c r="C41" s="6">
        <f>IF('cantidad pollos muertos'!C40="","",BETAINV(0.025,'cantidad pollos muertos'!C40+1,'cantidad inicial pollos'!C40-'cantidad pollos muertos'!C40+1))</f>
        <v>0.11043169002348147</v>
      </c>
      <c r="D41" s="6">
        <f>IF('cantidad pollos muertos'!C40="","",BETAINV(0.975,'cantidad pollos muertos'!C40+1,'cantidad inicial pollos'!C40-'cantidad pollos muertos'!C40+1))</f>
        <v>0.12840007592700819</v>
      </c>
      <c r="E41" s="6">
        <f>IF('cantidad pollos muertos'!D40="","",BETAINV(0.025,'cantidad pollos muertos'!D40+1,'cantidad inicial pollos'!D40-'cantidad pollos muertos'!D40+1))</f>
        <v>0.17240200364994615</v>
      </c>
      <c r="F41" s="6">
        <f>IF('cantidad pollos muertos'!D40="","",BETAINV(0.975,'cantidad pollos muertos'!D40+1,'cantidad inicial pollos'!D40-'cantidad pollos muertos'!D40+1))</f>
        <v>0.19172816260726544</v>
      </c>
      <c r="G41" s="6">
        <f>IF('cantidad pollos muertos'!E40="","",BETAINV(0.025,'cantidad pollos muertos'!E40+1,'cantidad inicial pollos'!E40-'cantidad pollos muertos'!E40+1))</f>
        <v>0.15198196299076863</v>
      </c>
      <c r="H41" s="6">
        <f>IF('cantidad pollos muertos'!E40="","",BETAINV(0.975,'cantidad pollos muertos'!E40+1,'cantidad inicial pollos'!E40-'cantidad pollos muertos'!E40+1))</f>
        <v>0.17039738337764654</v>
      </c>
      <c r="I41" s="6">
        <f>IF('cantidad pollos muertos'!F40="","",BETAINV(0.025,'cantidad pollos muertos'!F40+1,'cantidad inicial pollos'!F40-'cantidad pollos muertos'!F40+1))</f>
        <v>5.2772924700858946E-2</v>
      </c>
      <c r="J41" s="6">
        <f>IF('cantidad pollos muertos'!F40="","",BETAINV(0.975,'cantidad pollos muertos'!F40+1,'cantidad inicial pollos'!F40-'cantidad pollos muertos'!F40+1))</f>
        <v>6.4532134057117663E-2</v>
      </c>
      <c r="K41" s="6">
        <f>IF('cantidad pollos muertos'!G40="","",BETAINV(0.025,'cantidad pollos muertos'!G40+1,'cantidad inicial pollos'!G40-'cantidad pollos muertos'!G40+1))</f>
        <v>0.19489630507408673</v>
      </c>
      <c r="L41" s="6">
        <f>IF('cantidad pollos muertos'!G40="","",BETAINV(0.975,'cantidad pollos muertos'!G40+1,'cantidad inicial pollos'!G40-'cantidad pollos muertos'!G40+1))</f>
        <v>0.21708688651338015</v>
      </c>
      <c r="M41" s="6">
        <f>IF('cantidad pollos muertos'!H40="","",BETAINV(0.025,'cantidad pollos muertos'!H40+1,'cantidad inicial pollos'!L40-'cantidad pollos muertos'!H40+1))</f>
        <v>1.110679641462046E-2</v>
      </c>
      <c r="N41" s="6">
        <f>IF('cantidad pollos muertos'!H40="","",BETAINV(0.975,'cantidad pollos muertos'!H40+1,'cantidad inicial pollos'!H40-'cantidad pollos muertos'!H40+1))</f>
        <v>2.4802367932229452E-2</v>
      </c>
      <c r="O41" s="6">
        <f>IF('cantidad pollos muertos'!I40="","",BETAINV(0.025,'cantidad pollos muertos'!I40+1,'cantidad inicial pollos'!I40-'cantidad pollos muertos'!I40+1))</f>
        <v>1.9574570419511782E-2</v>
      </c>
      <c r="P41" s="6">
        <f>IF('cantidad pollos muertos'!I40="","",BETAINV(0.975,'cantidad pollos muertos'!I40+1,'cantidad inicial pollos'!I40-'cantidad pollos muertos'!I40+1))</f>
        <v>2.7110433205791096E-2</v>
      </c>
      <c r="Q41" s="6">
        <f>IF('cantidad pollos muertos'!J40="","",BETAINV(0.025,'cantidad pollos muertos'!J40+1,'cantidad inicial pollos'!J40-'cantidad pollos muertos'!J40+1))</f>
        <v>1.7334006097944058E-2</v>
      </c>
      <c r="R41" s="6">
        <f>IF('cantidad pollos muertos'!J40="","",BETAINV(0.975,'cantidad pollos muertos'!J40+1,'cantidad inicial pollos'!J40-'cantidad pollos muertos'!J40+1))</f>
        <v>2.4472616400180391E-2</v>
      </c>
      <c r="S41" s="32">
        <f>IF('cantidad pollos muertos'!K40="","",BETAINV(0.025,'cantidad pollos muertos'!K40+1,'cantidad inicial pollos'!K40-'cantidad pollos muertos'!K40+1))</f>
        <v>1.3459558154151251E-2</v>
      </c>
      <c r="T41" s="32">
        <f>IF('cantidad pollos muertos'!K40="","",BETAINV(0.975,'cantidad pollos muertos'!K40+1,'cantidad inicial pollos'!K40-'cantidad pollos muertos'!K40+1))</f>
        <v>1.9835210653932123E-2</v>
      </c>
      <c r="U41" s="32">
        <f>IF('cantidad pollos muertos'!L40="","",BETAINV(0.025,'cantidad pollos muertos'!L40+1,'cantidad inicial pollos'!L40-'cantidad pollos muertos'!L40+1))</f>
        <v>3.2491474182683347E-2</v>
      </c>
      <c r="V41" s="32">
        <f>IF('cantidad pollos muertos'!L40="","",BETAINV(0.975,'cantidad pollos muertos'!L40+1,'cantidad inicial pollos'!L40-'cantidad pollos muertos'!L40+1))</f>
        <v>4.1953698602539391E-2</v>
      </c>
      <c r="W41" s="6">
        <f>IF('cantidad pollos muertos'!M40="","",BETAINV(0.025,'cantidad pollos muertos'!M40+1,'cantidad inicial pollos'!M40-'cantidad pollos muertos'!M40+1))</f>
        <v>2.0932864557654973E-2</v>
      </c>
      <c r="X41" s="6">
        <f>IF('cantidad pollos muertos'!M40="","",BETAINV(0.975,'cantidad pollos muertos'!M40+1,'cantidad inicial pollos'!M40-'cantidad pollos muertos'!M40+1))</f>
        <v>2.8699558976436057E-2</v>
      </c>
      <c r="Y41" s="6">
        <f>IF('cantidad pollos muertos'!N40="","",BETAINV(0.025,'cantidad pollos muertos'!N40+1,'cantidad inicial pollos'!N40-'cantidad pollos muertos'!N40+1))</f>
        <v>1.0085502919607348E-2</v>
      </c>
      <c r="Z41" s="6">
        <f>IF('cantidad pollos muertos'!N40="","",BETAINV(0.975,'cantidad pollos muertos'!N40+1,'cantidad inicial pollos'!N40-'cantidad pollos muertos'!N40+1))</f>
        <v>1.5697641157323194E-2</v>
      </c>
      <c r="AA41" s="6">
        <f>IF('cantidad pollos muertos'!O40="","",BETAINV(0.025,'cantidad pollos muertos'!O40+1,'cantidad inicial pollos'!O40-'cantidad pollos muertos'!O40+1))</f>
        <v>3.2184989412463963E-2</v>
      </c>
      <c r="AB41" s="6">
        <f>IF('cantidad pollos muertos'!O40="","",BETAINV(0.975,'cantidad pollos muertos'!O40+1,'cantidad inicial pollos'!O40-'cantidad pollos muertos'!O40+1))</f>
        <v>4.160700343407564E-2</v>
      </c>
      <c r="AC41" s="6">
        <f>IF('cantidad pollos muertos'!P40="","",BETAINV(0.025,'cantidad pollos muertos'!P40+1,'cantidad inicial pollos'!P40-'cantidad pollos muertos'!P40+1))</f>
        <v>2.2741533678303272E-2</v>
      </c>
      <c r="AD41" s="6">
        <f>IF('cantidad pollos muertos'!P40="","",BETAINV(0.975,'cantidad pollos muertos'!P40+1,'cantidad inicial pollos'!P40-'cantidad pollos muertos'!P40+1))</f>
        <v>3.0801870407795362E-2</v>
      </c>
      <c r="AE41" s="6">
        <f>IF('cantidad pollos muertos'!Q40="","",BETAINV(0.025,'cantidad pollos muertos'!Q40+1,'cantidad inicial pollos'!Q40-'cantidad pollos muertos'!Q40+1))</f>
        <v>1.4644070054296989E-2</v>
      </c>
      <c r="AF41" s="6">
        <f>IF('cantidad pollos muertos'!Q40="","",BETAINV(0.975,'cantidad pollos muertos'!Q40+1,'cantidad inicial pollos'!Q40-'cantidad pollos muertos'!Q40+1))</f>
        <v>2.1263431291240642E-2</v>
      </c>
      <c r="AG41" s="6">
        <f>IF('cantidad pollos muertos'!R40="","",BETAINV(0.025,'cantidad pollos muertos'!R40+1,'cantidad inicial pollos'!R40-'cantidad pollos muertos'!R40+1))</f>
        <v>3.8332222367370494E-2</v>
      </c>
      <c r="AH41" s="6">
        <f>IF('cantidad pollos muertos'!R40="","",BETAINV(0.975,'cantidad pollos muertos'!R40+1,'cantidad inicial pollos'!R40-'cantidad pollos muertos'!R40+1))</f>
        <v>4.8523366743002505E-2</v>
      </c>
      <c r="AI41" s="6">
        <f>IF('cantidad pollos muertos'!S40="","",BETAINV(0.025,'cantidad pollos muertos'!S40+1,'cantidad inicial pollos'!S40-'cantidad pollos muertos'!S40+1))</f>
        <v>2.2590296196015831E-2</v>
      </c>
      <c r="AJ41" s="6">
        <f>IF('cantidad pollos muertos'!S40="","",BETAINV(0.975,'cantidad pollos muertos'!S40+1,'cantidad inicial pollos'!S40-'cantidad pollos muertos'!S40+1))</f>
        <v>3.0626517511447182E-2</v>
      </c>
      <c r="AK41" s="6">
        <f>IF('cantidad pollos muertos'!T40="","",BETAINV(0.025,'cantidad pollos muertos'!T40+1,'cantidad inicial pollos'!T40-'cantidad pollos muertos'!T40+1))</f>
        <v>3.1266142976033674E-2</v>
      </c>
      <c r="AL41" s="6">
        <f>IF('cantidad pollos muertos'!T40="","",BETAINV(0.975,'cantidad pollos muertos'!T40+1,'cantidad inicial pollos'!T40-'cantidad pollos muertos'!T40+1))</f>
        <v>4.0566309958522395E-2</v>
      </c>
      <c r="AM41" s="6">
        <f>IF('cantidad pollos muertos'!U40="","",BETAINV(0.025,'cantidad pollos muertos'!U40+1,'cantidad inicial pollos'!U40-'cantidad pollos muertos'!U40+1))</f>
        <v>3.9257231475221914E-2</v>
      </c>
      <c r="AN41" s="6">
        <f>IF('cantidad pollos muertos'!U40="","",BETAINV(0.975,'cantidad pollos muertos'!U40+1,'cantidad inicial pollos'!U40-'cantidad pollos muertos'!U40+1))</f>
        <v>4.9557896693089964E-2</v>
      </c>
      <c r="AO41" s="6">
        <f>IF('cantidad pollos muertos'!V40="","",BETAINV(0.025,'cantidad pollos muertos'!V40+1,'cantidad inicial pollos'!V40-'cantidad pollos muertos'!V40+1))</f>
        <v>2.3346881103764362E-2</v>
      </c>
      <c r="AP41" s="6">
        <f>IF('cantidad pollos muertos'!V40="","",BETAINV(0.975,'cantidad pollos muertos'!V40+1,'cantidad inicial pollos'!V40-'cantidad pollos muertos'!V40+1))</f>
        <v>3.1502884395306796E-2</v>
      </c>
      <c r="AQ41" s="6">
        <f>IF('cantidad pollos muertos'!W40="","",BETAINV(0.025,'cantidad pollos muertos'!W40+1,'cantidad inicial pollos'!W40-'cantidad pollos muertos'!W40+1))</f>
        <v>2.4862914067802163E-2</v>
      </c>
      <c r="AR41" s="6">
        <f>IF('cantidad pollos muertos'!W40="","",BETAINV(0.975,'cantidad pollos muertos'!W40+1,'cantidad inicial pollos'!W40-'cantidad pollos muertos'!W40+1))</f>
        <v>3.3252754313085942E-2</v>
      </c>
      <c r="AS41" s="6">
        <f>IF('cantidad pollos muertos'!X40="","",BETAINV(0.025,'cantidad pollos muertos'!X40+1,'cantidad inicial pollos'!X40-'cantidad pollos muertos'!X40+1))</f>
        <v>4.9784445814446805E-2</v>
      </c>
      <c r="AT41" s="6">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6">
        <v>40</v>
      </c>
      <c r="B42" s="6" t="s">
        <v>33</v>
      </c>
      <c r="C42" s="6">
        <f>IF('cantidad pollos muertos'!C41="","",BETAINV(0.025,'cantidad pollos muertos'!C41+1,'cantidad inicial pollos'!C41-'cantidad pollos muertos'!C41+1))</f>
        <v>6.9106676074943807E-2</v>
      </c>
      <c r="D42" s="6">
        <f>IF('cantidad pollos muertos'!C41="","",BETAINV(0.975,'cantidad pollos muertos'!C41+1,'cantidad inicial pollos'!C41-'cantidad pollos muertos'!C41+1))</f>
        <v>9.0074466736767222E-2</v>
      </c>
      <c r="E42" s="6">
        <f>IF('cantidad pollos muertos'!D41="","",BETAINV(0.025,'cantidad pollos muertos'!D41+1,'cantidad inicial pollos'!D41-'cantidad pollos muertos'!D41+1))</f>
        <v>0.11290864016808551</v>
      </c>
      <c r="F42" s="6">
        <f>IF('cantidad pollos muertos'!D41="","",BETAINV(0.975,'cantidad pollos muertos'!D41+1,'cantidad inicial pollos'!D41-'cantidad pollos muertos'!D41+1))</f>
        <v>0.13715143813710717</v>
      </c>
      <c r="G42" s="6">
        <f>IF('cantidad pollos muertos'!E41="","",BETAINV(0.025,'cantidad pollos muertos'!E41+1,'cantidad inicial pollos'!E41-'cantidad pollos muertos'!E41+1))</f>
        <v>7.8056305572156578E-2</v>
      </c>
      <c r="H42" s="6">
        <f>IF('cantidad pollos muertos'!E41="","",BETAINV(0.975,'cantidad pollos muertos'!E41+1,'cantidad inicial pollos'!E41-'cantidad pollos muertos'!E41+1))</f>
        <v>9.8836609222254235E-2</v>
      </c>
      <c r="I42" s="6">
        <f>IF('cantidad pollos muertos'!F41="","",BETAINV(0.025,'cantidad pollos muertos'!F41+1,'cantidad inicial pollos'!F41-'cantidad pollos muertos'!F41+1))</f>
        <v>5.9975000102205765E-2</v>
      </c>
      <c r="J42" s="6">
        <f>IF('cantidad pollos muertos'!F41="","",BETAINV(0.975,'cantidad pollos muertos'!F41+1,'cantidad inicial pollos'!F41-'cantidad pollos muertos'!F41+1))</f>
        <v>7.8551797167883741E-2</v>
      </c>
      <c r="K42" s="6">
        <f>IF('cantidad pollos muertos'!G41="","",BETAINV(0.025,'cantidad pollos muertos'!G41+1,'cantidad inicial pollos'!G41-'cantidad pollos muertos'!G41+1))</f>
        <v>3.9271928911828596E-2</v>
      </c>
      <c r="L42" s="6">
        <f>IF('cantidad pollos muertos'!G41="","",BETAINV(0.975,'cantidad pollos muertos'!G41+1,'cantidad inicial pollos'!G41-'cantidad pollos muertos'!G41+1))</f>
        <v>5.476268637279913E-2</v>
      </c>
      <c r="M42" s="6">
        <f>IF('cantidad pollos muertos'!H41="","",BETAINV(0.025,'cantidad pollos muertos'!H41+1,'cantidad inicial pollos'!L41-'cantidad pollos muertos'!H41+1))</f>
        <v>2.1946535507376203E-2</v>
      </c>
      <c r="N42" s="6">
        <f>IF('cantidad pollos muertos'!H41="","",BETAINV(0.975,'cantidad pollos muertos'!H41+1,'cantidad inicial pollos'!H41-'cantidad pollos muertos'!H41+1))</f>
        <v>3.5900202286338279E-2</v>
      </c>
      <c r="O42" s="6">
        <f>IF('cantidad pollos muertos'!I41="","",BETAINV(0.025,'cantidad pollos muertos'!I41+1,'cantidad inicial pollos'!I41-'cantidad pollos muertos'!I41+1))</f>
        <v>2.1989752948826369E-2</v>
      </c>
      <c r="P42" s="6">
        <f>IF('cantidad pollos muertos'!I41="","",BETAINV(0.975,'cantidad pollos muertos'!I41+1,'cantidad inicial pollos'!I41-'cantidad pollos muertos'!I41+1))</f>
        <v>3.3569405641685646E-2</v>
      </c>
      <c r="Q42" s="6">
        <f>IF('cantidad pollos muertos'!J41="","",BETAINV(0.025,'cantidad pollos muertos'!J41+1,'cantidad inicial pollos'!J41-'cantidad pollos muertos'!J41+1))</f>
        <v>9.1452882234430183E-2</v>
      </c>
      <c r="R42" s="6">
        <f>IF('cantidad pollos muertos'!J41="","",BETAINV(0.975,'cantidad pollos muertos'!J41+1,'cantidad inicial pollos'!J41-'cantidad pollos muertos'!J41+1))</f>
        <v>0.11411080486394343</v>
      </c>
      <c r="S42" s="32">
        <f>IF('cantidad pollos muertos'!K41="","",BETAINV(0.025,'cantidad pollos muertos'!K41+1,'cantidad inicial pollos'!K41-'cantidad pollos muertos'!K41+1))</f>
        <v>1.0746260195166682E-2</v>
      </c>
      <c r="T42" s="32">
        <f>IF('cantidad pollos muertos'!K41="","",BETAINV(0.975,'cantidad pollos muertos'!K41+1,'cantidad inicial pollos'!K41-'cantidad pollos muertos'!K41+1))</f>
        <v>1.9255638187833712E-2</v>
      </c>
      <c r="U42" s="32">
        <f>IF('cantidad pollos muertos'!L41="","",BETAINV(0.025,'cantidad pollos muertos'!L41+1,'cantidad inicial pollos'!L41-'cantidad pollos muertos'!L41+1))</f>
        <v>1.1584083785265422E-2</v>
      </c>
      <c r="V42" s="32">
        <f>IF('cantidad pollos muertos'!L41="","",BETAINV(0.975,'cantidad pollos muertos'!L41+1,'cantidad inicial pollos'!L41-'cantidad pollos muertos'!L41+1))</f>
        <v>2.0366376344548853E-2</v>
      </c>
      <c r="W42" s="6">
        <f>IF('cantidad pollos muertos'!M41="","",BETAINV(0.025,'cantidad pollos muertos'!M41+1,'cantidad inicial pollos'!M41-'cantidad pollos muertos'!M41+1))</f>
        <v>4.7950778583009571E-2</v>
      </c>
      <c r="X42" s="6">
        <f>IF('cantidad pollos muertos'!M41="","",BETAINV(0.975,'cantidad pollos muertos'!M41+1,'cantidad inicial pollos'!M41-'cantidad pollos muertos'!M41+1))</f>
        <v>6.5140880887301078E-2</v>
      </c>
      <c r="Y42" s="6">
        <f>IF('cantidad pollos muertos'!N41="","",BETAINV(0.025,'cantidad pollos muertos'!N41+1,'cantidad inicial pollos'!N41-'cantidad pollos muertos'!N41+1))</f>
        <v>7.9580120086738468E-3</v>
      </c>
      <c r="Z42" s="6">
        <f>IF('cantidad pollos muertos'!N41="","",BETAINV(0.975,'cantidad pollos muertos'!N41+1,'cantidad inicial pollos'!N41-'cantidad pollos muertos'!N41+1))</f>
        <v>1.5933966830937729E-2</v>
      </c>
      <c r="AA42" s="6">
        <f>IF('cantidad pollos muertos'!O41="","",BETAINV(0.025,'cantidad pollos muertos'!O41+1,'cantidad inicial pollos'!O41-'cantidad pollos muertos'!O41+1))</f>
        <v>1.2111838182034413E-2</v>
      </c>
      <c r="AB42" s="6">
        <f>IF('cantidad pollos muertos'!O41="","",BETAINV(0.975,'cantidad pollos muertos'!O41+1,'cantidad inicial pollos'!O41-'cantidad pollos muertos'!O41+1))</f>
        <v>2.1418375853140548E-2</v>
      </c>
      <c r="AC42" s="6">
        <f>IF('cantidad pollos muertos'!P41="","",BETAINV(0.025,'cantidad pollos muertos'!P41+1,'cantidad inicial pollos'!P41-'cantidad pollos muertos'!P41+1))</f>
        <v>1.6063334875733668E-2</v>
      </c>
      <c r="AD42" s="6">
        <f>IF('cantidad pollos muertos'!P41="","",BETAINV(0.975,'cantidad pollos muertos'!P41+1,'cantidad inicial pollos'!P41-'cantidad pollos muertos'!P41+1))</f>
        <v>2.6558342311429284E-2</v>
      </c>
      <c r="AE42" s="6">
        <f>IF('cantidad pollos muertos'!Q41="","",BETAINV(0.025,'cantidad pollos muertos'!Q41+1,'cantidad inicial pollos'!Q41-'cantidad pollos muertos'!Q41+1))</f>
        <v>1.5144844396790945E-2</v>
      </c>
      <c r="AF42" s="6">
        <f>IF('cantidad pollos muertos'!Q41="","",BETAINV(0.975,'cantidad pollos muertos'!Q41+1,'cantidad inicial pollos'!Q41-'cantidad pollos muertos'!Q41+1))</f>
        <v>2.5378811905913401E-2</v>
      </c>
      <c r="AG42" s="6">
        <f>IF('cantidad pollos muertos'!R41="","",BETAINV(0.025,'cantidad pollos muertos'!R41+1,'cantidad inicial pollos'!R41-'cantidad pollos muertos'!R41+1))</f>
        <v>1.4999354476580542E-2</v>
      </c>
      <c r="AH42" s="6">
        <f>IF('cantidad pollos muertos'!R41="","",BETAINV(0.975,'cantidad pollos muertos'!R41+1,'cantidad inicial pollos'!R41-'cantidad pollos muertos'!R41+1))</f>
        <v>2.5624741114875782E-2</v>
      </c>
      <c r="AI42" s="6">
        <f>IF('cantidad pollos muertos'!S41="","",BETAINV(0.025,'cantidad pollos muertos'!S41+1,'cantidad inicial pollos'!S41-'cantidad pollos muertos'!S41+1))</f>
        <v>2.8384969793245878E-2</v>
      </c>
      <c r="AJ42" s="6">
        <f>IF('cantidad pollos muertos'!S41="","",BETAINV(0.975,'cantidad pollos muertos'!S41+1,'cantidad inicial pollos'!S41-'cantidad pollos muertos'!S41+1))</f>
        <v>4.2361209544485523E-2</v>
      </c>
      <c r="AK42" s="6">
        <f>IF('cantidad pollos muertos'!T41="","",BETAINV(0.025,'cantidad pollos muertos'!T41+1,'cantidad inicial pollos'!T41-'cantidad pollos muertos'!T41+1))</f>
        <v>1.825501702391194E-2</v>
      </c>
      <c r="AL42" s="6">
        <f>IF('cantidad pollos muertos'!T41="","",BETAINV(0.975,'cantidad pollos muertos'!T41+1,'cantidad inicial pollos'!T41-'cantidad pollos muertos'!T41+1))</f>
        <v>2.9569047496849521E-2</v>
      </c>
      <c r="AM42" s="6">
        <f>IF('cantidad pollos muertos'!U41="","",BETAINV(0.025,'cantidad pollos muertos'!U41+1,'cantidad inicial pollos'!U41-'cantidad pollos muertos'!U41+1))</f>
        <v>2.0703023169750721E-2</v>
      </c>
      <c r="AN42" s="6">
        <f>IF('cantidad pollos muertos'!U41="","",BETAINV(0.975,'cantidad pollos muertos'!U41+1,'cantidad inicial pollos'!U41-'cantidad pollos muertos'!U41+1))</f>
        <v>3.2408707408363435E-2</v>
      </c>
      <c r="AO42" s="6">
        <f>IF('cantidad pollos muertos'!V41="","",BETAINV(0.025,'cantidad pollos muertos'!V41+1,'cantidad inicial pollos'!V41-'cantidad pollos muertos'!V41+1))</f>
        <v>1.8219455975166967E-2</v>
      </c>
      <c r="AP42" s="6">
        <f>IF('cantidad pollos muertos'!V41="","",BETAINV(0.975,'cantidad pollos muertos'!V41+1,'cantidad inicial pollos'!V41-'cantidad pollos muertos'!V41+1))</f>
        <v>2.9297588457250057E-2</v>
      </c>
      <c r="AQ42" s="6">
        <f>IF('cantidad pollos muertos'!W41="","",BETAINV(0.025,'cantidad pollos muertos'!W41+1,'cantidad inicial pollos'!W41-'cantidad pollos muertos'!W41+1))</f>
        <v>9.1343993354656428E-3</v>
      </c>
      <c r="AR42" s="6">
        <f>IF('cantidad pollos muertos'!W41="","",BETAINV(0.975,'cantidad pollos muertos'!W41+1,'cantidad inicial pollos'!W41-'cantidad pollos muertos'!W41+1))</f>
        <v>1.740227397717109E-2</v>
      </c>
      <c r="AS42" s="6">
        <f>IF('cantidad pollos muertos'!X41="","",BETAINV(0.025,'cantidad pollos muertos'!X41+1,'cantidad inicial pollos'!X41-'cantidad pollos muertos'!X41+1))</f>
        <v>1.392601682751992E-2</v>
      </c>
      <c r="AT42" s="6">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6">
        <v>41</v>
      </c>
      <c r="B43" s="6" t="s">
        <v>6</v>
      </c>
      <c r="C43" s="6">
        <f>IF('cantidad pollos muertos'!C42="","",BETAINV(0.025,'cantidad pollos muertos'!C42+1,'cantidad inicial pollos'!C42-'cantidad pollos muertos'!C42+1))</f>
        <v>7.5142190233221759E-2</v>
      </c>
      <c r="D43" s="6">
        <f>IF('cantidad pollos muertos'!C42="","",BETAINV(0.975,'cantidad pollos muertos'!C42+1,'cantidad inicial pollos'!C42-'cantidad pollos muertos'!C42+1))</f>
        <v>8.448553547538773E-2</v>
      </c>
      <c r="E43" s="6">
        <f>IF('cantidad pollos muertos'!D42="","",BETAINV(0.025,'cantidad pollos muertos'!D42+1,'cantidad inicial pollos'!D42-'cantidad pollos muertos'!D42+1))</f>
        <v>0.12362510477764389</v>
      </c>
      <c r="F43" s="6">
        <f>IF('cantidad pollos muertos'!D42="","",BETAINV(0.975,'cantidad pollos muertos'!D42+1,'cantidad inicial pollos'!D42-'cantidad pollos muertos'!D42+1))</f>
        <v>0.13482718113142067</v>
      </c>
      <c r="G43" s="6">
        <f>IF('cantidad pollos muertos'!E42="","",BETAINV(0.025,'cantidad pollos muertos'!E42+1,'cantidad inicial pollos'!E42-'cantidad pollos muertos'!E42+1))</f>
        <v>0.33467527173983402</v>
      </c>
      <c r="H43" s="6">
        <f>IF('cantidad pollos muertos'!E42="","",BETAINV(0.975,'cantidad pollos muertos'!E42+1,'cantidad inicial pollos'!E42-'cantidad pollos muertos'!E42+1))</f>
        <v>0.35052632626104308</v>
      </c>
      <c r="I43" s="6">
        <f>IF('cantidad pollos muertos'!F42="","",BETAINV(0.025,'cantidad pollos muertos'!F42+1,'cantidad inicial pollos'!F42-'cantidad pollos muertos'!F42+1))</f>
        <v>6.3467915539511754E-2</v>
      </c>
      <c r="J43" s="6">
        <f>IF('cantidad pollos muertos'!F42="","",BETAINV(0.975,'cantidad pollos muertos'!F42+1,'cantidad inicial pollos'!F42-'cantidad pollos muertos'!F42+1))</f>
        <v>7.1852887368439977E-2</v>
      </c>
      <c r="K43" s="6">
        <f>IF('cantidad pollos muertos'!G42="","",BETAINV(0.025,'cantidad pollos muertos'!G42+1,'cantidad inicial pollos'!G42-'cantidad pollos muertos'!G42+1))</f>
        <v>5.1784954930957409E-2</v>
      </c>
      <c r="L43" s="6">
        <f>IF('cantidad pollos muertos'!G42="","",BETAINV(0.975,'cantidad pollos muertos'!G42+1,'cantidad inicial pollos'!G42-'cantidad pollos muertos'!G42+1))</f>
        <v>5.9499633713036459E-2</v>
      </c>
      <c r="M43" s="6">
        <f>IF('cantidad pollos muertos'!H42="","",BETAINV(0.025,'cantidad pollos muertos'!H42+1,'cantidad inicial pollos'!L42-'cantidad pollos muertos'!H42+1))</f>
        <v>3.6189949957375032E-2</v>
      </c>
      <c r="N43" s="6">
        <f>IF('cantidad pollos muertos'!H42="","",BETAINV(0.975,'cantidad pollos muertos'!H42+1,'cantidad inicial pollos'!H42-'cantidad pollos muertos'!H42+1))</f>
        <v>4.9240657040661162E-2</v>
      </c>
      <c r="O43" s="6">
        <f>IF('cantidad pollos muertos'!I42="","",BETAINV(0.025,'cantidad pollos muertos'!I42+1,'cantidad inicial pollos'!I42-'cantidad pollos muertos'!I42+1))</f>
        <v>7.0864765074070607E-2</v>
      </c>
      <c r="P43" s="6">
        <f>IF('cantidad pollos muertos'!I42="","",BETAINV(0.975,'cantidad pollos muertos'!I42+1,'cantidad inicial pollos'!I42-'cantidad pollos muertos'!I42+1))</f>
        <v>8.0222333408694224E-2</v>
      </c>
      <c r="Q43" s="6">
        <f>IF('cantidad pollos muertos'!J42="","",BETAINV(0.025,'cantidad pollos muertos'!J42+1,'cantidad inicial pollos'!J42-'cantidad pollos muertos'!J42+1))</f>
        <v>1.5331462364387463E-2</v>
      </c>
      <c r="R43" s="6">
        <f>IF('cantidad pollos muertos'!J42="","",BETAINV(0.975,'cantidad pollos muertos'!J42+1,'cantidad inicial pollos'!J42-'cantidad pollos muertos'!J42+1))</f>
        <v>1.9738379125890493E-2</v>
      </c>
      <c r="S43" s="32">
        <f>IF('cantidad pollos muertos'!K42="","",BETAINV(0.025,'cantidad pollos muertos'!K42+1,'cantidad inicial pollos'!K42-'cantidad pollos muertos'!K42+1))</f>
        <v>3.9670456448758475E-2</v>
      </c>
      <c r="T43" s="32">
        <f>IF('cantidad pollos muertos'!K42="","",BETAINV(0.975,'cantidad pollos muertos'!K42+1,'cantidad inicial pollos'!K42-'cantidad pollos muertos'!K42+1))</f>
        <v>4.6445545997180648E-2</v>
      </c>
      <c r="U43" s="32">
        <f>IF('cantidad pollos muertos'!L42="","",BETAINV(0.025,'cantidad pollos muertos'!L42+1,'cantidad inicial pollos'!L42-'cantidad pollos muertos'!L42+1))</f>
        <v>2.4232816907508458E-2</v>
      </c>
      <c r="V43" s="32">
        <f>IF('cantidad pollos muertos'!L42="","",BETAINV(0.975,'cantidad pollos muertos'!L42+1,'cantidad inicial pollos'!L42-'cantidad pollos muertos'!L42+1))</f>
        <v>2.9740339149135875E-2</v>
      </c>
      <c r="W43" s="6">
        <f>IF('cantidad pollos muertos'!M42="","",BETAINV(0.025,'cantidad pollos muertos'!M42+1,'cantidad inicial pollos'!M42-'cantidad pollos muertos'!M42+1))</f>
        <v>2.3748203197824835E-2</v>
      </c>
      <c r="X43" s="6">
        <f>IF('cantidad pollos muertos'!M42="","",BETAINV(0.975,'cantidad pollos muertos'!M42+1,'cantidad inicial pollos'!M42-'cantidad pollos muertos'!M42+1))</f>
        <v>2.9097725207239522E-2</v>
      </c>
      <c r="Y43" s="6">
        <f>IF('cantidad pollos muertos'!N42="","",BETAINV(0.025,'cantidad pollos muertos'!N42+1,'cantidad inicial pollos'!N42-'cantidad pollos muertos'!N42+1))</f>
        <v>2.900740925326608E-2</v>
      </c>
      <c r="Z43" s="6">
        <f>IF('cantidad pollos muertos'!N42="","",BETAINV(0.975,'cantidad pollos muertos'!N42+1,'cantidad inicial pollos'!N42-'cantidad pollos muertos'!N42+1))</f>
        <v>3.4873892181774058E-2</v>
      </c>
      <c r="AA43" s="6">
        <f>IF('cantidad pollos muertos'!O42="","",BETAINV(0.025,'cantidad pollos muertos'!O42+1,'cantidad inicial pollos'!O42-'cantidad pollos muertos'!O42+1))</f>
        <v>7.6746772909233318E-2</v>
      </c>
      <c r="AB43" s="6">
        <f>IF('cantidad pollos muertos'!O42="","",BETAINV(0.975,'cantidad pollos muertos'!O42+1,'cantidad inicial pollos'!O42-'cantidad pollos muertos'!O42+1))</f>
        <v>8.5872048118610156E-2</v>
      </c>
      <c r="AC43" s="6">
        <f>IF('cantidad pollos muertos'!P42="","",BETAINV(0.025,'cantidad pollos muertos'!P42+1,'cantidad inicial pollos'!P42-'cantidad pollos muertos'!P42+1))</f>
        <v>4.3648392190751298E-2</v>
      </c>
      <c r="AD43" s="6">
        <f>IF('cantidad pollos muertos'!P42="","",BETAINV(0.975,'cantidad pollos muertos'!P42+1,'cantidad inicial pollos'!P42-'cantidad pollos muertos'!P42+1))</f>
        <v>5.0725381596807173E-2</v>
      </c>
      <c r="AE43" s="6">
        <f>IF('cantidad pollos muertos'!Q42="","",BETAINV(0.025,'cantidad pollos muertos'!Q42+1,'cantidad inicial pollos'!Q42-'cantidad pollos muertos'!Q42+1))</f>
        <v>3.5335311418124814E-2</v>
      </c>
      <c r="AF43" s="6">
        <f>IF('cantidad pollos muertos'!Q42="","",BETAINV(0.975,'cantidad pollos muertos'!Q42+1,'cantidad inicial pollos'!Q42-'cantidad pollos muertos'!Q42+1))</f>
        <v>4.1759395413659806E-2</v>
      </c>
      <c r="AG43" s="6">
        <f>IF('cantidad pollos muertos'!R42="","",BETAINV(0.025,'cantidad pollos muertos'!R42+1,'cantidad inicial pollos'!R42-'cantidad pollos muertos'!R42+1))</f>
        <v>4.1806745556537399E-2</v>
      </c>
      <c r="AH43" s="6">
        <f>IF('cantidad pollos muertos'!R42="","",BETAINV(0.975,'cantidad pollos muertos'!R42+1,'cantidad inicial pollos'!R42-'cantidad pollos muertos'!R42+1))</f>
        <v>4.8493640848122799E-2</v>
      </c>
      <c r="AI43" s="6">
        <f>IF('cantidad pollos muertos'!S42="","",BETAINV(0.025,'cantidad pollos muertos'!S42+1,'cantidad inicial pollos'!S42-'cantidad pollos muertos'!S42+1))</f>
        <v>4.2719841132642759E-2</v>
      </c>
      <c r="AJ43" s="6">
        <f>IF('cantidad pollos muertos'!S42="","",BETAINV(0.975,'cantidad pollos muertos'!S42+1,'cantidad inicial pollos'!S42-'cantidad pollos muertos'!S42+1))</f>
        <v>4.9473218228205718E-2</v>
      </c>
      <c r="AK43" s="6">
        <f>IF('cantidad pollos muertos'!T42="","",BETAINV(0.025,'cantidad pollos muertos'!T42+1,'cantidad inicial pollos'!T42-'cantidad pollos muertos'!T42+1))</f>
        <v>3.5882066746886584E-2</v>
      </c>
      <c r="AL43" s="6">
        <f>IF('cantidad pollos muertos'!T42="","",BETAINV(0.975,'cantidad pollos muertos'!T42+1,'cantidad inicial pollos'!T42-'cantidad pollos muertos'!T42+1))</f>
        <v>4.2115945105734909E-2</v>
      </c>
      <c r="AM43" s="6">
        <f>IF('cantidad pollos muertos'!U42="","",BETAINV(0.025,'cantidad pollos muertos'!U42+1,'cantidad inicial pollos'!U42-'cantidad pollos muertos'!U42+1))</f>
        <v>4.4024941061474893E-2</v>
      </c>
      <c r="AN43" s="6">
        <f>IF('cantidad pollos muertos'!U42="","",BETAINV(0.975,'cantidad pollos muertos'!U42+1,'cantidad inicial pollos'!U42-'cantidad pollos muertos'!U42+1))</f>
        <v>5.0871936788520866E-2</v>
      </c>
      <c r="AO43" s="6">
        <f>IF('cantidad pollos muertos'!V42="","",BETAINV(0.025,'cantidad pollos muertos'!V42+1,'cantidad inicial pollos'!V42-'cantidad pollos muertos'!V42+1))</f>
        <v>7.407704849066872E-2</v>
      </c>
      <c r="AP43" s="6">
        <f>IF('cantidad pollos muertos'!V42="","",BETAINV(0.975,'cantidad pollos muertos'!V42+1,'cantidad inicial pollos'!V42-'cantidad pollos muertos'!V42+1))</f>
        <v>8.2737269113216549E-2</v>
      </c>
      <c r="AQ43" s="6">
        <f>IF('cantidad pollos muertos'!W42="","",BETAINV(0.025,'cantidad pollos muertos'!W42+1,'cantidad inicial pollos'!W42-'cantidad pollos muertos'!W42+1))</f>
        <v>4.9776117046334445E-2</v>
      </c>
      <c r="AR43" s="6">
        <f>IF('cantidad pollos muertos'!W42="","",BETAINV(0.975,'cantidad pollos muertos'!W42+1,'cantidad inicial pollos'!W42-'cantidad pollos muertos'!W42+1))</f>
        <v>5.7017561923251359E-2</v>
      </c>
      <c r="AS43" s="6">
        <f>IF('cantidad pollos muertos'!X42="","",BETAINV(0.025,'cantidad pollos muertos'!X42+1,'cantidad inicial pollos'!X42-'cantidad pollos muertos'!X42+1))</f>
        <v>4.4701301010729694E-2</v>
      </c>
      <c r="AT43" s="6">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6">
        <v>42</v>
      </c>
      <c r="B44" s="6" t="s">
        <v>4</v>
      </c>
      <c r="C44" s="6">
        <f>IF('cantidad pollos muertos'!C43="","",BETAINV(0.025,'cantidad pollos muertos'!C43+1,'cantidad inicial pollos'!C43-'cantidad pollos muertos'!C43+1))</f>
        <v>6.3688772530188564E-2</v>
      </c>
      <c r="D44" s="6">
        <f>IF('cantidad pollos muertos'!C43="","",BETAINV(0.975,'cantidad pollos muertos'!C43+1,'cantidad inicial pollos'!C43-'cantidad pollos muertos'!C43+1))</f>
        <v>7.1590355675555939E-2</v>
      </c>
      <c r="E44" s="6">
        <f>IF('cantidad pollos muertos'!D43="","",BETAINV(0.025,'cantidad pollos muertos'!D43+1,'cantidad inicial pollos'!D43-'cantidad pollos muertos'!D43+1))</f>
        <v>8.0850249548799283E-2</v>
      </c>
      <c r="F44" s="6">
        <f>IF('cantidad pollos muertos'!D43="","",BETAINV(0.975,'cantidad pollos muertos'!D43+1,'cantidad inicial pollos'!D43-'cantidad pollos muertos'!D43+1))</f>
        <v>8.9276423267467986E-2</v>
      </c>
      <c r="G44" s="6">
        <f>IF('cantidad pollos muertos'!E43="","",BETAINV(0.025,'cantidad pollos muertos'!E43+1,'cantidad inicial pollos'!E43-'cantidad pollos muertos'!E43+1))</f>
        <v>0.23624520822157499</v>
      </c>
      <c r="H44" s="6">
        <f>IF('cantidad pollos muertos'!E43="","",BETAINV(0.975,'cantidad pollos muertos'!E43+1,'cantidad inicial pollos'!E43-'cantidad pollos muertos'!E43+1))</f>
        <v>0.2491976883832957</v>
      </c>
      <c r="I44" s="6">
        <f>IF('cantidad pollos muertos'!F43="","",BETAINV(0.025,'cantidad pollos muertos'!F43+1,'cantidad inicial pollos'!F43-'cantidad pollos muertos'!F43+1))</f>
        <v>9.0962990926360121E-2</v>
      </c>
      <c r="J44" s="6">
        <f>IF('cantidad pollos muertos'!F43="","",BETAINV(0.975,'cantidad pollos muertos'!F43+1,'cantidad inicial pollos'!F43-'cantidad pollos muertos'!F43+1))</f>
        <v>9.9836260610489114E-2</v>
      </c>
      <c r="K44" s="6">
        <f>IF('cantidad pollos muertos'!G43="","",BETAINV(0.025,'cantidad pollos muertos'!G43+1,'cantidad inicial pollos'!G43-'cantidad pollos muertos'!G43+1))</f>
        <v>5.7306323540763641E-2</v>
      </c>
      <c r="L44" s="6">
        <f>IF('cantidad pollos muertos'!G43="","",BETAINV(0.975,'cantidad pollos muertos'!G43+1,'cantidad inicial pollos'!G43-'cantidad pollos muertos'!G43+1))</f>
        <v>6.400678389355241E-2</v>
      </c>
      <c r="M44" s="6">
        <f>IF('cantidad pollos muertos'!H43="","",BETAINV(0.025,'cantidad pollos muertos'!H43+1,'cantidad inicial pollos'!L43-'cantidad pollos muertos'!H43+1))</f>
        <v>3.3194639883463592E-2</v>
      </c>
      <c r="N44" s="6">
        <f>IF('cantidad pollos muertos'!H43="","",BETAINV(0.975,'cantidad pollos muertos'!H43+1,'cantidad inicial pollos'!H43-'cantidad pollos muertos'!H43+1))</f>
        <v>4.1568535679086027E-2</v>
      </c>
      <c r="O44" s="6">
        <f>IF('cantidad pollos muertos'!I43="","",BETAINV(0.025,'cantidad pollos muertos'!I43+1,'cantidad inicial pollos'!I43-'cantidad pollos muertos'!I43+1))</f>
        <v>3.5078960607213355E-2</v>
      </c>
      <c r="P44" s="6">
        <f>IF('cantidad pollos muertos'!I43="","",BETAINV(0.975,'cantidad pollos muertos'!I43+1,'cantidad inicial pollos'!I43-'cantidad pollos muertos'!I43+1))</f>
        <v>4.0442206920894286E-2</v>
      </c>
      <c r="Q44" s="6">
        <f>IF('cantidad pollos muertos'!J43="","",BETAINV(0.025,'cantidad pollos muertos'!J43+1,'cantidad inicial pollos'!J43-'cantidad pollos muertos'!J43+1))</f>
        <v>4.5001057499458035E-2</v>
      </c>
      <c r="R44" s="6">
        <f>IF('cantidad pollos muertos'!J43="","",BETAINV(0.975,'cantidad pollos muertos'!J43+1,'cantidad inicial pollos'!J43-'cantidad pollos muertos'!J43+1))</f>
        <v>5.139152765374666E-2</v>
      </c>
      <c r="S44" s="32">
        <f>IF('cantidad pollos muertos'!K43="","",BETAINV(0.025,'cantidad pollos muertos'!K43+1,'cantidad inicial pollos'!K43-'cantidad pollos muertos'!K43+1))</f>
        <v>6.9655241598817016E-2</v>
      </c>
      <c r="T44" s="32">
        <f>IF('cantidad pollos muertos'!K43="","",BETAINV(0.975,'cantidad pollos muertos'!K43+1,'cantidad inicial pollos'!K43-'cantidad pollos muertos'!K43+1))</f>
        <v>7.7541501745345354E-2</v>
      </c>
      <c r="U44" s="32">
        <f>IF('cantidad pollos muertos'!L43="","",BETAINV(0.025,'cantidad pollos muertos'!L43+1,'cantidad inicial pollos'!L43-'cantidad pollos muertos'!L43+1))</f>
        <v>5.0589576787181685E-2</v>
      </c>
      <c r="V44" s="32">
        <f>IF('cantidad pollos muertos'!L43="","",BETAINV(0.975,'cantidad pollos muertos'!L43+1,'cantidad inicial pollos'!L43-'cantidad pollos muertos'!L43+1))</f>
        <v>5.7116030157268849E-2</v>
      </c>
      <c r="W44" s="6">
        <f>IF('cantidad pollos muertos'!M43="","",BETAINV(0.025,'cantidad pollos muertos'!M43+1,'cantidad inicial pollos'!M43-'cantidad pollos muertos'!M43+1))</f>
        <v>0.12065692298419085</v>
      </c>
      <c r="X44" s="6">
        <f>IF('cantidad pollos muertos'!M43="","",BETAINV(0.975,'cantidad pollos muertos'!M43+1,'cantidad inicial pollos'!M43-'cantidad pollos muertos'!M43+1))</f>
        <v>0.13037483261441873</v>
      </c>
      <c r="Y44" s="6">
        <f>IF('cantidad pollos muertos'!N43="","",BETAINV(0.025,'cantidad pollos muertos'!N43+1,'cantidad inicial pollos'!N43-'cantidad pollos muertos'!N43+1))</f>
        <v>3.1452334128224152E-2</v>
      </c>
      <c r="Z44" s="6">
        <f>IF('cantidad pollos muertos'!N43="","",BETAINV(0.975,'cantidad pollos muertos'!N43+1,'cantidad inicial pollos'!N43-'cantidad pollos muertos'!N43+1))</f>
        <v>3.6773620848365107E-2</v>
      </c>
      <c r="AA44" s="6">
        <f>IF('cantidad pollos muertos'!O43="","",BETAINV(0.025,'cantidad pollos muertos'!O43+1,'cantidad inicial pollos'!O43-'cantidad pollos muertos'!O43+1))</f>
        <v>2.9767531511574918E-2</v>
      </c>
      <c r="AB44" s="6">
        <f>IF('cantidad pollos muertos'!O43="","",BETAINV(0.975,'cantidad pollos muertos'!O43+1,'cantidad inicial pollos'!O43-'cantidad pollos muertos'!O43+1))</f>
        <v>3.5033042115309221E-2</v>
      </c>
      <c r="AC44" s="6">
        <f>IF('cantidad pollos muertos'!P43="","",BETAINV(0.025,'cantidad pollos muertos'!P43+1,'cantidad inicial pollos'!P43-'cantidad pollos muertos'!P43+1))</f>
        <v>3.3880176767073479E-2</v>
      </c>
      <c r="AD44" s="6">
        <f>IF('cantidad pollos muertos'!P43="","",BETAINV(0.975,'cantidad pollos muertos'!P43+1,'cantidad inicial pollos'!P43-'cantidad pollos muertos'!P43+1))</f>
        <v>3.923109013361481E-2</v>
      </c>
      <c r="AE44" s="6">
        <f>IF('cantidad pollos muertos'!Q43="","",BETAINV(0.025,'cantidad pollos muertos'!Q43+1,'cantidad inicial pollos'!Q43-'cantidad pollos muertos'!Q43+1))</f>
        <v>2.7877190038264919E-2</v>
      </c>
      <c r="AF44" s="6">
        <f>IF('cantidad pollos muertos'!Q43="","",BETAINV(0.975,'cantidad pollos muertos'!Q43+1,'cantidad inicial pollos'!Q43-'cantidad pollos muertos'!Q43+1))</f>
        <v>3.3064993996698488E-2</v>
      </c>
      <c r="AG44" s="6">
        <f>IF('cantidad pollos muertos'!R43="","",BETAINV(0.025,'cantidad pollos muertos'!R43+1,'cantidad inicial pollos'!R43-'cantidad pollos muertos'!R43+1))</f>
        <v>1.7600948455265265E-2</v>
      </c>
      <c r="AH44" s="6">
        <f>IF('cantidad pollos muertos'!R43="","",BETAINV(0.975,'cantidad pollos muertos'!R43+1,'cantidad inicial pollos'!R43-'cantidad pollos muertos'!R43+1))</f>
        <v>2.1714556779486527E-2</v>
      </c>
      <c r="AI44" s="6">
        <f>IF('cantidad pollos muertos'!S43="","",BETAINV(0.025,'cantidad pollos muertos'!S43+1,'cantidad inicial pollos'!S43-'cantidad pollos muertos'!S43+1))</f>
        <v>3.1339247121925699E-2</v>
      </c>
      <c r="AJ44" s="6">
        <f>IF('cantidad pollos muertos'!S43="","",BETAINV(0.975,'cantidad pollos muertos'!S43+1,'cantidad inicial pollos'!S43-'cantidad pollos muertos'!S43+1))</f>
        <v>3.6651203010918509E-2</v>
      </c>
      <c r="AK44" s="6">
        <f>IF('cantidad pollos muertos'!T43="","",BETAINV(0.025,'cantidad pollos muertos'!T43+1,'cantidad inicial pollos'!T43-'cantidad pollos muertos'!T43+1))</f>
        <v>2.4976367564055392E-2</v>
      </c>
      <c r="AL44" s="6">
        <f>IF('cantidad pollos muertos'!T43="","",BETAINV(0.975,'cantidad pollos muertos'!T43+1,'cantidad inicial pollos'!T43-'cantidad pollos muertos'!T43+1))</f>
        <v>2.9906610792104105E-2</v>
      </c>
      <c r="AM44" s="6">
        <f>IF('cantidad pollos muertos'!U43="","",BETAINV(0.025,'cantidad pollos muertos'!U43+1,'cantidad inicial pollos'!U43-'cantidad pollos muertos'!U43+1))</f>
        <v>4.3791827132904734E-2</v>
      </c>
      <c r="AN44" s="6">
        <f>IF('cantidad pollos muertos'!U43="","",BETAINV(0.975,'cantidad pollos muertos'!U43+1,'cantidad inicial pollos'!U43-'cantidad pollos muertos'!U43+1))</f>
        <v>5.0027112429152809E-2</v>
      </c>
      <c r="AO44" s="6">
        <f>IF('cantidad pollos muertos'!V43="","",BETAINV(0.025,'cantidad pollos muertos'!V43+1,'cantidad inicial pollos'!V43-'cantidad pollos muertos'!V43+1))</f>
        <v>6.1902869604792701E-2</v>
      </c>
      <c r="AP44" s="6">
        <f>IF('cantidad pollos muertos'!V43="","",BETAINV(0.975,'cantidad pollos muertos'!V43+1,'cantidad inicial pollos'!V43-'cantidad pollos muertos'!V43+1))</f>
        <v>6.9035516629068927E-2</v>
      </c>
      <c r="AQ44" s="6">
        <f>IF('cantidad pollos muertos'!W43="","",BETAINV(0.025,'cantidad pollos muertos'!W43+1,'cantidad inicial pollos'!W43-'cantidad pollos muertos'!W43+1))</f>
        <v>5.6737189168112177E-2</v>
      </c>
      <c r="AR44" s="6">
        <f>IF('cantidad pollos muertos'!W43="","",BETAINV(0.975,'cantidad pollos muertos'!W43+1,'cantidad inicial pollos'!W43-'cantidad pollos muertos'!W43+1))</f>
        <v>6.4162468524318839E-2</v>
      </c>
      <c r="AS44" s="6">
        <f>IF('cantidad pollos muertos'!X43="","",BETAINV(0.025,'cantidad pollos muertos'!X43+1,'cantidad inicial pollos'!X43-'cantidad pollos muertos'!X43+1))</f>
        <v>7.3536503692943664E-2</v>
      </c>
      <c r="AT44" s="6">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6">
        <v>43</v>
      </c>
      <c r="B45" s="6" t="s">
        <v>2</v>
      </c>
      <c r="C45" s="6">
        <f>IF('cantidad pollos muertos'!C44="","",BETAINV(0.025,'cantidad pollos muertos'!C44+1,'cantidad inicial pollos'!C44-'cantidad pollos muertos'!C44+1))</f>
        <v>7.5479388634965616E-2</v>
      </c>
      <c r="D45" s="6">
        <f>IF('cantidad pollos muertos'!C44="","",BETAINV(0.975,'cantidad pollos muertos'!C44+1,'cantidad inicial pollos'!C44-'cantidad pollos muertos'!C44+1))</f>
        <v>0.10917044329418557</v>
      </c>
      <c r="E45" s="6">
        <f>IF('cantidad pollos muertos'!D44="","",BETAINV(0.025,'cantidad pollos muertos'!D44+1,'cantidad inicial pollos'!D44-'cantidad pollos muertos'!D44+1))</f>
        <v>3.409958059130213E-2</v>
      </c>
      <c r="F45" s="6">
        <f>IF('cantidad pollos muertos'!D44="","",BETAINV(0.975,'cantidad pollos muertos'!D44+1,'cantidad inicial pollos'!D44-'cantidad pollos muertos'!D44+1))</f>
        <v>4.9908371534841178E-2</v>
      </c>
      <c r="G45" s="6">
        <f>IF('cantidad pollos muertos'!E44="","",BETAINV(0.025,'cantidad pollos muertos'!E44+1,'cantidad inicial pollos'!E44-'cantidad pollos muertos'!E44+1))</f>
        <v>4.2261169978732104E-2</v>
      </c>
      <c r="H45" s="6">
        <f>IF('cantidad pollos muertos'!E44="","",BETAINV(0.975,'cantidad pollos muertos'!E44+1,'cantidad inicial pollos'!E44-'cantidad pollos muertos'!E44+1))</f>
        <v>5.8538760346516283E-2</v>
      </c>
      <c r="I45" s="6">
        <f>IF('cantidad pollos muertos'!F44="","",BETAINV(0.025,'cantidad pollos muertos'!F44+1,'cantidad inicial pollos'!F44-'cantidad pollos muertos'!F44+1))</f>
        <v>3.9239012632234282E-2</v>
      </c>
      <c r="J45" s="6">
        <f>IF('cantidad pollos muertos'!F44="","",BETAINV(0.975,'cantidad pollos muertos'!F44+1,'cantidad inicial pollos'!F44-'cantidad pollos muertos'!F44+1))</f>
        <v>5.4997627806448124E-2</v>
      </c>
      <c r="K45" s="6">
        <f>IF('cantidad pollos muertos'!G44="","",BETAINV(0.025,'cantidad pollos muertos'!G44+1,'cantidad inicial pollos'!G44-'cantidad pollos muertos'!G44+1))</f>
        <v>3.2076347562649092E-2</v>
      </c>
      <c r="L45" s="6">
        <f>IF('cantidad pollos muertos'!G44="","",BETAINV(0.975,'cantidad pollos muertos'!G44+1,'cantidad inicial pollos'!G44-'cantidad pollos muertos'!G44+1))</f>
        <v>4.6548130107057606E-2</v>
      </c>
      <c r="M45" s="6">
        <f>IF('cantidad pollos muertos'!H44="","",BETAINV(0.025,'cantidad pollos muertos'!H44+1,'cantidad inicial pollos'!L44-'cantidad pollos muertos'!H44+1))</f>
        <v>1.8219455975166967E-2</v>
      </c>
      <c r="N45" s="6">
        <f>IF('cantidad pollos muertos'!H44="","",BETAINV(0.975,'cantidad pollos muertos'!H44+1,'cantidad inicial pollos'!H44-'cantidad pollos muertos'!H44+1))</f>
        <v>2.9297588457250057E-2</v>
      </c>
      <c r="O45" s="6">
        <f>IF('cantidad pollos muertos'!I44="","",BETAINV(0.025,'cantidad pollos muertos'!I44+1,'cantidad inicial pollos'!I44-'cantidad pollos muertos'!I44+1))</f>
        <v>1.9769460095580962E-2</v>
      </c>
      <c r="P45" s="6">
        <f>IF('cantidad pollos muertos'!I44="","",BETAINV(0.975,'cantidad pollos muertos'!I44+1,'cantidad inicial pollos'!I44-'cantidad pollos muertos'!I44+1))</f>
        <v>3.124426518397716E-2</v>
      </c>
      <c r="Q45" s="6">
        <f>IF('cantidad pollos muertos'!J44="","",BETAINV(0.025,'cantidad pollos muertos'!J44+1,'cantidad inicial pollos'!J44-'cantidad pollos muertos'!J44+1))</f>
        <v>1.5073924089449974E-2</v>
      </c>
      <c r="R45" s="6">
        <f>IF('cantidad pollos muertos'!J44="","",BETAINV(0.975,'cantidad pollos muertos'!J44+1,'cantidad inicial pollos'!J44-'cantidad pollos muertos'!J44+1))</f>
        <v>2.5498094953154804E-2</v>
      </c>
      <c r="S45" s="32">
        <f>IF('cantidad pollos muertos'!K44="","",BETAINV(0.025,'cantidad pollos muertos'!K44+1,'cantidad inicial pollos'!K44-'cantidad pollos muertos'!K44+1))</f>
        <v>1.8845143021628194E-2</v>
      </c>
      <c r="T45" s="32">
        <f>IF('cantidad pollos muertos'!K44="","",BETAINV(0.975,'cantidad pollos muertos'!K44+1,'cantidad inicial pollos'!K44-'cantidad pollos muertos'!K44+1))</f>
        <v>3.0087684805041648E-2</v>
      </c>
      <c r="U45" s="32">
        <f>IF('cantidad pollos muertos'!L44="","",BETAINV(0.025,'cantidad pollos muertos'!L44+1,'cantidad inicial pollos'!L44-'cantidad pollos muertos'!L44+1))</f>
        <v>4.6880919492669391E-2</v>
      </c>
      <c r="V45" s="32">
        <f>IF('cantidad pollos muertos'!L44="","",BETAINV(0.975,'cantidad pollos muertos'!L44+1,'cantidad inicial pollos'!L44-'cantidad pollos muertos'!L44+1))</f>
        <v>6.357589266390129E-2</v>
      </c>
      <c r="W45" s="6">
        <f>IF('cantidad pollos muertos'!M44="","",BETAINV(0.025,'cantidad pollos muertos'!M44+1,'cantidad inicial pollos'!M44-'cantidad pollos muertos'!M44+1))</f>
        <v>2.3518054059735408E-2</v>
      </c>
      <c r="X45" s="6">
        <f>IF('cantidad pollos muertos'!M44="","",BETAINV(0.975,'cantidad pollos muertos'!M44+1,'cantidad inicial pollos'!M44-'cantidad pollos muertos'!M44+1))</f>
        <v>3.5887680905831498E-2</v>
      </c>
      <c r="Y45" s="6">
        <f>IF('cantidad pollos muertos'!N44="","",BETAINV(0.025,'cantidad pollos muertos'!N44+1,'cantidad inicial pollos'!N44-'cantidad pollos muertos'!N44+1))</f>
        <v>2.3848803347469912E-2</v>
      </c>
      <c r="Z45" s="6">
        <f>IF('cantidad pollos muertos'!N44="","",BETAINV(0.975,'cantidad pollos muertos'!N44+1,'cantidad inicial pollos'!N44-'cantidad pollos muertos'!N44+1))</f>
        <v>3.6298327354515436E-2</v>
      </c>
      <c r="AA45" s="6">
        <f>IF('cantidad pollos muertos'!O44="","",BETAINV(0.025,'cantidad pollos muertos'!O44+1,'cantidad inicial pollos'!O44-'cantidad pollos muertos'!O44+1))</f>
        <v>1.1811299603288019E-2</v>
      </c>
      <c r="AB45" s="6">
        <f>IF('cantidad pollos muertos'!O44="","",BETAINV(0.975,'cantidad pollos muertos'!O44+1,'cantidad inicial pollos'!O44-'cantidad pollos muertos'!O44+1))</f>
        <v>2.1019565857725464E-2</v>
      </c>
      <c r="AC45" s="6">
        <f>IF('cantidad pollos muertos'!P44="","",BETAINV(0.025,'cantidad pollos muertos'!P44+1,'cantidad inicial pollos'!P44-'cantidad pollos muertos'!P44+1))</f>
        <v>1.7293300775982817E-2</v>
      </c>
      <c r="AD45" s="6">
        <f>IF('cantidad pollos muertos'!P44="","",BETAINV(0.975,'cantidad pollos muertos'!P44+1,'cantidad inicial pollos'!P44-'cantidad pollos muertos'!P44+1))</f>
        <v>2.8125731383674357E-2</v>
      </c>
      <c r="AE45" s="6">
        <f>IF('cantidad pollos muertos'!Q44="","",BETAINV(0.025,'cantidad pollos muertos'!Q44+1,'cantidad inicial pollos'!Q44-'cantidad pollos muertos'!Q44+1))</f>
        <v>2.132678533276482E-2</v>
      </c>
      <c r="AF45" s="6">
        <f>IF('cantidad pollos muertos'!Q44="","",BETAINV(0.975,'cantidad pollos muertos'!Q44+1,'cantidad inicial pollos'!Q44-'cantidad pollos muertos'!Q44+1))</f>
        <v>3.3183614281491081E-2</v>
      </c>
      <c r="AG45" s="6">
        <f>IF('cantidad pollos muertos'!R44="","",BETAINV(0.025,'cantidad pollos muertos'!R44+1,'cantidad inicial pollos'!R44-'cantidad pollos muertos'!R44+1))</f>
        <v>1.9769460095580962E-2</v>
      </c>
      <c r="AH45" s="6">
        <f>IF('cantidad pollos muertos'!R44="","",BETAINV(0.975,'cantidad pollos muertos'!R44+1,'cantidad inicial pollos'!R44-'cantidad pollos muertos'!R44+1))</f>
        <v>3.124426518397716E-2</v>
      </c>
      <c r="AI45" s="6">
        <f>IF('cantidad pollos muertos'!S44="","",BETAINV(0.025,'cantidad pollos muertos'!S44+1,'cantidad inicial pollos'!S44-'cantidad pollos muertos'!S44+1))</f>
        <v>1.6677589305807042E-2</v>
      </c>
      <c r="AJ45" s="6">
        <f>IF('cantidad pollos muertos'!S44="","",BETAINV(0.975,'cantidad pollos muertos'!S44+1,'cantidad inicial pollos'!S44-'cantidad pollos muertos'!S44+1))</f>
        <v>2.7342766182369638E-2</v>
      </c>
      <c r="AK45" s="6">
        <f>IF('cantidad pollos muertos'!T44="","",BETAINV(0.025,'cantidad pollos muertos'!T44+1,'cantidad inicial pollos'!T44-'cantidad pollos muertos'!T44+1))</f>
        <v>9.1343993354656428E-3</v>
      </c>
      <c r="AL45" s="6">
        <f>IF('cantidad pollos muertos'!T44="","",BETAINV(0.975,'cantidad pollos muertos'!T44+1,'cantidad inicial pollos'!T44-'cantidad pollos muertos'!T44+1))</f>
        <v>1.740227397717109E-2</v>
      </c>
      <c r="AM45" s="6">
        <f>IF('cantidad pollos muertos'!U44="","",BETAINV(0.025,'cantidad pollos muertos'!U44+1,'cantidad inicial pollos'!U44-'cantidad pollos muertos'!U44+1))</f>
        <v>1.8294721995349712E-2</v>
      </c>
      <c r="AN45" s="6">
        <f>IF('cantidad pollos muertos'!U44="","",BETAINV(0.975,'cantidad pollos muertos'!U44+1,'cantidad inicial pollos'!U44-'cantidad pollos muertos'!U44+1))</f>
        <v>2.9859944932828064E-2</v>
      </c>
      <c r="AO45" s="6">
        <f>IF('cantidad pollos muertos'!V44="","",BETAINV(0.025,'cantidad pollos muertos'!V44+1,'cantidad inicial pollos'!V44-'cantidad pollos muertos'!V44+1))</f>
        <v>2.132678533276482E-2</v>
      </c>
      <c r="AP45" s="6">
        <f>IF('cantidad pollos muertos'!V44="","",BETAINV(0.975,'cantidad pollos muertos'!V44+1,'cantidad inicial pollos'!V44-'cantidad pollos muertos'!V44+1))</f>
        <v>3.3183614281491081E-2</v>
      </c>
      <c r="AQ45" s="6">
        <f>IF('cantidad pollos muertos'!W44="","",BETAINV(0.025,'cantidad pollos muertos'!W44+1,'cantidad inicial pollos'!W44-'cantidad pollos muertos'!W44+1))</f>
        <v>2.3644552788615686E-2</v>
      </c>
      <c r="AR45" s="6">
        <f>IF('cantidad pollos muertos'!W44="","",BETAINV(0.975,'cantidad pollos muertos'!W44+1,'cantidad inicial pollos'!W44-'cantidad pollos muertos'!W44+1))</f>
        <v>3.6558945948942712E-2</v>
      </c>
      <c r="AS45" s="6">
        <f>IF('cantidad pollos muertos'!X44="","",BETAINV(0.025,'cantidad pollos muertos'!X44+1,'cantidad inicial pollos'!X44-'cantidad pollos muertos'!X44+1))</f>
        <v>2.8384969793245878E-2</v>
      </c>
      <c r="AT45" s="6">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6">
        <v>44</v>
      </c>
      <c r="B46" s="6" t="s">
        <v>29</v>
      </c>
      <c r="C46" s="6">
        <f>IF('cantidad pollos muertos'!C45="","",BETAINV(0.025,'cantidad pollos muertos'!C45+1,'cantidad inicial pollos'!C45-'cantidad pollos muertos'!C45+1))</f>
        <v>5.216640083457838E-2</v>
      </c>
      <c r="D46" s="6">
        <f>IF('cantidad pollos muertos'!C45="","",BETAINV(0.975,'cantidad pollos muertos'!C45+1,'cantidad inicial pollos'!C45-'cantidad pollos muertos'!C45+1))</f>
        <v>7.0741953704708482E-2</v>
      </c>
      <c r="E46" s="6">
        <f>IF('cantidad pollos muertos'!D45="","",BETAINV(0.025,'cantidad pollos muertos'!D45+1,'cantidad inicial pollos'!D45-'cantidad pollos muertos'!D45+1))</f>
        <v>0.18914283349140518</v>
      </c>
      <c r="F46" s="6">
        <f>IF('cantidad pollos muertos'!D45="","",BETAINV(0.975,'cantidad pollos muertos'!D45+1,'cantidad inicial pollos'!D45-'cantidad pollos muertos'!D45+1))</f>
        <v>0.21867042824737193</v>
      </c>
      <c r="G46" s="6">
        <f>IF('cantidad pollos muertos'!E45="","",BETAINV(0.025,'cantidad pollos muertos'!E45+1,'cantidad inicial pollos'!E45-'cantidad pollos muertos'!E45+1))</f>
        <v>0.22659791387679223</v>
      </c>
      <c r="H46" s="6">
        <f>IF('cantidad pollos muertos'!E45="","",BETAINV(0.975,'cantidad pollos muertos'!E45+1,'cantidad inicial pollos'!E45-'cantidad pollos muertos'!E45+1))</f>
        <v>0.25799864441776299</v>
      </c>
      <c r="I46" s="6">
        <f>IF('cantidad pollos muertos'!F45="","",BETAINV(0.025,'cantidad pollos muertos'!F45+1,'cantidad inicial pollos'!F45-'cantidad pollos muertos'!F45+1))</f>
        <v>0.12781816931939541</v>
      </c>
      <c r="J46" s="6">
        <f>IF('cantidad pollos muertos'!F45="","",BETAINV(0.975,'cantidad pollos muertos'!F45+1,'cantidad inicial pollos'!F45-'cantidad pollos muertos'!F45+1))</f>
        <v>0.15327441787709573</v>
      </c>
      <c r="K46" s="6">
        <f>IF('cantidad pollos muertos'!G45="","",BETAINV(0.025,'cantidad pollos muertos'!G45+1,'cantidad inicial pollos'!G45-'cantidad pollos muertos'!G45+1))</f>
        <v>2.9877801175349494E-2</v>
      </c>
      <c r="L46" s="6">
        <f>IF('cantidad pollos muertos'!G45="","",BETAINV(0.975,'cantidad pollos muertos'!G45+1,'cantidad inicial pollos'!G45-'cantidad pollos muertos'!G45+1))</f>
        <v>4.4477055957005573E-2</v>
      </c>
      <c r="M46" s="6">
        <f>IF('cantidad pollos muertos'!H45="","",BETAINV(0.025,'cantidad pollos muertos'!H45+1,'cantidad inicial pollos'!L45-'cantidad pollos muertos'!H45+1))</f>
        <v>2.5720786424973059E-2</v>
      </c>
      <c r="N46" s="6">
        <f>IF('cantidad pollos muertos'!H45="","",BETAINV(0.975,'cantidad pollos muertos'!H45+1,'cantidad inicial pollos'!H45-'cantidad pollos muertos'!H45+1))</f>
        <v>5.3925595143987204E-2</v>
      </c>
      <c r="O46" s="6">
        <f>IF('cantidad pollos muertos'!I45="","",BETAINV(0.025,'cantidad pollos muertos'!I45+1,'cantidad inicial pollos'!I45-'cantidad pollos muertos'!I45+1))</f>
        <v>2.8250621623241476E-2</v>
      </c>
      <c r="P46" s="6">
        <f>IF('cantidad pollos muertos'!I45="","",BETAINV(0.975,'cantidad pollos muertos'!I45+1,'cantidad inicial pollos'!I45-'cantidad pollos muertos'!I45+1))</f>
        <v>4.1645092793844429E-2</v>
      </c>
      <c r="Q46" s="6">
        <f>IF('cantidad pollos muertos'!J45="","",BETAINV(0.025,'cantidad pollos muertos'!J45+1,'cantidad inicial pollos'!J45-'cantidad pollos muertos'!J45+1))</f>
        <v>1.7601681937956588E-2</v>
      </c>
      <c r="R46" s="6">
        <f>IF('cantidad pollos muertos'!J45="","",BETAINV(0.975,'cantidad pollos muertos'!J45+1,'cantidad inicial pollos'!J45-'cantidad pollos muertos'!J45+1))</f>
        <v>2.8516687993629275E-2</v>
      </c>
      <c r="S46" s="32">
        <f>IF('cantidad pollos muertos'!K45="","",BETAINV(0.025,'cantidad pollos muertos'!K45+1,'cantidad inicial pollos'!K45-'cantidad pollos muertos'!K45+1))</f>
        <v>2.5729819153104273E-2</v>
      </c>
      <c r="T46" s="32">
        <f>IF('cantidad pollos muertos'!K45="","",BETAINV(0.975,'cantidad pollos muertos'!K45+1,'cantidad inicial pollos'!K45-'cantidad pollos muertos'!K45+1))</f>
        <v>3.859373487446871E-2</v>
      </c>
      <c r="U46" s="32">
        <f>IF('cantidad pollos muertos'!L45="","",BETAINV(0.025,'cantidad pollos muertos'!L45+1,'cantidad inicial pollos'!L45-'cantidad pollos muertos'!L45+1))</f>
        <v>8.3027114078755473E-2</v>
      </c>
      <c r="V46" s="32">
        <f>IF('cantidad pollos muertos'!L45="","",BETAINV(0.975,'cantidad pollos muertos'!L45+1,'cantidad inicial pollos'!L45-'cantidad pollos muertos'!L45+1))</f>
        <v>0.10435570418003848</v>
      </c>
      <c r="W46" s="6">
        <f>IF('cantidad pollos muertos'!M45="","",BETAINV(0.025,'cantidad pollos muertos'!M45+1,'cantidad inicial pollos'!M45-'cantidad pollos muertos'!M45+1))</f>
        <v>3.0792248544946031E-2</v>
      </c>
      <c r="X46" s="6">
        <f>IF('cantidad pollos muertos'!M45="","",BETAINV(0.975,'cantidad pollos muertos'!M45+1,'cantidad inicial pollos'!M45-'cantidad pollos muertos'!M45+1))</f>
        <v>4.4698111612588076E-2</v>
      </c>
      <c r="Y46" s="6">
        <f>IF('cantidad pollos muertos'!N45="","",BETAINV(0.025,'cantidad pollos muertos'!N45+1,'cantidad inicial pollos'!N45-'cantidad pollos muertos'!N45+1))</f>
        <v>1.8219455975166967E-2</v>
      </c>
      <c r="Z46" s="6">
        <f>IF('cantidad pollos muertos'!N45="","",BETAINV(0.975,'cantidad pollos muertos'!N45+1,'cantidad inicial pollos'!N45-'cantidad pollos muertos'!N45+1))</f>
        <v>2.9297588457250057E-2</v>
      </c>
      <c r="AA46" s="6">
        <f>IF('cantidad pollos muertos'!O45="","",BETAINV(0.025,'cantidad pollos muertos'!O45+1,'cantidad inicial pollos'!O45-'cantidad pollos muertos'!O45+1))</f>
        <v>2.3518054059735408E-2</v>
      </c>
      <c r="AB46" s="6">
        <f>IF('cantidad pollos muertos'!O45="","",BETAINV(0.975,'cantidad pollos muertos'!O45+1,'cantidad inicial pollos'!O45-'cantidad pollos muertos'!O45+1))</f>
        <v>3.5887680905831498E-2</v>
      </c>
      <c r="AC46" s="6">
        <f>IF('cantidad pollos muertos'!P45="","",BETAINV(0.025,'cantidad pollos muertos'!P45+1,'cantidad inicial pollos'!P45-'cantidad pollos muertos'!P45+1))</f>
        <v>1.9148537466098899E-2</v>
      </c>
      <c r="AD46" s="6">
        <f>IF('cantidad pollos muertos'!P45="","",BETAINV(0.975,'cantidad pollos muertos'!P45+1,'cantidad inicial pollos'!P45-'cantidad pollos muertos'!P45+1))</f>
        <v>3.046651633464359E-2</v>
      </c>
      <c r="AE46" s="6">
        <f>IF('cantidad pollos muertos'!Q45="","",BETAINV(0.025,'cantidad pollos muertos'!Q45+1,'cantidad inicial pollos'!Q45-'cantidad pollos muertos'!Q45+1))</f>
        <v>1.5144844396790945E-2</v>
      </c>
      <c r="AF46" s="6">
        <f>IF('cantidad pollos muertos'!Q45="","",BETAINV(0.975,'cantidad pollos muertos'!Q45+1,'cantidad inicial pollos'!Q45-'cantidad pollos muertos'!Q45+1))</f>
        <v>2.5378811905913401E-2</v>
      </c>
      <c r="AG46" s="6">
        <f>IF('cantidad pollos muertos'!R45="","",BETAINV(0.025,'cantidad pollos muertos'!R45+1,'cantidad inicial pollos'!R45-'cantidad pollos muertos'!R45+1))</f>
        <v>3.3983971460256196E-2</v>
      </c>
      <c r="AH46" s="6">
        <f>IF('cantidad pollos muertos'!R45="","",BETAINV(0.975,'cantidad pollos muertos'!R45+1,'cantidad inicial pollos'!R45-'cantidad pollos muertos'!R45+1))</f>
        <v>4.8499688881075032E-2</v>
      </c>
      <c r="AI46" s="6">
        <f>IF('cantidad pollos muertos'!S45="","",BETAINV(0.025,'cantidad pollos muertos'!S45+1,'cantidad inicial pollos'!S45-'cantidad pollos muertos'!S45+1))</f>
        <v>1.0020640545174228E-2</v>
      </c>
      <c r="AJ46" s="6">
        <f>IF('cantidad pollos muertos'!S45="","",BETAINV(0.975,'cantidad pollos muertos'!S45+1,'cantidad inicial pollos'!S45-'cantidad pollos muertos'!S45+1))</f>
        <v>1.861410975446065E-2</v>
      </c>
      <c r="AK46" s="6">
        <f>IF('cantidad pollos muertos'!T45="","",BETAINV(0.025,'cantidad pollos muertos'!T45+1,'cantidad inicial pollos'!T45-'cantidad pollos muertos'!T45+1))</f>
        <v>2.6036321566313778E-2</v>
      </c>
      <c r="AL46" s="6">
        <f>IF('cantidad pollos muertos'!T45="","",BETAINV(0.975,'cantidad pollos muertos'!T45+1,'cantidad inicial pollos'!T45-'cantidad pollos muertos'!T45+1))</f>
        <v>3.8964072636693103E-2</v>
      </c>
      <c r="AM46" s="6">
        <f>IF('cantidad pollos muertos'!U45="","",BETAINV(0.025,'cantidad pollos muertos'!U45+1,'cantidad inicial pollos'!U45-'cantidad pollos muertos'!U45+1))</f>
        <v>3.0792248544946031E-2</v>
      </c>
      <c r="AN46" s="6">
        <f>IF('cantidad pollos muertos'!U45="","",BETAINV(0.975,'cantidad pollos muertos'!U45+1,'cantidad inicial pollos'!U45-'cantidad pollos muertos'!U45+1))</f>
        <v>4.4698111612588076E-2</v>
      </c>
      <c r="AO46" s="6">
        <f>IF('cantidad pollos muertos'!V45="","",BETAINV(0.025,'cantidad pollos muertos'!V45+1,'cantidad inicial pollos'!V45-'cantidad pollos muertos'!V45+1))</f>
        <v>2.5720786424973059E-2</v>
      </c>
      <c r="AP46" s="6">
        <f>IF('cantidad pollos muertos'!V45="","",BETAINV(0.975,'cantidad pollos muertos'!V45+1,'cantidad inicial pollos'!V45-'cantidad pollos muertos'!V45+1))</f>
        <v>3.8580275853543289E-2</v>
      </c>
      <c r="AQ46" s="6">
        <f>IF('cantidad pollos muertos'!W45="","",BETAINV(0.025,'cantidad pollos muertos'!W45+1,'cantidad inicial pollos'!W45-'cantidad pollos muertos'!W45+1))</f>
        <v>3.5264812837905536E-2</v>
      </c>
      <c r="AR46" s="6">
        <f>IF('cantidad pollos muertos'!W45="","",BETAINV(0.975,'cantidad pollos muertos'!W45+1,'cantidad inicial pollos'!W45-'cantidad pollos muertos'!W45+1))</f>
        <v>5.0016165798412282E-2</v>
      </c>
      <c r="AS46" s="6">
        <f>IF('cantidad pollos muertos'!X45="","",BETAINV(0.025,'cantidad pollos muertos'!X45+1,'cantidad inicial pollos'!X45-'cantidad pollos muertos'!X45+1))</f>
        <v>5.6658075997594211E-2</v>
      </c>
      <c r="AT46" s="6">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6">
        <v>45</v>
      </c>
      <c r="B47" s="6" t="s">
        <v>22</v>
      </c>
      <c r="C47" s="6">
        <f>IF('cantidad pollos muertos'!C46="","",BETAINV(0.025,'cantidad pollos muertos'!C46+1,'cantidad inicial pollos'!C46-'cantidad pollos muertos'!C46+1))</f>
        <v>1.8087313184790441E-2</v>
      </c>
      <c r="D47" s="6">
        <f>IF('cantidad pollos muertos'!C46="","",BETAINV(0.975,'cantidad pollos muertos'!C46+1,'cantidad inicial pollos'!C46-'cantidad pollos muertos'!C46+1))</f>
        <v>3.3227015855990638E-2</v>
      </c>
      <c r="E47" s="6">
        <f>IF('cantidad pollos muertos'!D46="","",BETAINV(0.025,'cantidad pollos muertos'!D46+1,'cantidad inicial pollos'!D46-'cantidad pollos muertos'!D46+1))</f>
        <v>1.7057532530253657E-2</v>
      </c>
      <c r="F47" s="6">
        <f>IF('cantidad pollos muertos'!D46="","",BETAINV(0.975,'cantidad pollos muertos'!D46+1,'cantidad inicial pollos'!D46-'cantidad pollos muertos'!D46+1))</f>
        <v>3.1839962329480054E-2</v>
      </c>
      <c r="G47" s="6">
        <f>IF('cantidad pollos muertos'!E46="","",BETAINV(0.025,'cantidad pollos muertos'!E46+1,'cantidad inicial pollos'!E46-'cantidad pollos muertos'!E46+1))</f>
        <v>2.2194847206326092E-2</v>
      </c>
      <c r="H47" s="6">
        <f>IF('cantidad pollos muertos'!E46="","",BETAINV(0.975,'cantidad pollos muertos'!E46+1,'cantidad inicial pollos'!E46-'cantidad pollos muertos'!E46+1))</f>
        <v>3.7631141053179551E-2</v>
      </c>
      <c r="I47" s="6">
        <f>IF('cantidad pollos muertos'!F46="","",BETAINV(0.025,'cantidad pollos muertos'!F46+1,'cantidad inicial pollos'!F46-'cantidad pollos muertos'!F46+1))</f>
        <v>1.7922704140255243E-2</v>
      </c>
      <c r="J47" s="6">
        <f>IF('cantidad pollos muertos'!F46="","",BETAINV(0.975,'cantidad pollos muertos'!F46+1,'cantidad inicial pollos'!F46-'cantidad pollos muertos'!F46+1))</f>
        <v>3.2022297123759258E-2</v>
      </c>
      <c r="K47" s="6">
        <f>IF('cantidad pollos muertos'!G46="","",BETAINV(0.025,'cantidad pollos muertos'!G46+1,'cantidad inicial pollos'!G46-'cantidad pollos muertos'!G46+1))</f>
        <v>3.3565834765504787E-2</v>
      </c>
      <c r="L47" s="6">
        <f>IF('cantidad pollos muertos'!G46="","",BETAINV(0.975,'cantidad pollos muertos'!G46+1,'cantidad inicial pollos'!G46-'cantidad pollos muertos'!G46+1))</f>
        <v>5.3172537773673811E-2</v>
      </c>
      <c r="M47" s="6">
        <f>IF('cantidad pollos muertos'!H46="","",BETAINV(0.025,'cantidad pollos muertos'!H46+1,'cantidad inicial pollos'!L46-'cantidad pollos muertos'!H46+1))</f>
        <v>1.8307418897852961E-2</v>
      </c>
      <c r="N47" s="6">
        <f>IF('cantidad pollos muertos'!H46="","",BETAINV(0.975,'cantidad pollos muertos'!H46+1,'cantidad inicial pollos'!H46-'cantidad pollos muertos'!H46+1))</f>
        <v>2.7028324269193993E-2</v>
      </c>
      <c r="O47" s="6">
        <f>IF('cantidad pollos muertos'!I46="","",BETAINV(0.025,'cantidad pollos muertos'!I46+1,'cantidad inicial pollos'!I46-'cantidad pollos muertos'!I46+1))</f>
        <v>8.8404321608569932E-3</v>
      </c>
      <c r="P47" s="6">
        <f>IF('cantidad pollos muertos'!I46="","",BETAINV(0.975,'cantidad pollos muertos'!I46+1,'cantidad inicial pollos'!I46-'cantidad pollos muertos'!I46+1))</f>
        <v>1.9408932764198306E-2</v>
      </c>
      <c r="Q47" s="6">
        <f>IF('cantidad pollos muertos'!J46="","",BETAINV(0.025,'cantidad pollos muertos'!J46+1,'cantidad inicial pollos'!J46-'cantidad pollos muertos'!J46+1))</f>
        <v>1.699086787403644E-2</v>
      </c>
      <c r="R47" s="6">
        <f>IF('cantidad pollos muertos'!J46="","",BETAINV(0.975,'cantidad pollos muertos'!J46+1,'cantidad inicial pollos'!J46-'cantidad pollos muertos'!J46+1))</f>
        <v>3.0780020280997689E-2</v>
      </c>
      <c r="S47" s="32">
        <f>IF('cantidad pollos muertos'!K46="","",BETAINV(0.025,'cantidad pollos muertos'!K46+1,'cantidad inicial pollos'!K46-'cantidad pollos muertos'!K46+1))</f>
        <v>1.8840192997293E-3</v>
      </c>
      <c r="T47" s="32">
        <f>IF('cantidad pollos muertos'!K46="","",BETAINV(0.975,'cantidad pollos muertos'!K46+1,'cantidad inicial pollos'!K46-'cantidad pollos muertos'!K46+1))</f>
        <v>7.8438796155143597E-3</v>
      </c>
      <c r="U47" s="32">
        <f>IF('cantidad pollos muertos'!L46="","",BETAINV(0.025,'cantidad pollos muertos'!L46+1,'cantidad inicial pollos'!L46-'cantidad pollos muertos'!L46+1))</f>
        <v>2.6704988131737453E-2</v>
      </c>
      <c r="V47" s="32">
        <f>IF('cantidad pollos muertos'!L46="","",BETAINV(0.975,'cantidad pollos muertos'!L46+1,'cantidad inicial pollos'!L46-'cantidad pollos muertos'!L46+1))</f>
        <v>4.590307871445265E-2</v>
      </c>
      <c r="W47" s="6">
        <f>IF('cantidad pollos muertos'!M46="","",BETAINV(0.025,'cantidad pollos muertos'!M46+1,'cantidad inicial pollos'!M46-'cantidad pollos muertos'!M46+1))</f>
        <v>2.5028812133065771E-2</v>
      </c>
      <c r="X47" s="6">
        <f>IF('cantidad pollos muertos'!M46="","",BETAINV(0.975,'cantidad pollos muertos'!M46+1,'cantidad inicial pollos'!M46-'cantidad pollos muertos'!M46+1))</f>
        <v>4.1257899072613458E-2</v>
      </c>
      <c r="Y47" s="6">
        <f>IF('cantidad pollos muertos'!N46="","",BETAINV(0.025,'cantidad pollos muertos'!N46+1,'cantidad inicial pollos'!N46-'cantidad pollos muertos'!N46+1))</f>
        <v>1.8390018807486471E-2</v>
      </c>
      <c r="Z47" s="6">
        <f>IF('cantidad pollos muertos'!N46="","",BETAINV(0.975,'cantidad pollos muertos'!N46+1,'cantidad inicial pollos'!N46-'cantidad pollos muertos'!N46+1))</f>
        <v>3.264203645222119E-2</v>
      </c>
      <c r="AA47" s="6">
        <f>IF('cantidad pollos muertos'!O46="","",BETAINV(0.025,'cantidad pollos muertos'!O46+1,'cantidad inicial pollos'!O46-'cantidad pollos muertos'!O46+1))</f>
        <v>3.7614089485154246E-2</v>
      </c>
      <c r="AB47" s="6">
        <f>IF('cantidad pollos muertos'!O46="","",BETAINV(0.975,'cantidad pollos muertos'!O46+1,'cantidad inicial pollos'!O46-'cantidad pollos muertos'!O46+1))</f>
        <v>5.6899429082496567E-2</v>
      </c>
      <c r="AC47" s="6" t="str">
        <f>IF('cantidad pollos muertos'!P46="","",BETAINV(0.025,'cantidad pollos muertos'!P46+1,'cantidad inicial pollos'!P46-'cantidad pollos muertos'!P46+1))</f>
        <v/>
      </c>
      <c r="AD47" s="6" t="str">
        <f>IF('cantidad pollos muertos'!P46="","",BETAINV(0.975,'cantidad pollos muertos'!P46+1,'cantidad inicial pollos'!P46-'cantidad pollos muertos'!P46+1))</f>
        <v/>
      </c>
      <c r="AE47" s="6">
        <f>IF('cantidad pollos muertos'!Q46="","",BETAINV(0.025,'cantidad pollos muertos'!Q46+1,'cantidad inicial pollos'!Q46-'cantidad pollos muertos'!Q46+1))</f>
        <v>1.8390018807486471E-2</v>
      </c>
      <c r="AF47" s="6">
        <f>IF('cantidad pollos muertos'!Q46="","",BETAINV(0.975,'cantidad pollos muertos'!Q46+1,'cantidad inicial pollos'!Q46-'cantidad pollos muertos'!Q46+1))</f>
        <v>3.264203645222119E-2</v>
      </c>
      <c r="AG47" s="6">
        <f>IF('cantidad pollos muertos'!R46="","",BETAINV(0.025,'cantidad pollos muertos'!R46+1,'cantidad inicial pollos'!R46-'cantidad pollos muertos'!R46+1))</f>
        <v>8.8259638969281715E-3</v>
      </c>
      <c r="AH47" s="6">
        <f>IF('cantidad pollos muertos'!R46="","",BETAINV(0.975,'cantidad pollos muertos'!R46+1,'cantidad inicial pollos'!R46-'cantidad pollos muertos'!R46+1))</f>
        <v>1.937733763323457E-2</v>
      </c>
      <c r="AI47" s="6">
        <f>IF('cantidad pollos muertos'!S46="","",BETAINV(0.025,'cantidad pollos muertos'!S46+1,'cantidad inicial pollos'!S46-'cantidad pollos muertos'!S46+1))</f>
        <v>2.6451851241709363E-2</v>
      </c>
      <c r="AJ47" s="6">
        <f>IF('cantidad pollos muertos'!S46="","",BETAINV(0.975,'cantidad pollos muertos'!S46+1,'cantidad inicial pollos'!S46-'cantidad pollos muertos'!S46+1))</f>
        <v>4.3059944270026462E-2</v>
      </c>
      <c r="AK47" s="6">
        <f>IF('cantidad pollos muertos'!T46="","",BETAINV(0.025,'cantidad pollos muertos'!T46+1,'cantidad inicial pollos'!T46-'cantidad pollos muertos'!T46+1))</f>
        <v>5.0463312282911413E-2</v>
      </c>
      <c r="AL47" s="6">
        <f>IF('cantidad pollos muertos'!T46="","",BETAINV(0.975,'cantidad pollos muertos'!T46+1,'cantidad inicial pollos'!T46-'cantidad pollos muertos'!T46+1))</f>
        <v>7.2312866007600562E-2</v>
      </c>
      <c r="AM47" s="6">
        <f>IF('cantidad pollos muertos'!U46="","",BETAINV(0.025,'cantidad pollos muertos'!U46+1,'cantidad inicial pollos'!U46-'cantidad pollos muertos'!U46+1))</f>
        <v>5.2955490932787397E-2</v>
      </c>
      <c r="AN47" s="6">
        <f>IF('cantidad pollos muertos'!U46="","",BETAINV(0.975,'cantidad pollos muertos'!U46+1,'cantidad inicial pollos'!U46-'cantidad pollos muertos'!U46+1))</f>
        <v>7.5255803927951059E-2</v>
      </c>
      <c r="AO47" s="6" t="str">
        <f>IF('cantidad pollos muertos'!V46="","",BETAINV(0.025,'cantidad pollos muertos'!V46+1,'cantidad inicial pollos'!V46-'cantidad pollos muertos'!V46+1))</f>
        <v/>
      </c>
      <c r="AP47" s="6" t="str">
        <f>IF('cantidad pollos muertos'!V46="","",BETAINV(0.975,'cantidad pollos muertos'!V46+1,'cantidad inicial pollos'!V46-'cantidad pollos muertos'!V46+1))</f>
        <v/>
      </c>
      <c r="AQ47" s="6" t="str">
        <f>IF('cantidad pollos muertos'!W46="","",BETAINV(0.025,'cantidad pollos muertos'!W46+1,'cantidad inicial pollos'!W46-'cantidad pollos muertos'!W46+1))</f>
        <v/>
      </c>
      <c r="AR47" s="6" t="str">
        <f>IF('cantidad pollos muertos'!W46="","",BETAINV(0.975,'cantidad pollos muertos'!W46+1,'cantidad inicial pollos'!W46-'cantidad pollos muertos'!W46+1))</f>
        <v/>
      </c>
      <c r="AS47" s="6" t="str">
        <f>IF('cantidad pollos muertos'!X46="","",BETAINV(0.025,'cantidad pollos muertos'!X46+1,'cantidad inicial pollos'!X46-'cantidad pollos muertos'!X46+1))</f>
        <v/>
      </c>
      <c r="AT47" s="6"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6">
        <v>46</v>
      </c>
      <c r="B48" s="6" t="s">
        <v>67</v>
      </c>
      <c r="C48" s="6" t="str">
        <f>IF('cantidad pollos muertos'!C47="","",BETAINV(0.025,'cantidad pollos muertos'!C47+1,'cantidad inicial pollos'!C47-'cantidad pollos muertos'!C47+1))</f>
        <v/>
      </c>
      <c r="D48" s="6" t="str">
        <f>IF('cantidad pollos muertos'!C47="","",BETAINV(0.975,'cantidad pollos muertos'!C47+1,'cantidad inicial pollos'!C47-'cantidad pollos muertos'!C47+1))</f>
        <v/>
      </c>
      <c r="E48" s="6">
        <f>IF('cantidad pollos muertos'!D47="","",BETAINV(0.025,'cantidad pollos muertos'!D47+1,'cantidad inicial pollos'!D47-'cantidad pollos muertos'!D47+1))</f>
        <v>4.7461074167327866E-2</v>
      </c>
      <c r="F48" s="6">
        <f>IF('cantidad pollos muertos'!D47="","",BETAINV(0.975,'cantidad pollos muertos'!D47+1,'cantidad inicial pollos'!D47-'cantidad pollos muertos'!D47+1))</f>
        <v>5.889153053742735E-2</v>
      </c>
      <c r="G48" s="6">
        <f>IF('cantidad pollos muertos'!E47="","",BETAINV(0.025,'cantidad pollos muertos'!E47+1,'cantidad inicial pollos'!E47-'cantidad pollos muertos'!E47+1))</f>
        <v>5.0507336881129253E-2</v>
      </c>
      <c r="H48" s="6">
        <f>IF('cantidad pollos muertos'!E47="","",BETAINV(0.975,'cantidad pollos muertos'!E47+1,'cantidad inicial pollos'!E47-'cantidad pollos muertos'!E47+1))</f>
        <v>6.2478539466790828E-2</v>
      </c>
      <c r="I48" s="6">
        <f>IF('cantidad pollos muertos'!F47="","",BETAINV(0.025,'cantidad pollos muertos'!F47+1,'cantidad inicial pollos'!F47-'cantidad pollos muertos'!F47+1))</f>
        <v>1.2744772691537593E-2</v>
      </c>
      <c r="J48" s="6">
        <f>IF('cantidad pollos muertos'!F47="","",BETAINV(0.975,'cantidad pollos muertos'!F47+1,'cantidad inicial pollos'!F47-'cantidad pollos muertos'!F47+1))</f>
        <v>1.8974011728003726E-2</v>
      </c>
      <c r="K48" s="6">
        <f>IF('cantidad pollos muertos'!G47="","",BETAINV(0.025,'cantidad pollos muertos'!G47+1,'cantidad inicial pollos'!G47-'cantidad pollos muertos'!G47+1))</f>
        <v>3.0807069959223502E-2</v>
      </c>
      <c r="L48" s="6">
        <f>IF('cantidad pollos muertos'!G47="","",BETAINV(0.975,'cantidad pollos muertos'!G47+1,'cantidad inicial pollos'!G47-'cantidad pollos muertos'!G47+1))</f>
        <v>4.004561296262521E-2</v>
      </c>
      <c r="M48" s="6">
        <f>IF('cantidad pollos muertos'!H47="","",BETAINV(0.025,'cantidad pollos muertos'!H47+1,'cantidad inicial pollos'!L47-'cantidad pollos muertos'!H47+1))</f>
        <v>9.1304019438005219E-3</v>
      </c>
      <c r="N48" s="6">
        <f>IF('cantidad pollos muertos'!H47="","",BETAINV(0.975,'cantidad pollos muertos'!H47+1,'cantidad inicial pollos'!H47-'cantidad pollos muertos'!H47+1))</f>
        <v>1.4858957604453216E-2</v>
      </c>
      <c r="O48" s="6">
        <f>IF('cantidad pollos muertos'!I47="","",BETAINV(0.025,'cantidad pollos muertos'!I47+1,'cantidad inicial pollos'!I47-'cantidad pollos muertos'!I47+1))</f>
        <v>1.792458250970784E-2</v>
      </c>
      <c r="P48" s="6">
        <f>IF('cantidad pollos muertos'!I47="","",BETAINV(0.975,'cantidad pollos muertos'!I47+1,'cantidad inicial pollos'!I47-'cantidad pollos muertos'!I47+1))</f>
        <v>2.5444646664555592E-2</v>
      </c>
      <c r="Q48" s="6">
        <f>IF('cantidad pollos muertos'!J47="","",BETAINV(0.025,'cantidad pollos muertos'!J47+1,'cantidad inicial pollos'!J47-'cantidad pollos muertos'!J47+1))</f>
        <v>1.4739122658291805E-2</v>
      </c>
      <c r="R48" s="6">
        <f>IF('cantidad pollos muertos'!J47="","",BETAINV(0.975,'cantidad pollos muertos'!J47+1,'cantidad inicial pollos'!J47-'cantidad pollos muertos'!J47+1))</f>
        <v>2.1632039507024858E-2</v>
      </c>
      <c r="S48" s="32">
        <f>IF('cantidad pollos muertos'!K47="","",BETAINV(0.025,'cantidad pollos muertos'!K47+1,'cantidad inicial pollos'!K47-'cantidad pollos muertos'!K47+1))</f>
        <v>4.2241162988898975E-2</v>
      </c>
      <c r="T48" s="32">
        <f>IF('cantidad pollos muertos'!K47="","",BETAINV(0.975,'cantidad pollos muertos'!K47+1,'cantidad inicial pollos'!K47-'cantidad pollos muertos'!K47+1))</f>
        <v>5.3280201417205908E-2</v>
      </c>
      <c r="U48" s="32">
        <f>IF('cantidad pollos muertos'!L47="","",BETAINV(0.025,'cantidad pollos muertos'!L47+1,'cantidad inicial pollos'!L47-'cantidad pollos muertos'!L47+1))</f>
        <v>6.2738022381506803E-2</v>
      </c>
      <c r="V48" s="32">
        <f>IF('cantidad pollos muertos'!L47="","",BETAINV(0.975,'cantidad pollos muertos'!L47+1,'cantidad inicial pollos'!L47-'cantidad pollos muertos'!L47+1))</f>
        <v>7.5915529047306363E-2</v>
      </c>
      <c r="W48" s="6">
        <f>IF('cantidad pollos muertos'!M47="","",BETAINV(0.025,'cantidad pollos muertos'!M47+1,'cantidad inicial pollos'!M47-'cantidad pollos muertos'!M47+1))</f>
        <v>3.3048398855161761E-2</v>
      </c>
      <c r="X48" s="6">
        <f>IF('cantidad pollos muertos'!M47="","",BETAINV(0.975,'cantidad pollos muertos'!M47+1,'cantidad inicial pollos'!M47-'cantidad pollos muertos'!M47+1))</f>
        <v>4.31312894882806E-2</v>
      </c>
      <c r="Y48" s="6">
        <f>IF('cantidad pollos muertos'!N47="","",BETAINV(0.025,'cantidad pollos muertos'!N47+1,'cantidad inicial pollos'!N47-'cantidad pollos muertos'!N47+1))</f>
        <v>1.4947455573383697E-2</v>
      </c>
      <c r="Z48" s="6">
        <f>IF('cantidad pollos muertos'!N47="","",BETAINV(0.975,'cantidad pollos muertos'!N47+1,'cantidad inicial pollos'!N47-'cantidad pollos muertos'!N47+1))</f>
        <v>2.1896080988868527E-2</v>
      </c>
      <c r="AA48" s="6">
        <f>IF('cantidad pollos muertos'!O47="","",BETAINV(0.025,'cantidad pollos muertos'!O47+1,'cantidad inicial pollos'!O47-'cantidad pollos muertos'!O47+1))</f>
        <v>6.5692966787837093E-2</v>
      </c>
      <c r="AB48" s="6">
        <f>IF('cantidad pollos muertos'!O47="","",BETAINV(0.975,'cantidad pollos muertos'!O47+1,'cantidad inicial pollos'!O47-'cantidad pollos muertos'!O47+1))</f>
        <v>7.8642413598954963E-2</v>
      </c>
      <c r="AC48" s="6">
        <f>IF('cantidad pollos muertos'!P47="","",BETAINV(0.025,'cantidad pollos muertos'!P47+1,'cantidad inicial pollos'!P47-'cantidad pollos muertos'!P47+1))</f>
        <v>3.4178880142355456E-2</v>
      </c>
      <c r="AD48" s="6">
        <f>IF('cantidad pollos muertos'!P47="","",BETAINV(0.975,'cantidad pollos muertos'!P47+1,'cantidad inicial pollos'!P47-'cantidad pollos muertos'!P47+1))</f>
        <v>4.3858782042673572E-2</v>
      </c>
      <c r="AE48" s="6">
        <f>IF('cantidad pollos muertos'!Q47="","",BETAINV(0.025,'cantidad pollos muertos'!Q47+1,'cantidad inicial pollos'!Q47-'cantidad pollos muertos'!Q47+1))</f>
        <v>1.494094263991517E-2</v>
      </c>
      <c r="AF48" s="6">
        <f>IF('cantidad pollos muertos'!Q47="","",BETAINV(0.975,'cantidad pollos muertos'!Q47+1,'cantidad inicial pollos'!Q47-'cantidad pollos muertos'!Q47+1))</f>
        <v>2.16197414721645E-2</v>
      </c>
      <c r="AG48" s="6">
        <f>IF('cantidad pollos muertos'!R47="","",BETAINV(0.025,'cantidad pollos muertos'!R47+1,'cantidad inicial pollos'!R47-'cantidad pollos muertos'!R47+1))</f>
        <v>1.1606161910269809E-2</v>
      </c>
      <c r="AH48" s="6">
        <f>IF('cantidad pollos muertos'!R47="","",BETAINV(0.975,'cantidad pollos muertos'!R47+1,'cantidad inicial pollos'!R47-'cantidad pollos muertos'!R47+1))</f>
        <v>1.7320061500017303E-2</v>
      </c>
      <c r="AI48" s="6">
        <f>IF('cantidad pollos muertos'!S47="","",BETAINV(0.025,'cantidad pollos muertos'!S47+1,'cantidad inicial pollos'!S47-'cantidad pollos muertos'!S47+1))</f>
        <v>1.1742098986999431E-2</v>
      </c>
      <c r="AJ48" s="6">
        <f>IF('cantidad pollos muertos'!S47="","",BETAINV(0.975,'cantidad pollos muertos'!S47+1,'cantidad inicial pollos'!S47-'cantidad pollos muertos'!S47+1))</f>
        <v>1.748560870536553E-2</v>
      </c>
      <c r="AK48" s="6">
        <f>IF('cantidad pollos muertos'!T47="","",BETAINV(0.025,'cantidad pollos muertos'!T47+1,'cantidad inicial pollos'!T47-'cantidad pollos muertos'!T47+1))</f>
        <v>1.7650599758565318E-2</v>
      </c>
      <c r="AL48" s="6">
        <f>IF('cantidad pollos muertos'!T47="","",BETAINV(0.975,'cantidad pollos muertos'!T47+1,'cantidad inicial pollos'!T47-'cantidad pollos muertos'!T47+1))</f>
        <v>2.4540901100086887E-2</v>
      </c>
      <c r="AM48" s="6">
        <f>IF('cantidad pollos muertos'!U47="","",BETAINV(0.025,'cantidad pollos muertos'!U47+1,'cantidad inicial pollos'!U47-'cantidad pollos muertos'!U47+1))</f>
        <v>2.002576894963445E-2</v>
      </c>
      <c r="AN48" s="6">
        <f>IF('cantidad pollos muertos'!U47="","",BETAINV(0.975,'cantidad pollos muertos'!U47+1,'cantidad inicial pollos'!U47-'cantidad pollos muertos'!U47+1))</f>
        <v>2.7639006530632004E-2</v>
      </c>
      <c r="AO48" s="6">
        <f>IF('cantidad pollos muertos'!V47="","",BETAINV(0.025,'cantidad pollos muertos'!V47+1,'cantidad inicial pollos'!V47-'cantidad pollos muertos'!V47+1))</f>
        <v>1.4079413572657733E-2</v>
      </c>
      <c r="AP48" s="6">
        <f>IF('cantidad pollos muertos'!V47="","",BETAINV(0.975,'cantidad pollos muertos'!V47+1,'cantidad inicial pollos'!V47-'cantidad pollos muertos'!V47+1))</f>
        <v>2.0060756994337403E-2</v>
      </c>
      <c r="AQ48" s="6">
        <f>IF('cantidad pollos muertos'!W47="","",BETAINV(0.025,'cantidad pollos muertos'!W47+1,'cantidad inicial pollos'!W47-'cantidad pollos muertos'!W47+1))</f>
        <v>6.2956882864463354E-2</v>
      </c>
      <c r="AR48" s="6">
        <f>IF('cantidad pollos muertos'!W47="","",BETAINV(0.975,'cantidad pollos muertos'!W47+1,'cantidad inicial pollos'!W47-'cantidad pollos muertos'!W47+1))</f>
        <v>7.4775170875504227E-2</v>
      </c>
      <c r="AS48" s="6">
        <f>IF('cantidad pollos muertos'!X47="","",BETAINV(0.025,'cantidad pollos muertos'!X47+1,'cantidad inicial pollos'!X47-'cantidad pollos muertos'!X47+1))</f>
        <v>4.2600699252218037E-2</v>
      </c>
      <c r="AT48" s="6">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6">
        <v>47</v>
      </c>
      <c r="B49" s="6" t="s">
        <v>3</v>
      </c>
      <c r="C49" s="6">
        <f>IF('cantidad pollos muertos'!C48="","",BETAINV(0.025,'cantidad pollos muertos'!C48+1,'cantidad inicial pollos'!C48-'cantidad pollos muertos'!C48+1))</f>
        <v>3.6274669684308355E-2</v>
      </c>
      <c r="D49" s="6">
        <f>IF('cantidad pollos muertos'!C48="","",BETAINV(0.975,'cantidad pollos muertos'!C48+1,'cantidad inicial pollos'!C48-'cantidad pollos muertos'!C48+1))</f>
        <v>5.3368468565127336E-2</v>
      </c>
      <c r="E49" s="6">
        <f>IF('cantidad pollos muertos'!D48="","",BETAINV(0.025,'cantidad pollos muertos'!D48+1,'cantidad inicial pollos'!D48-'cantidad pollos muertos'!D48+1))</f>
        <v>1.6975232557370833E-2</v>
      </c>
      <c r="F49" s="6">
        <f>IF('cantidad pollos muertos'!D48="","",BETAINV(0.975,'cantidad pollos muertos'!D48+1,'cantidad inicial pollos'!D48-'cantidad pollos muertos'!D48+1))</f>
        <v>2.9284059818213137E-2</v>
      </c>
      <c r="G49" s="6">
        <f>IF('cantidad pollos muertos'!E48="","",BETAINV(0.025,'cantidad pollos muertos'!E48+1,'cantidad inicial pollos'!E48-'cantidad pollos muertos'!E48+1))</f>
        <v>3.6358355794071991E-2</v>
      </c>
      <c r="H49" s="6">
        <f>IF('cantidad pollos muertos'!E48="","",BETAINV(0.975,'cantidad pollos muertos'!E48+1,'cantidad inicial pollos'!E48-'cantidad pollos muertos'!E48+1))</f>
        <v>5.2618403484040011E-2</v>
      </c>
      <c r="I49" s="6">
        <f>IF('cantidad pollos muertos'!F48="","",BETAINV(0.025,'cantidad pollos muertos'!F48+1,'cantidad inicial pollos'!F48-'cantidad pollos muertos'!F48+1))</f>
        <v>2.0215630343187439E-2</v>
      </c>
      <c r="J49" s="6">
        <f>IF('cantidad pollos muertos'!F48="","",BETAINV(0.975,'cantidad pollos muertos'!F48+1,'cantidad inicial pollos'!F48-'cantidad pollos muertos'!F48+1))</f>
        <v>3.2847880267697915E-2</v>
      </c>
      <c r="K49" s="6">
        <f>IF('cantidad pollos muertos'!G48="","",BETAINV(0.025,'cantidad pollos muertos'!G48+1,'cantidad inicial pollos'!G48-'cantidad pollos muertos'!G48+1))</f>
        <v>2.1316017510261603E-2</v>
      </c>
      <c r="L49" s="6">
        <f>IF('cantidad pollos muertos'!G48="","",BETAINV(0.975,'cantidad pollos muertos'!G48+1,'cantidad inicial pollos'!G48-'cantidad pollos muertos'!G48+1))</f>
        <v>3.4244011680815589E-2</v>
      </c>
      <c r="M49" s="6">
        <f>IF('cantidad pollos muertos'!H48="","",BETAINV(0.025,'cantidad pollos muertos'!H48+1,'cantidad inicial pollos'!L48-'cantidad pollos muertos'!H48+1))</f>
        <v>1.6962286015414583E-2</v>
      </c>
      <c r="N49" s="6">
        <f>IF('cantidad pollos muertos'!H48="","",BETAINV(0.975,'cantidad pollos muertos'!H48+1,'cantidad inicial pollos'!H48-'cantidad pollos muertos'!H48+1))</f>
        <v>2.8673254744321808E-2</v>
      </c>
      <c r="O49" s="6">
        <f>IF('cantidad pollos muertos'!I48="","",BETAINV(0.025,'cantidad pollos muertos'!I48+1,'cantidad inicial pollos'!I48-'cantidad pollos muertos'!I48+1))</f>
        <v>2.7449158054219804E-2</v>
      </c>
      <c r="P49" s="6">
        <f>IF('cantidad pollos muertos'!I48="","",BETAINV(0.975,'cantidad pollos muertos'!I48+1,'cantidad inicial pollos'!I48-'cantidad pollos muertos'!I48+1))</f>
        <v>4.1841898601501448E-2</v>
      </c>
      <c r="Q49" s="6">
        <f>IF('cantidad pollos muertos'!J48="","",BETAINV(0.025,'cantidad pollos muertos'!J48+1,'cantidad inicial pollos'!J48-'cantidad pollos muertos'!J48+1))</f>
        <v>1.4134425745568424E-2</v>
      </c>
      <c r="R49" s="6">
        <f>IF('cantidad pollos muertos'!J48="","",BETAINV(0.975,'cantidad pollos muertos'!J48+1,'cantidad inicial pollos'!J48-'cantidad pollos muertos'!J48+1))</f>
        <v>2.4975378257819036E-2</v>
      </c>
      <c r="S49" s="32">
        <f>IF('cantidad pollos muertos'!K48="","",BETAINV(0.025,'cantidad pollos muertos'!K48+1,'cantidad inicial pollos'!K48-'cantidad pollos muertos'!K48+1))</f>
        <v>3.1495713899325505E-2</v>
      </c>
      <c r="T49" s="32">
        <f>IF('cantidad pollos muertos'!K48="","",BETAINV(0.975,'cantidad pollos muertos'!K48+1,'cantidad inicial pollos'!K48-'cantidad pollos muertos'!K48+1))</f>
        <v>4.6768068091806669E-2</v>
      </c>
      <c r="U49" s="32">
        <f>IF('cantidad pollos muertos'!L48="","",BETAINV(0.025,'cantidad pollos muertos'!L48+1,'cantidad inicial pollos'!L48-'cantidad pollos muertos'!L48+1))</f>
        <v>6.423790296541218E-2</v>
      </c>
      <c r="V49" s="32">
        <f>IF('cantidad pollos muertos'!L48="","",BETAINV(0.975,'cantidad pollos muertos'!L48+1,'cantidad inicial pollos'!L48-'cantidad pollos muertos'!L48+1))</f>
        <v>8.4991649745388531E-2</v>
      </c>
      <c r="W49" s="6">
        <f>IF('cantidad pollos muertos'!M48="","",BETAINV(0.025,'cantidad pollos muertos'!M48+1,'cantidad inicial pollos'!M48-'cantidad pollos muertos'!M48+1))</f>
        <v>3.1126621562189583E-2</v>
      </c>
      <c r="X49" s="6">
        <f>IF('cantidad pollos muertos'!M48="","",BETAINV(0.975,'cantidad pollos muertos'!M48+1,'cantidad inicial pollos'!M48-'cantidad pollos muertos'!M48+1))</f>
        <v>4.6321458875765442E-2</v>
      </c>
      <c r="Y49" s="6">
        <f>IF('cantidad pollos muertos'!N48="","",BETAINV(0.025,'cantidad pollos muertos'!N48+1,'cantidad inicial pollos'!N48-'cantidad pollos muertos'!N48+1))</f>
        <v>4.8301445094402512E-2</v>
      </c>
      <c r="Z49" s="6">
        <f>IF('cantidad pollos muertos'!N48="","",BETAINV(0.975,'cantidad pollos muertos'!N48+1,'cantidad inicial pollos'!N48-'cantidad pollos muertos'!N48+1))</f>
        <v>6.6668813796111004E-2</v>
      </c>
      <c r="AA49" s="6">
        <f>IF('cantidad pollos muertos'!O48="","",BETAINV(0.025,'cantidad pollos muertos'!O48+1,'cantidad inicial pollos'!O48-'cantidad pollos muertos'!O48+1))</f>
        <v>2.7449158054219804E-2</v>
      </c>
      <c r="AB49" s="6">
        <f>IF('cantidad pollos muertos'!O48="","",BETAINV(0.975,'cantidad pollos muertos'!O48+1,'cantidad inicial pollos'!O48-'cantidad pollos muertos'!O48+1))</f>
        <v>4.1841898601501448E-2</v>
      </c>
      <c r="AC49" s="6">
        <f>IF('cantidad pollos muertos'!P48="","",BETAINV(0.025,'cantidad pollos muertos'!P48+1,'cantidad inicial pollos'!P48-'cantidad pollos muertos'!P48+1))</f>
        <v>2.132678533276482E-2</v>
      </c>
      <c r="AD49" s="6">
        <f>IF('cantidad pollos muertos'!P48="","",BETAINV(0.975,'cantidad pollos muertos'!P48+1,'cantidad inicial pollos'!P48-'cantidad pollos muertos'!P48+1))</f>
        <v>3.3183614281491081E-2</v>
      </c>
      <c r="AE49" s="6">
        <f>IF('cantidad pollos muertos'!Q48="","",BETAINV(0.025,'cantidad pollos muertos'!Q48+1,'cantidad inicial pollos'!Q48-'cantidad pollos muertos'!Q48+1))</f>
        <v>3.8798190776018426E-2</v>
      </c>
      <c r="AF49" s="6">
        <f>IF('cantidad pollos muertos'!Q48="","",BETAINV(0.975,'cantidad pollos muertos'!Q48+1,'cantidad inicial pollos'!Q48-'cantidad pollos muertos'!Q48+1))</f>
        <v>5.4175408926435353E-2</v>
      </c>
      <c r="AG49" s="6">
        <f>IF('cantidad pollos muertos'!R48="","",BETAINV(0.025,'cantidad pollos muertos'!R48+1,'cantidad inicial pollos'!R48-'cantidad pollos muertos'!R48+1))</f>
        <v>2.132678533276482E-2</v>
      </c>
      <c r="AH49" s="6">
        <f>IF('cantidad pollos muertos'!R48="","",BETAINV(0.975,'cantidad pollos muertos'!R48+1,'cantidad inicial pollos'!R48-'cantidad pollos muertos'!R48+1))</f>
        <v>3.3183614281491081E-2</v>
      </c>
      <c r="AI49" s="6">
        <f>IF('cantidad pollos muertos'!S48="","",BETAINV(0.025,'cantidad pollos muertos'!S48+1,'cantidad inicial pollos'!S48-'cantidad pollos muertos'!S48+1))</f>
        <v>2.1014769155759311E-2</v>
      </c>
      <c r="AJ49" s="6">
        <f>IF('cantidad pollos muertos'!S48="","",BETAINV(0.975,'cantidad pollos muertos'!S48+1,'cantidad inicial pollos'!S48-'cantidad pollos muertos'!S48+1))</f>
        <v>3.2796296050565998E-2</v>
      </c>
      <c r="AK49" s="6">
        <f>IF('cantidad pollos muertos'!T48="","",BETAINV(0.025,'cantidad pollos muertos'!T48+1,'cantidad inicial pollos'!T48-'cantidad pollos muertos'!T48+1))</f>
        <v>1.3016675142724813E-2</v>
      </c>
      <c r="AL49" s="6">
        <f>IF('cantidad pollos muertos'!T48="","",BETAINV(0.975,'cantidad pollos muertos'!T48+1,'cantidad inicial pollos'!T48-'cantidad pollos muertos'!T48+1))</f>
        <v>2.2611579203630994E-2</v>
      </c>
      <c r="AM49" s="6">
        <f>IF('cantidad pollos muertos'!U48="","",BETAINV(0.025,'cantidad pollos muertos'!U48+1,'cantidad inicial pollos'!U48-'cantidad pollos muertos'!U48+1))</f>
        <v>1.1112430356061909E-2</v>
      </c>
      <c r="AN49" s="6">
        <f>IF('cantidad pollos muertos'!U48="","",BETAINV(0.975,'cantidad pollos muertos'!U48+1,'cantidad inicial pollos'!U48-'cantidad pollos muertos'!U48+1))</f>
        <v>2.0474878538684349E-2</v>
      </c>
      <c r="AO49" s="6">
        <f>IF('cantidad pollos muertos'!V48="","",BETAINV(0.025,'cantidad pollos muertos'!V48+1,'cantidad inicial pollos'!V48-'cantidad pollos muertos'!V48+1))</f>
        <v>2.132678533276482E-2</v>
      </c>
      <c r="AP49" s="6">
        <f>IF('cantidad pollos muertos'!V48="","",BETAINV(0.975,'cantidad pollos muertos'!V48+1,'cantidad inicial pollos'!V48-'cantidad pollos muertos'!V48+1))</f>
        <v>3.3183614281491081E-2</v>
      </c>
      <c r="AQ49" s="6">
        <f>IF('cantidad pollos muertos'!W48="","",BETAINV(0.025,'cantidad pollos muertos'!W48+1,'cantidad inicial pollos'!W48-'cantidad pollos muertos'!W48+1))</f>
        <v>1.7963293089731453E-2</v>
      </c>
      <c r="AR49" s="6">
        <f>IF('cantidad pollos muertos'!W48="","",BETAINV(0.975,'cantidad pollos muertos'!W48+1,'cantidad inicial pollos'!W48-'cantidad pollos muertos'!W48+1))</f>
        <v>2.9438318977127564E-2</v>
      </c>
      <c r="AS49" s="6">
        <f>IF('cantidad pollos muertos'!X48="","",BETAINV(0.025,'cantidad pollos muertos'!X48+1,'cantidad inicial pollos'!X48-'cantidad pollos muertos'!X48+1))</f>
        <v>2.8384969793245878E-2</v>
      </c>
      <c r="AT49" s="6">
        <f>IF('cantidad pollos muertos'!X48="","",BETAINV(0.975,'cantidad pollos muertos'!X48+1,'cantidad inicial pollos'!X48-'cantidad pollos muertos'!X48+1))</f>
        <v>4.2361209544485523E-2</v>
      </c>
    </row>
    <row r="50" spans="1:46" x14ac:dyDescent="0.25">
      <c r="A50" s="6">
        <v>48</v>
      </c>
      <c r="B50" s="6" t="s">
        <v>17</v>
      </c>
      <c r="C50" s="6">
        <f>IF('cantidad pollos muertos'!C49="","",BETAINV(0.025,'cantidad pollos muertos'!C49+1,'cantidad inicial pollos'!C49-'cantidad pollos muertos'!C49+1))</f>
        <v>4.4452548640924017E-2</v>
      </c>
      <c r="D50" s="6">
        <f>IF('cantidad pollos muertos'!C49="","",BETAINV(0.975,'cantidad pollos muertos'!C49+1,'cantidad inicial pollos'!C49-'cantidad pollos muertos'!C49+1))</f>
        <v>7.3104541512410415E-2</v>
      </c>
      <c r="E50" s="6">
        <f>IF('cantidad pollos muertos'!D49="","",BETAINV(0.025,'cantidad pollos muertos'!D49+1,'cantidad inicial pollos'!D49-'cantidad pollos muertos'!D49+1))</f>
        <v>2.7599703012084312E-2</v>
      </c>
      <c r="F50" s="6">
        <f>IF('cantidad pollos muertos'!D49="","",BETAINV(0.975,'cantidad pollos muertos'!D49+1,'cantidad inicial pollos'!D49-'cantidad pollos muertos'!D49+1))</f>
        <v>5.1278011908263421E-2</v>
      </c>
      <c r="G50" s="6">
        <f>IF('cantidad pollos muertos'!E49="","",BETAINV(0.025,'cantidad pollos muertos'!E49+1,'cantidad inicial pollos'!E49-'cantidad pollos muertos'!E49+1))</f>
        <v>7.2814717628659723E-2</v>
      </c>
      <c r="H50" s="6">
        <f>IF('cantidad pollos muertos'!E49="","",BETAINV(0.975,'cantidad pollos muertos'!E49+1,'cantidad inicial pollos'!E49-'cantidad pollos muertos'!E49+1))</f>
        <v>0.10214242378704463</v>
      </c>
      <c r="I50" s="6">
        <f>IF('cantidad pollos muertos'!F49="","",BETAINV(0.025,'cantidad pollos muertos'!F49+1,'cantidad inicial pollos'!F49-'cantidad pollos muertos'!F49+1))</f>
        <v>2.2183939009292553E-2</v>
      </c>
      <c r="J50" s="6">
        <f>IF('cantidad pollos muertos'!F49="","",BETAINV(0.975,'cantidad pollos muertos'!F49+1,'cantidad inicial pollos'!F49-'cantidad pollos muertos'!F49+1))</f>
        <v>3.8619741014497722E-2</v>
      </c>
      <c r="K50" s="6">
        <f>IF('cantidad pollos muertos'!G49="","",BETAINV(0.025,'cantidad pollos muertos'!G49+1,'cantidad inicial pollos'!G49-'cantidad pollos muertos'!G49+1))</f>
        <v>5.8009021375956545E-2</v>
      </c>
      <c r="L50" s="6">
        <f>IF('cantidad pollos muertos'!G49="","",BETAINV(0.975,'cantidad pollos muertos'!G49+1,'cantidad inicial pollos'!G49-'cantidad pollos muertos'!G49+1))</f>
        <v>7.9911610799577981E-2</v>
      </c>
      <c r="M50" s="6">
        <f>IF('cantidad pollos muertos'!H49="","",BETAINV(0.025,'cantidad pollos muertos'!H49+1,'cantidad inicial pollos'!L49-'cantidad pollos muertos'!H49+1))</f>
        <v>4.0039733010526629E-2</v>
      </c>
      <c r="N50" s="6">
        <f>IF('cantidad pollos muertos'!H49="","",BETAINV(0.975,'cantidad pollos muertos'!H49+1,'cantidad inicial pollos'!H49-'cantidad pollos muertos'!H49+1))</f>
        <v>7.3316587970120861E-2</v>
      </c>
      <c r="O50" s="6">
        <f>IF('cantidad pollos muertos'!I49="","",BETAINV(0.025,'cantidad pollos muertos'!I49+1,'cantidad inicial pollos'!I49-'cantidad pollos muertos'!I49+1))</f>
        <v>1.2389613390461286E-2</v>
      </c>
      <c r="P50" s="6">
        <f>IF('cantidad pollos muertos'!I49="","",BETAINV(0.975,'cantidad pollos muertos'!I49+1,'cantidad inicial pollos'!I49-'cantidad pollos muertos'!I49+1))</f>
        <v>2.3780909163713004E-2</v>
      </c>
      <c r="Q50" s="6">
        <f>IF('cantidad pollos muertos'!J49="","",BETAINV(0.025,'cantidad pollos muertos'!J49+1,'cantidad inicial pollos'!J49-'cantidad pollos muertos'!J49+1))</f>
        <v>1.5310595392755604E-2</v>
      </c>
      <c r="R50" s="6">
        <f>IF('cantidad pollos muertos'!J49="","",BETAINV(0.975,'cantidad pollos muertos'!J49+1,'cantidad inicial pollos'!J49-'cantidad pollos muertos'!J49+1))</f>
        <v>2.7755412574291372E-2</v>
      </c>
      <c r="S50" s="32">
        <f>IF('cantidad pollos muertos'!K49="","",BETAINV(0.025,'cantidad pollos muertos'!K49+1,'cantidad inicial pollos'!K49-'cantidad pollos muertos'!K49+1))</f>
        <v>1.4037264628336266E-2</v>
      </c>
      <c r="T50" s="32">
        <f>IF('cantidad pollos muertos'!K49="","",BETAINV(0.975,'cantidad pollos muertos'!K49+1,'cantidad inicial pollos'!K49-'cantidad pollos muertos'!K49+1))</f>
        <v>2.6029842233907363E-2</v>
      </c>
      <c r="U50" s="32">
        <f>IF('cantidad pollos muertos'!L49="","",BETAINV(0.025,'cantidad pollos muertos'!L49+1,'cantidad inicial pollos'!L49-'cantidad pollos muertos'!L49+1))</f>
        <v>1.7812675827049883E-2</v>
      </c>
      <c r="V50" s="32">
        <f>IF('cantidad pollos muertos'!L49="","",BETAINV(0.975,'cantidad pollos muertos'!L49+1,'cantidad inicial pollos'!L49-'cantidad pollos muertos'!L49+1))</f>
        <v>3.1061451205538493E-2</v>
      </c>
      <c r="W50" s="6">
        <f>IF('cantidad pollos muertos'!M49="","",BETAINV(0.025,'cantidad pollos muertos'!M49+1,'cantidad inicial pollos'!M49-'cantidad pollos muertos'!M49+1))</f>
        <v>5.0333067559382161E-2</v>
      </c>
      <c r="X50" s="6">
        <f>IF('cantidad pollos muertos'!M49="","",BETAINV(0.975,'cantidad pollos muertos'!M49+1,'cantidad inicial pollos'!M49-'cantidad pollos muertos'!M49+1))</f>
        <v>7.0952603950338422E-2</v>
      </c>
      <c r="Y50" s="6">
        <f>IF('cantidad pollos muertos'!N49="","",BETAINV(0.025,'cantidad pollos muertos'!N49+1,'cantidad inicial pollos'!N49-'cantidad pollos muertos'!N49+1))</f>
        <v>2.336768435030466E-2</v>
      </c>
      <c r="Z50" s="6">
        <f>IF('cantidad pollos muertos'!N49="","",BETAINV(0.975,'cantidad pollos muertos'!N49+1,'cantidad inicial pollos'!N49-'cantidad pollos muertos'!N49+1))</f>
        <v>3.8227533539525127E-2</v>
      </c>
      <c r="AA50" s="6">
        <f>IF('cantidad pollos muertos'!O49="","",BETAINV(0.025,'cantidad pollos muertos'!O49+1,'cantidad inicial pollos'!O49-'cantidad pollos muertos'!O49+1))</f>
        <v>5.3036357586420176E-2</v>
      </c>
      <c r="AB50" s="6">
        <f>IF('cantidad pollos muertos'!O49="","",BETAINV(0.975,'cantidad pollos muertos'!O49+1,'cantidad inicial pollos'!O49-'cantidad pollos muertos'!O49+1))</f>
        <v>7.4120478509259513E-2</v>
      </c>
      <c r="AC50" s="6">
        <f>IF('cantidad pollos muertos'!P49="","",BETAINV(0.025,'cantidad pollos muertos'!P49+1,'cantidad inicial pollos'!P49-'cantidad pollos muertos'!P49+1))</f>
        <v>2.0363668225847387E-2</v>
      </c>
      <c r="AD50" s="6">
        <f>IF('cantidad pollos muertos'!P49="","",BETAINV(0.975,'cantidad pollos muertos'!P49+1,'cantidad inicial pollos'!P49-'cantidad pollos muertos'!P49+1))</f>
        <v>3.4381748610356921E-2</v>
      </c>
      <c r="AE50" s="6">
        <f>IF('cantidad pollos muertos'!Q49="","",BETAINV(0.025,'cantidad pollos muertos'!Q49+1,'cantidad inicial pollos'!Q49-'cantidad pollos muertos'!Q49+1))</f>
        <v>2.6831727308408274E-2</v>
      </c>
      <c r="AF50" s="6">
        <f>IF('cantidad pollos muertos'!Q49="","",BETAINV(0.975,'cantidad pollos muertos'!Q49+1,'cantidad inicial pollos'!Q49-'cantidad pollos muertos'!Q49+1))</f>
        <v>4.2591800516705858E-2</v>
      </c>
      <c r="AG50" s="6">
        <f>IF('cantidad pollos muertos'!R49="","",BETAINV(0.025,'cantidad pollos muertos'!R49+1,'cantidad inicial pollos'!R49-'cantidad pollos muertos'!R49+1))</f>
        <v>1.6284319397938594E-2</v>
      </c>
      <c r="AH50" s="6">
        <f>IF('cantidad pollos muertos'!R49="","",BETAINV(0.975,'cantidad pollos muertos'!R49+1,'cantidad inicial pollos'!R49-'cantidad pollos muertos'!R49+1))</f>
        <v>2.8412820193919552E-2</v>
      </c>
      <c r="AI50" s="6">
        <f>IF('cantidad pollos muertos'!S49="","",BETAINV(0.025,'cantidad pollos muertos'!S49+1,'cantidad inicial pollos'!S49-'cantidad pollos muertos'!S49+1))</f>
        <v>2.8355233935898887E-2</v>
      </c>
      <c r="AJ50" s="6">
        <f>IF('cantidad pollos muertos'!S49="","",BETAINV(0.975,'cantidad pollos muertos'!S49+1,'cantidad inicial pollos'!S49-'cantidad pollos muertos'!S49+1))</f>
        <v>4.366523948731027E-2</v>
      </c>
      <c r="AK50" s="6">
        <f>IF('cantidad pollos muertos'!T49="","",BETAINV(0.025,'cantidad pollos muertos'!T49+1,'cantidad inicial pollos'!T49-'cantidad pollos muertos'!T49+1))</f>
        <v>1.4657273745975209E-2</v>
      </c>
      <c r="AL50" s="6">
        <f>IF('cantidad pollos muertos'!T49="","",BETAINV(0.975,'cantidad pollos muertos'!T49+1,'cantidad inicial pollos'!T49-'cantidad pollos muertos'!T49+1))</f>
        <v>2.6222374202765519E-2</v>
      </c>
      <c r="AM50" s="6">
        <f>IF('cantidad pollos muertos'!U49="","",BETAINV(0.025,'cantidad pollos muertos'!U49+1,'cantidad inicial pollos'!U49-'cantidad pollos muertos'!U49+1))</f>
        <v>0.17932209499522114</v>
      </c>
      <c r="AN50" s="6">
        <f>IF('cantidad pollos muertos'!U49="","",BETAINV(0.975,'cantidad pollos muertos'!U49+1,'cantidad inicial pollos'!U49-'cantidad pollos muertos'!U49+1))</f>
        <v>0.21210877402846684</v>
      </c>
      <c r="AO50" s="6">
        <f>IF('cantidad pollos muertos'!V49="","",BETAINV(0.025,'cantidad pollos muertos'!V49+1,'cantidad inicial pollos'!V49-'cantidad pollos muertos'!V49+1))</f>
        <v>5.9727544833652065E-2</v>
      </c>
      <c r="AP50" s="6">
        <f>IF('cantidad pollos muertos'!V49="","",BETAINV(0.975,'cantidad pollos muertos'!V49+1,'cantidad inicial pollos'!V49-'cantidad pollos muertos'!V49+1))</f>
        <v>8.080180549450533E-2</v>
      </c>
      <c r="AQ50" s="6">
        <f>IF('cantidad pollos muertos'!W49="","",BETAINV(0.025,'cantidad pollos muertos'!W49+1,'cantidad inicial pollos'!W49-'cantidad pollos muertos'!W49+1))</f>
        <v>4.9835053868693885E-2</v>
      </c>
      <c r="AR50" s="6">
        <f>IF('cantidad pollos muertos'!W49="","",BETAINV(0.975,'cantidad pollos muertos'!W49+1,'cantidad inicial pollos'!W49-'cantidad pollos muertos'!W49+1))</f>
        <v>6.9340926898205035E-2</v>
      </c>
      <c r="AS50" s="6">
        <f>IF('cantidad pollos muertos'!X49="","",BETAINV(0.025,'cantidad pollos muertos'!X49+1,'cantidad inicial pollos'!X49-'cantidad pollos muertos'!X49+1))</f>
        <v>9.8112121407240391E-2</v>
      </c>
      <c r="AT50" s="6">
        <f>IF('cantidad pollos muertos'!X49="","",BETAINV(0.975,'cantidad pollos muertos'!X49+1,'cantidad inicial pollos'!X49-'cantidad pollos muertos'!X49+1))</f>
        <v>0.12289871588113555</v>
      </c>
    </row>
    <row r="53" spans="1:46" x14ac:dyDescent="0.25">
      <c r="B53" s="29" t="s">
        <v>95</v>
      </c>
      <c r="C53" s="31">
        <v>0.95</v>
      </c>
    </row>
  </sheetData>
  <mergeCells count="22">
    <mergeCell ref="AS1:AT1"/>
    <mergeCell ref="AI1:AJ1"/>
    <mergeCell ref="AK1:AL1"/>
    <mergeCell ref="AM1:AN1"/>
    <mergeCell ref="AO1:AP1"/>
    <mergeCell ref="AQ1:AR1"/>
    <mergeCell ref="AG1:AH1"/>
    <mergeCell ref="O1:P1"/>
    <mergeCell ref="Q1:R1"/>
    <mergeCell ref="S1:T1"/>
    <mergeCell ref="U1:V1"/>
    <mergeCell ref="W1:X1"/>
    <mergeCell ref="Y1:Z1"/>
    <mergeCell ref="AA1:AB1"/>
    <mergeCell ref="AC1:AD1"/>
    <mergeCell ref="AE1:AF1"/>
    <mergeCell ref="M1:N1"/>
    <mergeCell ref="C1:D1"/>
    <mergeCell ref="E1:F1"/>
    <mergeCell ref="G1:H1"/>
    <mergeCell ref="I1:J1"/>
    <mergeCell ref="K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N54"/>
  <sheetViews>
    <sheetView tabSelected="1" topLeftCell="D1" zoomScaleNormal="100" workbookViewId="0">
      <selection activeCell="S18" sqref="S18"/>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6"/>
      <c r="B1" s="6"/>
      <c r="C1" s="37" t="s">
        <v>74</v>
      </c>
      <c r="D1" s="37"/>
      <c r="E1" s="37" t="s">
        <v>75</v>
      </c>
      <c r="F1" s="37"/>
      <c r="G1" s="38" t="s">
        <v>97</v>
      </c>
      <c r="H1" s="38"/>
      <c r="I1" s="5"/>
      <c r="J1" s="5"/>
      <c r="K1" s="5"/>
      <c r="L1" s="5"/>
      <c r="M1" s="5"/>
      <c r="N1" s="5"/>
    </row>
    <row r="2" spans="1:14" x14ac:dyDescent="0.25">
      <c r="A2" s="3" t="s">
        <v>63</v>
      </c>
      <c r="B2" s="7" t="s">
        <v>40</v>
      </c>
      <c r="C2" s="3" t="s">
        <v>72</v>
      </c>
      <c r="D2" s="3" t="s">
        <v>73</v>
      </c>
      <c r="E2" s="3" t="s">
        <v>72</v>
      </c>
      <c r="F2" s="3" t="s">
        <v>73</v>
      </c>
      <c r="G2" s="35" t="s">
        <v>78</v>
      </c>
      <c r="H2" s="23" t="s">
        <v>79</v>
      </c>
    </row>
    <row r="3" spans="1:14" x14ac:dyDescent="0.25">
      <c r="A3" s="6">
        <v>1</v>
      </c>
      <c r="B3" s="6" t="s">
        <v>30</v>
      </c>
      <c r="C3" s="6">
        <f>MIN('regiones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9.7788152551082606E-3</v>
      </c>
      <c r="D3" s="6">
        <f>MAX('regiones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8.5913877215295975E-2</v>
      </c>
      <c r="E3" s="6">
        <f>MIN('regiones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1.8464555865077115E-2</v>
      </c>
      <c r="F3" s="6">
        <f>MAX('regiones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6.6502590428620278E-2</v>
      </c>
      <c r="G3">
        <f t="shared" ref="G3:G50" si="0">(C3+D3)/2</f>
        <v>4.784634623520212E-2</v>
      </c>
      <c r="H3">
        <f t="shared" ref="H3:H50" si="1">(E3+F3)/2</f>
        <v>4.2483573146848697E-2</v>
      </c>
    </row>
    <row r="4" spans="1:14" x14ac:dyDescent="0.25">
      <c r="A4" s="6">
        <v>2</v>
      </c>
      <c r="B4" s="6" t="s">
        <v>5</v>
      </c>
      <c r="C4" s="32">
        <f>MIN('regiones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1.0581631174453454E-2</v>
      </c>
      <c r="D4" s="32">
        <f>MAX('regiones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7.9117242344121874E-2</v>
      </c>
      <c r="E4" s="32">
        <f>MIN('regiones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1.5488285801558477E-2</v>
      </c>
      <c r="F4" s="32">
        <f>MAX('regiones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6.7478812792070991E-2</v>
      </c>
      <c r="G4">
        <f t="shared" si="0"/>
        <v>4.4849436759287667E-2</v>
      </c>
      <c r="H4">
        <f t="shared" si="1"/>
        <v>4.1483549296814734E-2</v>
      </c>
    </row>
    <row r="5" spans="1:14" x14ac:dyDescent="0.25">
      <c r="A5" s="6">
        <v>3</v>
      </c>
      <c r="B5" s="6" t="s">
        <v>70</v>
      </c>
      <c r="C5" s="32">
        <f>MIN('regiones de credibilidad bin'!C5,'regiones de credibilidad bin'!E5,'regiones de credibilidad bin'!G5,'regiones de credibilidad bin'!I5,'regiones de credibilidad bin'!K5,'regiones de credibilidad bin'!M5,'regiones de credibilidad bin'!O5,'regiones de credibilidad bin'!Q5,'regiones de credibilidad bin'!S5,'regiones de credibilidad bin'!U5,'regiones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1.1754046717507276E-2</v>
      </c>
      <c r="D5" s="32">
        <f>MAX('regiones de credibilidad bin'!D5,'regiones de credibilidad bin'!F5,'regiones de credibilidad bin'!H5,'regiones de credibilidad bin'!J5,'regiones de credibilidad bin'!L5,'regiones de credibilidad bin'!N5,'regiones de credibilidad bin'!P5,'regiones de credibilidad bin'!R5,'regiones de credibilidad bin'!T5,'regiones de credibilidad bin'!V5,'regiones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6.7318606749461773E-2</v>
      </c>
      <c r="E5" s="32">
        <f>MIN('regiones de credibilidad bin'!D5,'regiones de credibilidad bin'!F5,'regiones de credibilidad bin'!H5,'regiones de credibilidad bin'!J5,'regiones de credibilidad bin'!L5,'regiones de credibilidad bin'!N5,'regiones de credibilidad bin'!P5,'regiones de credibilidad bin'!R5,'regiones de credibilidad bin'!T5,'regiones de credibilidad bin'!V5,'regiones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2.1339404543395446E-2</v>
      </c>
      <c r="F5" s="32">
        <f>MAX('regiones de credibilidad bin'!C5,'regiones de credibilidad bin'!E5,'regiones de credibilidad bin'!G5,'regiones de credibilidad bin'!I5,'regiones de credibilidad bin'!K5,'regiones de credibilidad bin'!M5,'regiones de credibilidad bin'!O5,'regiones de credibilidad bin'!Q5,'regiones de credibilidad bin'!S5,'regiones de credibilidad bin'!U5,'regiones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5.0131485534768455E-2</v>
      </c>
      <c r="G5">
        <f t="shared" si="0"/>
        <v>3.9536326733484527E-2</v>
      </c>
      <c r="H5">
        <f t="shared" si="1"/>
        <v>3.5735445039081951E-2</v>
      </c>
    </row>
    <row r="6" spans="1:14" x14ac:dyDescent="0.25">
      <c r="A6" s="6">
        <v>4</v>
      </c>
      <c r="B6" s="6" t="s">
        <v>16</v>
      </c>
      <c r="C6" s="32">
        <f>MIN('regiones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1.2428363815292233E-2</v>
      </c>
      <c r="D6" s="32">
        <f>MAX('regiones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0.10037325114945084</v>
      </c>
      <c r="E6" s="32">
        <f>MIN('regiones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2.5405554786504858E-2</v>
      </c>
      <c r="F6" s="32">
        <f>MAX('regiones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7.3168264260430854E-2</v>
      </c>
      <c r="G6">
        <f t="shared" si="0"/>
        <v>5.6400807482371536E-2</v>
      </c>
      <c r="H6">
        <f t="shared" si="1"/>
        <v>4.9286909523467856E-2</v>
      </c>
    </row>
    <row r="7" spans="1:14" x14ac:dyDescent="0.25">
      <c r="A7" s="6">
        <v>5</v>
      </c>
      <c r="B7" s="6" t="s">
        <v>25</v>
      </c>
      <c r="C7" s="32">
        <f>MIN('regiones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1.0020640545174228E-2</v>
      </c>
      <c r="D7" s="32">
        <f>MAX('regiones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6.7545953319678831E-2</v>
      </c>
      <c r="E7" s="32">
        <f>MIN('regiones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1.861410975446065E-2</v>
      </c>
      <c r="F7" s="32">
        <f>MAX('regiones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4.9055701752429751E-2</v>
      </c>
      <c r="G7">
        <f t="shared" si="0"/>
        <v>3.8783296932426527E-2</v>
      </c>
      <c r="H7">
        <f t="shared" si="1"/>
        <v>3.3834905753445201E-2</v>
      </c>
    </row>
    <row r="8" spans="1:14" x14ac:dyDescent="0.25">
      <c r="A8" s="6">
        <v>6</v>
      </c>
      <c r="B8" s="6" t="s">
        <v>12</v>
      </c>
      <c r="C8" s="32">
        <f>MIN('regiones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1.0000451058836728E-2</v>
      </c>
      <c r="D8" s="32">
        <f>MAX('regiones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0.11155978396773025</v>
      </c>
      <c r="E8" s="32">
        <f>MIN('regiones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2.411553244548692E-2</v>
      </c>
      <c r="F8" s="32">
        <f>MAX('regiones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7.9865880475373505E-2</v>
      </c>
      <c r="G8">
        <f t="shared" si="0"/>
        <v>6.0780117513283494E-2</v>
      </c>
      <c r="H8">
        <f t="shared" si="1"/>
        <v>5.1990706460430212E-2</v>
      </c>
    </row>
    <row r="9" spans="1:14" x14ac:dyDescent="0.25">
      <c r="A9" s="6">
        <v>7</v>
      </c>
      <c r="B9" s="6" t="s">
        <v>15</v>
      </c>
      <c r="C9" s="32">
        <f>MIN('regiones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1.0466577968975184E-2</v>
      </c>
      <c r="D9" s="32">
        <f>MAX('regiones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7.1052604365895777E-2</v>
      </c>
      <c r="E9" s="32">
        <f>MIN('regiones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1.9928097326246008E-2</v>
      </c>
      <c r="F9" s="32">
        <f>MAX('regiones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5.3390765979019546E-2</v>
      </c>
      <c r="G9">
        <f t="shared" si="0"/>
        <v>4.075959116743548E-2</v>
      </c>
      <c r="H9">
        <f t="shared" si="1"/>
        <v>3.6659431652632773E-2</v>
      </c>
    </row>
    <row r="10" spans="1:14" x14ac:dyDescent="0.25">
      <c r="A10" s="6">
        <v>8</v>
      </c>
      <c r="B10" s="6" t="s">
        <v>9</v>
      </c>
      <c r="C10" s="32">
        <f>MIN('regiones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4.2810853173733503E-3</v>
      </c>
      <c r="D10" s="32">
        <f>MAX('regiones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6.3201112315604324E-2</v>
      </c>
      <c r="E10" s="32">
        <f>MIN('regiones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1.4499390410438795E-2</v>
      </c>
      <c r="F10" s="32">
        <f>MAX('regiones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4.6556371699174315E-2</v>
      </c>
      <c r="G10">
        <f t="shared" si="0"/>
        <v>3.3741098816488839E-2</v>
      </c>
      <c r="H10">
        <f t="shared" si="1"/>
        <v>3.0527881054806555E-2</v>
      </c>
    </row>
    <row r="11" spans="1:14" x14ac:dyDescent="0.25">
      <c r="A11" s="6">
        <v>9</v>
      </c>
      <c r="B11" s="6" t="s">
        <v>7</v>
      </c>
      <c r="C11" s="32">
        <f>MIN('regiones de credibilidad bin'!C11,'regiones de credibilidad bin'!E11,'regiones de credibilidad bin'!G11,'regiones de credibilidad bin'!I11,'regiones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8.8405081358488655E-3</v>
      </c>
      <c r="D11" s="32">
        <f>MAX('regiones de credibilidad bin'!D11,'regiones de credibilidad bin'!F11,'regiones de credibilidad bin'!H11,'regiones de credibilidad bin'!J11,'regiones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0.14119004715724803</v>
      </c>
      <c r="E11" s="32">
        <f>MIN('regiones de credibilidad bin'!D11,'regiones de credibilidad bin'!F11,'regiones de credibilidad bin'!H11,'regiones de credibilidad bin'!J11,'regiones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1.6996802499655517E-2</v>
      </c>
      <c r="F11" s="32">
        <f>MAX('regiones de credibilidad bin'!C11,'regiones de credibilidad bin'!E11,'regiones de credibilidad bin'!G11,'regiones de credibilidad bin'!I11,'regiones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0.11743907636986073</v>
      </c>
      <c r="G11">
        <f t="shared" si="0"/>
        <v>7.5015277646548445E-2</v>
      </c>
      <c r="H11">
        <f t="shared" si="1"/>
        <v>6.7217939434758123E-2</v>
      </c>
    </row>
    <row r="12" spans="1:14" x14ac:dyDescent="0.25">
      <c r="A12" s="6">
        <v>10</v>
      </c>
      <c r="B12" s="6" t="s">
        <v>71</v>
      </c>
      <c r="C12" s="32">
        <f>MIN('regiones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2.180265033409368E-2</v>
      </c>
      <c r="D12" s="32">
        <f>MAX('regiones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8.3753696224667773E-2</v>
      </c>
      <c r="E12" s="32">
        <f>MIN('regiones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4.2465822272314102E-2</v>
      </c>
      <c r="F12" s="32">
        <f>MAX('regiones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5.4324485196669464E-2</v>
      </c>
      <c r="G12">
        <f t="shared" si="0"/>
        <v>5.2778173279380725E-2</v>
      </c>
      <c r="H12">
        <f t="shared" si="1"/>
        <v>4.8395153734491783E-2</v>
      </c>
    </row>
    <row r="13" spans="1:14" x14ac:dyDescent="0.25">
      <c r="A13" s="6">
        <v>11</v>
      </c>
      <c r="B13" s="6" t="s">
        <v>68</v>
      </c>
      <c r="C13" s="32">
        <f>MIN('regiones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1.3798118951068071E-2</v>
      </c>
      <c r="D13" s="32">
        <f>MAX('regiones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5.5245988168233229E-2</v>
      </c>
      <c r="E13" s="32">
        <f>MIN('regiones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2.7855731346684065E-2</v>
      </c>
      <c r="F13" s="32">
        <f>MAX('regiones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3.4652583497444871E-2</v>
      </c>
      <c r="G13">
        <f t="shared" si="0"/>
        <v>3.4522053559650649E-2</v>
      </c>
      <c r="H13">
        <f t="shared" si="1"/>
        <v>3.1254157422064471E-2</v>
      </c>
    </row>
    <row r="14" spans="1:14" x14ac:dyDescent="0.25">
      <c r="A14" s="6">
        <v>12</v>
      </c>
      <c r="B14" s="6" t="s">
        <v>34</v>
      </c>
      <c r="C14" s="32">
        <f>MIN('regiones de credibilidad bin'!C14,'regiones de credibilidad bin'!E14,'regiones de credibilidad bin'!G14,'regiones de credibilidad bin'!K14,'regiones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5.503385333038859E-3</v>
      </c>
      <c r="D14" s="32">
        <f>MAX('regiones de credibilidad bin'!D14,'regiones de credibilidad bin'!F14,'regiones de credibilidad bin'!H14,'regiones de credibilidad bin'!L14,'regiones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0.15441677682749588</v>
      </c>
      <c r="E14" s="32">
        <f>MIN('regiones de credibilidad bin'!D14,'regiones de credibilidad bin'!F14,'regiones de credibilidad bin'!H14,'regiones de credibilidad bin'!L14,'regiones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1.2528171559232359E-2</v>
      </c>
      <c r="F14" s="32">
        <f>MAX('regiones de credibilidad bin'!C14,'regiones de credibilidad bin'!E14,'regiones de credibilidad bin'!G14,'regiones de credibilidad bin'!K14,'regiones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0.128872845880738</v>
      </c>
      <c r="G14">
        <f t="shared" si="0"/>
        <v>7.9960081080267364E-2</v>
      </c>
      <c r="H14">
        <f t="shared" si="1"/>
        <v>7.0700508719985178E-2</v>
      </c>
    </row>
    <row r="15" spans="1:14" x14ac:dyDescent="0.25">
      <c r="A15" s="6">
        <v>13</v>
      </c>
      <c r="B15" s="6" t="s">
        <v>27</v>
      </c>
      <c r="C15" s="32">
        <f>MIN('regiones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1.6969719322400365E-2</v>
      </c>
      <c r="D15" s="32">
        <f>MAX('regiones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0.11789028780157729</v>
      </c>
      <c r="E15" s="32">
        <f>MIN('regiones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2.2653342394252984E-2</v>
      </c>
      <c r="F15" s="32">
        <f>MAX('regiones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0.10502449496865905</v>
      </c>
      <c r="G15">
        <f t="shared" si="0"/>
        <v>6.7430003561988833E-2</v>
      </c>
      <c r="H15">
        <f t="shared" si="1"/>
        <v>6.3838918681456025E-2</v>
      </c>
    </row>
    <row r="16" spans="1:14" x14ac:dyDescent="0.25">
      <c r="A16" s="6">
        <v>14</v>
      </c>
      <c r="B16" s="6" t="s">
        <v>64</v>
      </c>
      <c r="C16" s="32">
        <f>MIN('regiones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1.0521720534539213E-2</v>
      </c>
      <c r="D16" s="32">
        <f>MAX('regiones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7.7327671070721693E-2</v>
      </c>
      <c r="E16" s="32">
        <f>MIN('regiones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1.5992626733667414E-2</v>
      </c>
      <c r="F16" s="32">
        <f>MAX('regiones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6.3574655205062849E-2</v>
      </c>
      <c r="G16">
        <f t="shared" si="0"/>
        <v>4.3924695802630455E-2</v>
      </c>
      <c r="H16">
        <f t="shared" si="1"/>
        <v>3.9783640969365132E-2</v>
      </c>
    </row>
    <row r="17" spans="1:8" x14ac:dyDescent="0.25">
      <c r="A17" s="6">
        <v>15</v>
      </c>
      <c r="B17" s="6" t="s">
        <v>8</v>
      </c>
      <c r="C17" s="32">
        <f>MIN('regiones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1.2065222154757494E-2</v>
      </c>
      <c r="D17" s="32">
        <f>MAX('regiones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6.996780784975043E-2</v>
      </c>
      <c r="E17" s="32">
        <f>MIN('regiones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1.958287330209485E-2</v>
      </c>
      <c r="F17" s="32">
        <f>MAX('regiones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6.0054134380961979E-2</v>
      </c>
      <c r="G17">
        <f t="shared" si="0"/>
        <v>4.1016515002253964E-2</v>
      </c>
      <c r="H17">
        <f t="shared" si="1"/>
        <v>3.9818503841528415E-2</v>
      </c>
    </row>
    <row r="18" spans="1:8" x14ac:dyDescent="0.25">
      <c r="A18" s="6">
        <v>16</v>
      </c>
      <c r="B18" s="6" t="s">
        <v>35</v>
      </c>
      <c r="C18" s="32">
        <f>MIN('regiones de credibilidad bin'!C18,'regiones de credibilidad bin'!E18,'regiones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1.2830696306044517E-2</v>
      </c>
      <c r="D18" s="32">
        <f>MAX('regiones de credibilidad bin'!D18,'regiones de credibilidad bin'!F18,'regiones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8.0369036165242602E-2</v>
      </c>
      <c r="E18" s="32">
        <f>MIN('regiones de credibilidad bin'!D18,'regiones de credibilidad bin'!F18,'regiones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1.9443783600047393E-2</v>
      </c>
      <c r="F18" s="32">
        <f>MAX('regiones de credibilidad bin'!C18,'regiones de credibilidad bin'!E18,'regiones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6.7034192539259449E-2</v>
      </c>
      <c r="G18">
        <f t="shared" si="0"/>
        <v>4.6599866235643557E-2</v>
      </c>
      <c r="H18">
        <f t="shared" si="1"/>
        <v>4.3238988069653421E-2</v>
      </c>
    </row>
    <row r="19" spans="1:8" x14ac:dyDescent="0.25">
      <c r="A19" s="6">
        <v>17</v>
      </c>
      <c r="B19" s="6" t="s">
        <v>69</v>
      </c>
      <c r="C19" s="32">
        <f>MIN('regiones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9.1343993354656428E-3</v>
      </c>
      <c r="D19" s="32">
        <f>MAX('regiones de credibilidad bin'!D19,'regiones de credibilidad bin'!H19,'regiones de credibilidad bin'!J19,'regiones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7.4432235631596733E-2</v>
      </c>
      <c r="E19" s="32">
        <f>MIN('regiones de credibilidad bin'!D19,'regiones de credibilidad bin'!H19,'regiones de credibilidad bin'!J19,'regiones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1.740227397717109E-2</v>
      </c>
      <c r="F19" s="32">
        <f>MAX('regiones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5.6350813646779553E-2</v>
      </c>
      <c r="G19">
        <f t="shared" si="0"/>
        <v>4.1783317483531188E-2</v>
      </c>
      <c r="H19">
        <f t="shared" si="1"/>
        <v>3.6876543811975318E-2</v>
      </c>
    </row>
    <row r="20" spans="1:8" x14ac:dyDescent="0.25">
      <c r="A20" s="6">
        <v>18</v>
      </c>
      <c r="B20" s="6" t="s">
        <v>11</v>
      </c>
      <c r="C20" s="32">
        <f>MIN('regiones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9.3460181046352338E-3</v>
      </c>
      <c r="D20" s="32">
        <f>MAX('regiones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0.10313654794550842</v>
      </c>
      <c r="E20" s="32">
        <f>MIN('regiones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2.0512659653128429E-2</v>
      </c>
      <c r="F20" s="32">
        <f>MAX('regiones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7.6330936165841884E-2</v>
      </c>
      <c r="G20">
        <f t="shared" si="0"/>
        <v>5.6241283025071823E-2</v>
      </c>
      <c r="H20">
        <f t="shared" si="1"/>
        <v>4.8421797909485156E-2</v>
      </c>
    </row>
    <row r="21" spans="1:8" x14ac:dyDescent="0.25">
      <c r="A21" s="6">
        <v>19</v>
      </c>
      <c r="B21" s="6" t="s">
        <v>65</v>
      </c>
      <c r="C21" s="32">
        <f>MIN('regiones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1.3265827355353501E-3</v>
      </c>
      <c r="D21" s="32">
        <f>MAX('regiones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5.7705555294467747E-2</v>
      </c>
      <c r="E21" s="32">
        <f>MIN('regiones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8.3392021204187206E-3</v>
      </c>
      <c r="F21" s="32">
        <f>MAX('regiones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4.6214920629670961E-2</v>
      </c>
      <c r="G21">
        <f t="shared" si="0"/>
        <v>2.9516069015001548E-2</v>
      </c>
      <c r="H21">
        <f t="shared" si="1"/>
        <v>2.7277061375044841E-2</v>
      </c>
    </row>
    <row r="22" spans="1:8" x14ac:dyDescent="0.25">
      <c r="A22" s="6">
        <v>20</v>
      </c>
      <c r="B22" s="6" t="s">
        <v>23</v>
      </c>
      <c r="C22" s="32">
        <f>MIN('regiones de credibilidad bin'!C22,'regiones de credibilidad bin'!E22,'regiones de credibilidad bin'!G22,'regiones de credibilidad bin'!I22,'regiones de credibilidad bin'!K22,'regiones de credibilidad bin'!M22,'regiones de credibilidad bin'!O22,'regiones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f>
        <v>1.3782054174299683E-5</v>
      </c>
      <c r="D22" s="32">
        <f>MAX('regiones de credibilidad bin'!D22,'regiones de credibilidad bin'!F22,'regiones de credibilidad bin'!H22,'regiones de credibilidad bin'!J22,'regiones de credibilidad bin'!L22,'regiones de credibilidad bin'!N22,'regiones de credibilidad bin'!P22,'regiones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f>
        <v>7.054415466789421E-2</v>
      </c>
      <c r="E22" s="32">
        <f>MIN('regiones de credibilidad bin'!D22,'regiones de credibilidad bin'!F22,'regiones de credibilidad bin'!H22,'regiones de credibilidad bin'!J22,'regiones de credibilidad bin'!L22,'regiones de credibilidad bin'!N22,'regiones de credibilidad bin'!P22,'regiones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f>
        <v>2.006084982533296E-3</v>
      </c>
      <c r="F22" s="32">
        <f>MAX('regiones de credibilidad bin'!C22,'regiones de credibilidad bin'!E22,'regiones de credibilidad bin'!G22,'regiones de credibilidad bin'!I22,'regiones de credibilidad bin'!K22,'regiones de credibilidad bin'!M22,'regiones de credibilidad bin'!O22,'regiones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f>
        <v>4.8970952423400181E-2</v>
      </c>
      <c r="G22">
        <f t="shared" si="0"/>
        <v>3.5278968361034252E-2</v>
      </c>
      <c r="H22">
        <f t="shared" si="1"/>
        <v>2.5488518702966739E-2</v>
      </c>
    </row>
    <row r="23" spans="1:8" x14ac:dyDescent="0.25">
      <c r="A23" s="6">
        <v>21</v>
      </c>
      <c r="B23" s="6" t="s">
        <v>10</v>
      </c>
      <c r="C23" s="32">
        <f>MIN('regiones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9.4870021380749694E-3</v>
      </c>
      <c r="D23" s="32">
        <f>MAX('regiones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6.357589266390129E-2</v>
      </c>
      <c r="E23" s="32">
        <f>MIN('regiones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1.8071113181189591E-2</v>
      </c>
      <c r="F23" s="32">
        <f>MAX('regiones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4.6880919492669391E-2</v>
      </c>
      <c r="G23">
        <f t="shared" si="0"/>
        <v>3.6531447400988126E-2</v>
      </c>
      <c r="H23">
        <f t="shared" si="1"/>
        <v>3.2476016336929495E-2</v>
      </c>
    </row>
    <row r="24" spans="1:8" x14ac:dyDescent="0.25">
      <c r="A24" s="6">
        <v>22</v>
      </c>
      <c r="B24" s="6" t="s">
        <v>38</v>
      </c>
      <c r="C24" s="32">
        <f>MIN('regiones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bin'!AG24,'regiones de credibilidad bin'!AI24,'regiones de credibilidad bin'!AK24,'regiones de credibilidad bin'!AM24,'regiones de credibilidad bin'!AO24,'regiones de credibilidad bin'!AQ24,'regiones de credibilidad bin'!AS24)</f>
        <v>9.9824077603693131E-3</v>
      </c>
      <c r="D24" s="32">
        <f>MAX('regiones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bin'!AH24,'regiones de credibilidad bin'!AJ24,'regiones de credibilidad bin'!AL24,'regiones de credibilidad bin'!AN24,'regiones de credibilidad bin'!AP24,'regiones de credibilidad bin'!AR24,'regiones de credibilidad bin'!AT24)</f>
        <v>0.12247071822539768</v>
      </c>
      <c r="E24" s="32">
        <f>MIN('regiones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bin'!AH24,'regiones de credibilidad bin'!AJ24,'regiones de credibilidad bin'!AL24,'regiones de credibilidad bin'!AN24,'regiones de credibilidad bin'!AP24,'regiones de credibilidad bin'!AR24,'regiones de credibilidad bin'!AT24)</f>
        <v>1.9362577136936565E-2</v>
      </c>
      <c r="F24" s="32">
        <f>MAX('regiones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bin'!AG24,'regiones de credibilidad bin'!AI24,'regiones de credibilidad bin'!AK24,'regiones de credibilidad bin'!AM24,'regiones de credibilidad bin'!AO24,'regiones de credibilidad bin'!AQ24,'regiones de credibilidad bin'!AS24)</f>
        <v>9.7724423014538334E-2</v>
      </c>
      <c r="G24">
        <f t="shared" si="0"/>
        <v>6.62265629928835E-2</v>
      </c>
      <c r="H24">
        <f t="shared" si="1"/>
        <v>5.8543500075737449E-2</v>
      </c>
    </row>
    <row r="25" spans="1:8" x14ac:dyDescent="0.25">
      <c r="A25" s="6">
        <v>23</v>
      </c>
      <c r="B25" s="6" t="s">
        <v>14</v>
      </c>
      <c r="C25" s="32">
        <f>MIN('regiones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bin'!AS25)</f>
        <v>7.9580120086738468E-3</v>
      </c>
      <c r="D25" s="32">
        <f>MAX('regiones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bin'!AT25)</f>
        <v>7.6702967402606625E-2</v>
      </c>
      <c r="E25" s="32">
        <f>MIN('regiones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bin'!AT25)</f>
        <v>1.5933966830937729E-2</v>
      </c>
      <c r="F25" s="32">
        <f>MAX('regiones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bin'!AS25)</f>
        <v>5.0308632478614584E-2</v>
      </c>
      <c r="G25">
        <f t="shared" si="0"/>
        <v>4.233048970564024E-2</v>
      </c>
      <c r="H25">
        <f t="shared" si="1"/>
        <v>3.3121299654776157E-2</v>
      </c>
    </row>
    <row r="26" spans="1:8" x14ac:dyDescent="0.25">
      <c r="A26" s="6">
        <v>24</v>
      </c>
      <c r="B26" s="6" t="s">
        <v>36</v>
      </c>
      <c r="C26" s="32">
        <f>MIN('regiones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1.6867875816285214E-2</v>
      </c>
      <c r="D26" s="32">
        <f>MAX('regiones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6.4783418224861333E-2</v>
      </c>
      <c r="E26" s="32">
        <f>MIN('regiones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2.1819024573725199E-2</v>
      </c>
      <c r="F26" s="32">
        <f>MAX('regiones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5.5897816608143996E-2</v>
      </c>
      <c r="G26">
        <f t="shared" si="0"/>
        <v>4.0825647020573272E-2</v>
      </c>
      <c r="H26">
        <f t="shared" si="1"/>
        <v>3.8858420590934598E-2</v>
      </c>
    </row>
    <row r="27" spans="1:8" x14ac:dyDescent="0.25">
      <c r="A27" s="6">
        <v>25</v>
      </c>
      <c r="B27" s="6" t="s">
        <v>24</v>
      </c>
      <c r="C27" s="32">
        <f>MIN('regiones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bin'!AI27,'regiones de credibilidad bin'!AK27,'regiones de credibilidad bin'!AM27,'regiones de credibilidad bin'!AO27,'regiones de credibilidad bin'!AQ27)</f>
        <v>2.8293768220318581E-3</v>
      </c>
      <c r="D27" s="32">
        <f>MAX('regiones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bin'!AJ27,'regiones de credibilidad bin'!AL27,'regiones de credibilidad bin'!AN27,'regiones de credibilidad bin'!AP27,'regiones de credibilidad bin'!AR27)</f>
        <v>7.6321410568283343E-2</v>
      </c>
      <c r="E27" s="32">
        <f>MIN('regiones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bin'!AJ27,'regiones de credibilidad bin'!AL27,'regiones de credibilidad bin'!AN27,'regiones de credibilidad bin'!AP27,'regiones de credibilidad bin'!AR27)</f>
        <v>9.7609709574213444E-3</v>
      </c>
      <c r="F27" s="32">
        <f>MAX('regiones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bin'!AI27,'regiones de credibilidad bin'!AK27,'regiones de credibilidad bin'!AM27,'regiones de credibilidad bin'!AO27,'regiones de credibilidad bin'!AQ27)</f>
        <v>5.6648430365609452E-2</v>
      </c>
      <c r="G27">
        <f t="shared" si="0"/>
        <v>3.9575393695157599E-2</v>
      </c>
      <c r="H27">
        <f t="shared" si="1"/>
        <v>3.3204700661515402E-2</v>
      </c>
    </row>
    <row r="28" spans="1:8" x14ac:dyDescent="0.25">
      <c r="A28" s="6">
        <v>26</v>
      </c>
      <c r="B28" s="6" t="s">
        <v>39</v>
      </c>
      <c r="C28" s="32">
        <f>MIN('regiones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1.4220173564151612E-2</v>
      </c>
      <c r="D28" s="32">
        <f>MAX('regiones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0.10067736645664904</v>
      </c>
      <c r="E28" s="32">
        <f>MIN('regiones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2.7028324269193993E-2</v>
      </c>
      <c r="F28" s="32">
        <f>MAX('regiones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7.4186838650892623E-2</v>
      </c>
      <c r="G28">
        <f t="shared" si="0"/>
        <v>5.744877001040033E-2</v>
      </c>
      <c r="H28">
        <f t="shared" si="1"/>
        <v>5.0607581460043308E-2</v>
      </c>
    </row>
    <row r="29" spans="1:8" x14ac:dyDescent="0.25">
      <c r="A29" s="6">
        <v>27</v>
      </c>
      <c r="B29" s="6" t="s">
        <v>28</v>
      </c>
      <c r="C29" s="32">
        <f>MIN('regiones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7.0955613625522732E-3</v>
      </c>
      <c r="D29" s="32">
        <f>MAX('regiones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9.1460393991038336E-2</v>
      </c>
      <c r="E29" s="32">
        <f>MIN('regiones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1.4545521517898785E-2</v>
      </c>
      <c r="F29" s="32">
        <f>MAX('regiones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7.1445980706064643E-2</v>
      </c>
      <c r="G29">
        <f t="shared" si="0"/>
        <v>4.9277977676795301E-2</v>
      </c>
      <c r="H29">
        <f t="shared" si="1"/>
        <v>4.2995751111981714E-2</v>
      </c>
    </row>
    <row r="30" spans="1:8" x14ac:dyDescent="0.25">
      <c r="A30" s="6">
        <v>28</v>
      </c>
      <c r="B30" s="6" t="s">
        <v>21</v>
      </c>
      <c r="C30" s="32">
        <f>MIN('regiones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1.4035753845365116E-2</v>
      </c>
      <c r="D30" s="32">
        <f>MAX('regiones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8.9076258183104939E-2</v>
      </c>
      <c r="E30" s="32">
        <f>MIN('regiones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2.4372543362244148E-2</v>
      </c>
      <c r="F30" s="32">
        <f>MAX('regiones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6.8977307187676487E-2</v>
      </c>
      <c r="G30">
        <f t="shared" si="0"/>
        <v>5.1556006014235031E-2</v>
      </c>
      <c r="H30">
        <f t="shared" si="1"/>
        <v>4.6674925274960317E-2</v>
      </c>
    </row>
    <row r="31" spans="1:8" x14ac:dyDescent="0.25">
      <c r="A31" s="6">
        <v>29</v>
      </c>
      <c r="B31" s="6" t="s">
        <v>0</v>
      </c>
      <c r="C31" s="32">
        <f>MIN('regiones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1.4979976844291159E-3</v>
      </c>
      <c r="D31" s="32">
        <f>MAX('regiones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7.3365474637230421E-2</v>
      </c>
      <c r="E31" s="32">
        <f>MIN('regiones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4.047231807107976E-3</v>
      </c>
      <c r="F31" s="32">
        <f>MAX('regiones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6.0845626424668862E-2</v>
      </c>
      <c r="G31">
        <f t="shared" si="0"/>
        <v>3.7431736160829766E-2</v>
      </c>
      <c r="H31">
        <f t="shared" si="1"/>
        <v>3.2446429115888423E-2</v>
      </c>
    </row>
    <row r="32" spans="1:8" x14ac:dyDescent="0.25">
      <c r="A32" s="6">
        <v>30</v>
      </c>
      <c r="B32" s="6" t="s">
        <v>31</v>
      </c>
      <c r="C32" s="32">
        <f>MIN('regiones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7.1155165317512842E-3</v>
      </c>
      <c r="D32" s="32">
        <f>MAX('regiones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8.4062077258677426E-2</v>
      </c>
      <c r="E32" s="32">
        <f>MIN('regiones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1.4586274342798577E-2</v>
      </c>
      <c r="F32" s="32">
        <f>MAX('regiones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6.4857754252320987E-2</v>
      </c>
      <c r="G32">
        <f t="shared" si="0"/>
        <v>4.5588796895214355E-2</v>
      </c>
      <c r="H32">
        <f t="shared" si="1"/>
        <v>3.9722014297559782E-2</v>
      </c>
    </row>
    <row r="33" spans="1:8" x14ac:dyDescent="0.25">
      <c r="A33" s="6">
        <v>31</v>
      </c>
      <c r="B33" s="6" t="s">
        <v>32</v>
      </c>
      <c r="C33" s="32">
        <f>MIN('regiones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1.0466787871979192E-2</v>
      </c>
      <c r="D33" s="32">
        <f>MAX('regiones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7.2837734257360953E-2</v>
      </c>
      <c r="E33" s="32">
        <f>MIN('regiones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1.8882110810163E-2</v>
      </c>
      <c r="F33" s="32">
        <f>MAX('regiones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5.3986217274952807E-2</v>
      </c>
      <c r="G33">
        <f t="shared" si="0"/>
        <v>4.1652261064670071E-2</v>
      </c>
      <c r="H33">
        <f t="shared" si="1"/>
        <v>3.6434164042557907E-2</v>
      </c>
    </row>
    <row r="34" spans="1:8" x14ac:dyDescent="0.25">
      <c r="A34" s="6">
        <v>32</v>
      </c>
      <c r="B34" s="6" t="s">
        <v>13</v>
      </c>
      <c r="C34" s="32">
        <f>MIN('regiones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3.0867700627293417E-3</v>
      </c>
      <c r="D34" s="32">
        <f>MAX('regiones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6.4569622773026247E-2</v>
      </c>
      <c r="E34" s="32">
        <f>MIN('regiones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9.3183749251233294E-3</v>
      </c>
      <c r="F34" s="32">
        <f>MAX('regiones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4.5358889203911186E-2</v>
      </c>
      <c r="G34">
        <f t="shared" si="0"/>
        <v>3.3828196417877793E-2</v>
      </c>
      <c r="H34">
        <f t="shared" si="1"/>
        <v>2.7338632064517258E-2</v>
      </c>
    </row>
    <row r="35" spans="1:8" x14ac:dyDescent="0.25">
      <c r="A35" s="6">
        <v>33</v>
      </c>
      <c r="B35" s="6" t="s">
        <v>18</v>
      </c>
      <c r="C35" s="32">
        <f>MIN('regiones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bin'!W35,'regiones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1.0595299369769424E-2</v>
      </c>
      <c r="D35" s="32">
        <f>MAX('regiones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bin'!X35,'regiones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0.11864461620810685</v>
      </c>
      <c r="E35" s="32">
        <f>MIN('regiones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bin'!X35,'regiones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1.7782747633616647E-2</v>
      </c>
      <c r="F35" s="32">
        <f>MAX('regiones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bin'!W35,'regiones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9.9525991761323707E-2</v>
      </c>
      <c r="G35">
        <f t="shared" si="0"/>
        <v>6.4619957788938129E-2</v>
      </c>
      <c r="H35">
        <f t="shared" si="1"/>
        <v>5.8654369697470177E-2</v>
      </c>
    </row>
    <row r="36" spans="1:8" x14ac:dyDescent="0.25">
      <c r="A36" s="6">
        <v>34</v>
      </c>
      <c r="B36" s="6" t="s">
        <v>1</v>
      </c>
      <c r="C36" s="32">
        <f>MIN('regiones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6.573168907624995E-3</v>
      </c>
      <c r="D36" s="32">
        <f>MAX('regiones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5.8032760806448258E-2</v>
      </c>
      <c r="E36" s="32">
        <f>MIN('regiones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1.3647336399046694E-2</v>
      </c>
      <c r="F36" s="32">
        <f>MAX('regiones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4.2589900693957065E-2</v>
      </c>
      <c r="G36">
        <f t="shared" si="0"/>
        <v>3.2302964857036626E-2</v>
      </c>
      <c r="H36">
        <f t="shared" si="1"/>
        <v>2.811861854650188E-2</v>
      </c>
    </row>
    <row r="37" spans="1:8" x14ac:dyDescent="0.25">
      <c r="A37" s="6">
        <v>35</v>
      </c>
      <c r="B37" s="6" t="s">
        <v>37</v>
      </c>
      <c r="C37" s="32">
        <f>MIN('regiones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3.4699745082761991E-3</v>
      </c>
      <c r="D37" s="32">
        <f>MAX('regiones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8.2622259618890914E-2</v>
      </c>
      <c r="E37" s="32">
        <f>MIN('regiones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9.0786124867182627E-3</v>
      </c>
      <c r="F37" s="32">
        <f>MAX('regiones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6.2894482434461677E-2</v>
      </c>
      <c r="G37">
        <f t="shared" si="0"/>
        <v>4.3046117063583557E-2</v>
      </c>
      <c r="H37">
        <f t="shared" si="1"/>
        <v>3.598654746058997E-2</v>
      </c>
    </row>
    <row r="38" spans="1:8" x14ac:dyDescent="0.25">
      <c r="A38" s="6">
        <v>36</v>
      </c>
      <c r="B38" s="6" t="s">
        <v>20</v>
      </c>
      <c r="C38" s="32">
        <f>MIN('regiones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1.3236475204520384E-2</v>
      </c>
      <c r="D38" s="32">
        <f>MAX('regiones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7.3021956893641549E-2</v>
      </c>
      <c r="E38" s="32">
        <f>MIN('regiones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2.3542555230794737E-2</v>
      </c>
      <c r="F38" s="32">
        <f>MAX('regiones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4.6574956178320581E-2</v>
      </c>
      <c r="G38">
        <f t="shared" si="0"/>
        <v>4.3129216049080966E-2</v>
      </c>
      <c r="H38">
        <f t="shared" si="1"/>
        <v>3.5058755704557659E-2</v>
      </c>
    </row>
    <row r="39" spans="1:8" x14ac:dyDescent="0.25">
      <c r="A39" s="6">
        <v>37</v>
      </c>
      <c r="B39" s="6" t="s">
        <v>66</v>
      </c>
      <c r="C39" s="32">
        <f>MIN('regiones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1.1334534236819788E-2</v>
      </c>
      <c r="D39" s="32">
        <f>MAX('regiones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6.9639356455248547E-2</v>
      </c>
      <c r="E39" s="32">
        <f>MIN('regiones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1.6988720462365881E-2</v>
      </c>
      <c r="F39" s="32">
        <f>MAX('regiones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5.6797412621892994E-2</v>
      </c>
      <c r="G39">
        <f t="shared" si="0"/>
        <v>4.048694534603417E-2</v>
      </c>
      <c r="H39">
        <f t="shared" si="1"/>
        <v>3.6893066542129441E-2</v>
      </c>
    </row>
    <row r="40" spans="1:8" x14ac:dyDescent="0.25">
      <c r="A40" s="6">
        <v>38</v>
      </c>
      <c r="B40" s="6" t="s">
        <v>19</v>
      </c>
      <c r="C40" s="32">
        <f>MIN('regiones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bin'!AE40,'regiones de credibilidad bin'!AG40,'regiones de credibilidad bin'!AI40,'regiones de credibilidad bin'!AK40,'regiones de credibilidad bin'!AM40,'regiones de credibilidad bin'!AO40,'regiones de credibilidad bin'!AQ40,'regiones de credibilidad bin'!AS40)</f>
        <v>1.134472959163948E-2</v>
      </c>
      <c r="D40" s="32">
        <f>MAX('regiones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bin'!AF40,'regiones de credibilidad bin'!AH40,'regiones de credibilidad bin'!AJ40,'regiones de credibilidad bin'!AL40,'regiones de credibilidad bin'!AN40,'regiones de credibilidad bin'!AP40,'regiones de credibilidad bin'!AR40,'regiones de credibilidad bin'!AT40)</f>
        <v>6.2293243542040022E-2</v>
      </c>
      <c r="E40" s="32">
        <f>MIN('regiones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bin'!AF40,'regiones de credibilidad bin'!AH40,'regiones de credibilidad bin'!AJ40,'regiones de credibilidad bin'!AL40,'regiones de credibilidad bin'!AN40,'regiones de credibilidad bin'!AP40,'regiones de credibilidad bin'!AR40,'regiones de credibilidad bin'!AT40)</f>
        <v>1.7368542718371405E-2</v>
      </c>
      <c r="F40" s="32">
        <f>MAX('regiones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bin'!AE40,'regiones de credibilidad bin'!AG40,'regiones de credibilidad bin'!AI40,'regiones de credibilidad bin'!AK40,'regiones de credibilidad bin'!AM40,'regiones de credibilidad bin'!AO40,'regiones de credibilidad bin'!AQ40,'regiones de credibilidad bin'!AS40)</f>
        <v>5.0356594105307885E-2</v>
      </c>
      <c r="G40">
        <f t="shared" si="0"/>
        <v>3.6818986566839754E-2</v>
      </c>
      <c r="H40">
        <f t="shared" si="1"/>
        <v>3.3862568411839641E-2</v>
      </c>
    </row>
    <row r="41" spans="1:8" x14ac:dyDescent="0.25">
      <c r="A41" s="6">
        <v>39</v>
      </c>
      <c r="B41" s="6" t="s">
        <v>26</v>
      </c>
      <c r="C41" s="32">
        <f>MIN('regiones de credibilidad bin'!C41,'regiones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1.0085502919607348E-2</v>
      </c>
      <c r="D41" s="32">
        <f>MAX('regiones de credibilidad bin'!D41,'regiones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0.12840007592700819</v>
      </c>
      <c r="E41" s="32">
        <f>MIN('regiones de credibilidad bin'!D41,'regiones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1.5697641157323194E-2</v>
      </c>
      <c r="F41" s="32">
        <f>MAX('regiones de credibilidad bin'!C41,'regiones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0.11043169002348147</v>
      </c>
      <c r="G41">
        <f t="shared" si="0"/>
        <v>6.9242789423307777E-2</v>
      </c>
      <c r="H41">
        <f t="shared" si="1"/>
        <v>6.306466559040233E-2</v>
      </c>
    </row>
    <row r="42" spans="1:8" x14ac:dyDescent="0.25">
      <c r="A42" s="6">
        <v>40</v>
      </c>
      <c r="B42" s="6" t="s">
        <v>33</v>
      </c>
      <c r="C42" s="32">
        <f>MIN('regiones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7.9580120086738468E-3</v>
      </c>
      <c r="D42" s="32">
        <f>MAX('regiones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0.11411080486394343</v>
      </c>
      <c r="E42" s="32">
        <f>MIN('regiones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1.5933966830937729E-2</v>
      </c>
      <c r="F42" s="32">
        <f>MAX('regiones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9.1452882234430183E-2</v>
      </c>
      <c r="G42">
        <f t="shared" si="0"/>
        <v>6.103440843630864E-2</v>
      </c>
      <c r="H42">
        <f t="shared" si="1"/>
        <v>5.3693424532683956E-2</v>
      </c>
    </row>
    <row r="43" spans="1:8" x14ac:dyDescent="0.25">
      <c r="A43" s="6">
        <v>41</v>
      </c>
      <c r="B43" s="6" t="s">
        <v>6</v>
      </c>
      <c r="C43" s="32">
        <f>MIN('regiones de credibilidad bin'!C43,'regiones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1.5331462364387463E-2</v>
      </c>
      <c r="D43" s="32">
        <f>MAX('regiones de credibilidad bin'!D43,'regiones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8.5872048118610156E-2</v>
      </c>
      <c r="E43" s="32">
        <f>MIN('regiones de credibilidad bin'!D43,'regiones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1.9738379125890493E-2</v>
      </c>
      <c r="F43" s="32">
        <f>MAX('regiones de credibilidad bin'!C43,'regiones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7.6746772909233318E-2</v>
      </c>
      <c r="G43">
        <f t="shared" si="0"/>
        <v>5.0601755241498812E-2</v>
      </c>
      <c r="H43">
        <f t="shared" si="1"/>
        <v>4.8242576017561906E-2</v>
      </c>
    </row>
    <row r="44" spans="1:8" x14ac:dyDescent="0.25">
      <c r="A44" s="6">
        <v>42</v>
      </c>
      <c r="B44" s="6" t="s">
        <v>4</v>
      </c>
      <c r="C44" s="32">
        <f>MIN('regiones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1.7600948455265265E-2</v>
      </c>
      <c r="D44" s="32">
        <f>MAX('regiones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9.9836260610489114E-2</v>
      </c>
      <c r="E44" s="32">
        <f>MIN('regiones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2.1714556779486527E-2</v>
      </c>
      <c r="F44" s="32">
        <f>MAX('regiones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9.0962990926360121E-2</v>
      </c>
      <c r="G44">
        <f t="shared" si="0"/>
        <v>5.8718604532877187E-2</v>
      </c>
      <c r="H44">
        <f t="shared" si="1"/>
        <v>5.6338773852923324E-2</v>
      </c>
    </row>
    <row r="45" spans="1:8" x14ac:dyDescent="0.25">
      <c r="A45" s="6">
        <v>43</v>
      </c>
      <c r="B45" s="6" t="s">
        <v>2</v>
      </c>
      <c r="C45" s="32">
        <f>MIN('regiones de credibilidad bin'!C45,'regiones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9.1343993354656428E-3</v>
      </c>
      <c r="D45" s="32">
        <f>MAX('regiones de credibilidad bin'!D45,'regiones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0.10917044329418557</v>
      </c>
      <c r="E45" s="32">
        <f>MIN('regiones de credibilidad bin'!D45,'regiones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1.740227397717109E-2</v>
      </c>
      <c r="F45" s="32">
        <f>MAX('regiones de credibilidad bin'!C45,'regiones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7.5479388634965616E-2</v>
      </c>
      <c r="G45">
        <f t="shared" si="0"/>
        <v>5.9152421314825607E-2</v>
      </c>
      <c r="H45">
        <f t="shared" si="1"/>
        <v>4.6440831306068353E-2</v>
      </c>
    </row>
    <row r="46" spans="1:8" x14ac:dyDescent="0.25">
      <c r="A46" s="6">
        <v>44</v>
      </c>
      <c r="B46" s="6" t="s">
        <v>29</v>
      </c>
      <c r="C46" s="32">
        <f>MIN('regiones de credibilidad bin'!C46,'regiones de credibilidad bin'!K46,'regiones de credibilidad bin'!M46,'regiones de credibilidad bin'!O46,'regiones de credibilidad bin'!Q46,'regiones de credibilidad bin'!S46,'regiones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1.0020640545174228E-2</v>
      </c>
      <c r="D46" s="32">
        <f>MAX('regiones de credibilidad bin'!D46,'regiones de credibilidad bin'!L46,'regiones de credibilidad bin'!N46,'regiones de credibilidad bin'!P46,'regiones de credibilidad bin'!R46,'regiones de credibilidad bin'!T46,'regiones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7.4778570673349143E-2</v>
      </c>
      <c r="E46" s="32">
        <f>MIN('regiones de credibilidad bin'!D46,'regiones de credibilidad bin'!L46,'regiones de credibilidad bin'!N46,'regiones de credibilidad bin'!P46,'regiones de credibilidad bin'!R46,'regiones de credibilidad bin'!T46,'regiones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1.861410975446065E-2</v>
      </c>
      <c r="F46" s="32">
        <f>MAX('regiones de credibilidad bin'!C46,'regiones de credibilidad bin'!K46,'regiones de credibilidad bin'!M46,'regiones de credibilidad bin'!O46,'regiones de credibilidad bin'!Q46,'regiones de credibilidad bin'!S46,'regiones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5.6658075997594211E-2</v>
      </c>
      <c r="G46">
        <f t="shared" si="0"/>
        <v>4.2399605609261683E-2</v>
      </c>
      <c r="H46">
        <f t="shared" si="1"/>
        <v>3.7636092876027427E-2</v>
      </c>
    </row>
    <row r="47" spans="1:8" x14ac:dyDescent="0.25">
      <c r="A47" s="6">
        <v>45</v>
      </c>
      <c r="B47" s="6" t="s">
        <v>22</v>
      </c>
      <c r="C47" s="32">
        <f>MIN('regiones de credibilidad bin'!C47,'regiones de credibilidad bin'!E47,'regiones de credibilidad bin'!G47,'regiones de credibilidad bin'!I47,'regiones de credibilidad bin'!K47,'regiones de credibilidad bin'!M47,'regiones de credibilidad bin'!O47,'regiones de credibilidad bin'!Q47,'regiones de credibilidad bin'!S47,'regiones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1.8840192997293E-3</v>
      </c>
      <c r="D47" s="32">
        <f>MAX('regiones de credibilidad bin'!D47,'regiones de credibilidad bin'!F47,'regiones de credibilidad bin'!H47,'regiones de credibilidad bin'!J47,'regiones de credibilidad bin'!L47,'regiones de credibilidad bin'!N47,'regiones de credibilidad bin'!P47,'regiones de credibilidad bin'!R47,'regiones de credibilidad bin'!T47,'regiones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5.6899429082496567E-2</v>
      </c>
      <c r="E47" s="32">
        <f>MIN('regiones de credibilidad bin'!D47,'regiones de credibilidad bin'!F47,'regiones de credibilidad bin'!H47,'regiones de credibilidad bin'!J47,'regiones de credibilidad bin'!L47,'regiones de credibilidad bin'!N47,'regiones de credibilidad bin'!P47,'regiones de credibilidad bin'!R47,'regiones de credibilidad bin'!T47,'regiones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7.8438796155143597E-3</v>
      </c>
      <c r="F47" s="32">
        <f>MAX('regiones de credibilidad bin'!C47,'regiones de credibilidad bin'!E47,'regiones de credibilidad bin'!G47,'regiones de credibilidad bin'!I47,'regiones de credibilidad bin'!K47,'regiones de credibilidad bin'!M47,'regiones de credibilidad bin'!O47,'regiones de credibilidad bin'!Q47,'regiones de credibilidad bin'!S47,'regiones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3.7614089485154246E-2</v>
      </c>
      <c r="G47">
        <f t="shared" si="0"/>
        <v>2.9391724191112932E-2</v>
      </c>
      <c r="H47">
        <f t="shared" si="1"/>
        <v>2.2728984550334303E-2</v>
      </c>
    </row>
    <row r="48" spans="1:8" x14ac:dyDescent="0.25">
      <c r="A48" s="6">
        <v>46</v>
      </c>
      <c r="B48" s="6" t="s">
        <v>67</v>
      </c>
      <c r="C48" s="32">
        <f>MIN('regiones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9.1304019438005219E-3</v>
      </c>
      <c r="D48" s="32">
        <f>MAX('regiones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7.8642413598954963E-2</v>
      </c>
      <c r="E48" s="32">
        <f>MIN('regiones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1.4858957604453216E-2</v>
      </c>
      <c r="F48" s="32">
        <f>MAX('regiones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6.5692966787837093E-2</v>
      </c>
      <c r="G48">
        <f t="shared" si="0"/>
        <v>4.3886407771377742E-2</v>
      </c>
      <c r="H48">
        <f t="shared" si="1"/>
        <v>4.0275962196145154E-2</v>
      </c>
    </row>
    <row r="49" spans="1:8" x14ac:dyDescent="0.25">
      <c r="A49" s="6">
        <v>47</v>
      </c>
      <c r="B49" s="6" t="s">
        <v>3</v>
      </c>
      <c r="C49" s="32">
        <f>MIN('regiones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1.1112430356061909E-2</v>
      </c>
      <c r="D49" s="32">
        <f>MAX('regiones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6.6668813796111004E-2</v>
      </c>
      <c r="E49" s="32">
        <f>MIN('regiones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2.0474878538684349E-2</v>
      </c>
      <c r="F49" s="32">
        <f>MAX('regiones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4.8301445094402512E-2</v>
      </c>
      <c r="G49">
        <f t="shared" si="0"/>
        <v>3.8890622076086456E-2</v>
      </c>
      <c r="H49">
        <f t="shared" si="1"/>
        <v>3.4388161816543431E-2</v>
      </c>
    </row>
    <row r="50" spans="1:8" x14ac:dyDescent="0.25">
      <c r="A50" s="6">
        <v>48</v>
      </c>
      <c r="B50" s="6" t="s">
        <v>17</v>
      </c>
      <c r="C50" s="32">
        <f>MIN('regiones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f>
        <v>1.2389613390461286E-2</v>
      </c>
      <c r="D50" s="32">
        <f>MAX('regiones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f>
        <v>0.10214242378704463</v>
      </c>
      <c r="E50" s="32">
        <f>MIN('regiones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f>
        <v>2.3780909163713004E-2</v>
      </c>
      <c r="F50" s="32">
        <f>MAX('regiones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f>
        <v>7.2814717628659723E-2</v>
      </c>
      <c r="G50">
        <f t="shared" si="0"/>
        <v>5.7266018588752958E-2</v>
      </c>
      <c r="H50">
        <f t="shared" si="1"/>
        <v>4.8297813396186363E-2</v>
      </c>
    </row>
    <row r="53" spans="1:8" x14ac:dyDescent="0.25">
      <c r="E53" s="24"/>
    </row>
    <row r="54" spans="1:8" x14ac:dyDescent="0.25">
      <c r="E54" s="2"/>
      <c r="F54" s="5"/>
      <c r="G54" s="2"/>
      <c r="H54" s="5"/>
    </row>
  </sheetData>
  <mergeCells count="3">
    <mergeCell ref="G1:H1"/>
    <mergeCell ref="C1:D1"/>
    <mergeCell ref="E1:F1"/>
  </mergeCells>
  <conditionalFormatting sqref="B3:B50">
    <cfRule type="expression" dxfId="2" priority="6">
      <formula>$G3&gt;0.05</formula>
    </cfRule>
    <cfRule type="expression" dxfId="1" priority="7">
      <formula>"$C$56:$C$103&gt;0.05"</formula>
    </cfRule>
    <cfRule type="expression" dxfId="0" priority="8">
      <formula>"$C$56&gt;0.05"</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zoomScale="90" zoomScaleNormal="90" workbookViewId="0">
      <selection activeCell="AC39" sqref="AC39"/>
    </sheetView>
  </sheetViews>
  <sheetFormatPr baseColWidth="10" defaultRowHeight="15" x14ac:dyDescent="0.25"/>
  <sheetData>
    <row r="1" spans="1:25" x14ac:dyDescent="0.25">
      <c r="A1" t="s">
        <v>63</v>
      </c>
      <c r="B1" t="s">
        <v>40</v>
      </c>
      <c r="C1" t="s">
        <v>41</v>
      </c>
      <c r="D1" t="s">
        <v>42</v>
      </c>
      <c r="E1" t="s">
        <v>43</v>
      </c>
      <c r="F1" t="s">
        <v>44</v>
      </c>
      <c r="G1" t="s">
        <v>45</v>
      </c>
      <c r="H1" t="s">
        <v>46</v>
      </c>
      <c r="I1" t="s">
        <v>47</v>
      </c>
      <c r="J1" t="s">
        <v>48</v>
      </c>
      <c r="K1" t="s">
        <v>49</v>
      </c>
      <c r="L1" t="s">
        <v>50</v>
      </c>
      <c r="M1" t="s">
        <v>51</v>
      </c>
      <c r="N1" t="s">
        <v>52</v>
      </c>
      <c r="O1" t="s">
        <v>53</v>
      </c>
      <c r="P1" t="s">
        <v>54</v>
      </c>
      <c r="Q1" t="s">
        <v>55</v>
      </c>
      <c r="R1" t="s">
        <v>56</v>
      </c>
      <c r="S1" t="s">
        <v>57</v>
      </c>
      <c r="T1" t="s">
        <v>58</v>
      </c>
      <c r="U1" t="s">
        <v>59</v>
      </c>
      <c r="V1" t="s">
        <v>60</v>
      </c>
      <c r="W1" t="s">
        <v>61</v>
      </c>
      <c r="X1" t="s">
        <v>62</v>
      </c>
      <c r="Y1" t="s">
        <v>82</v>
      </c>
    </row>
    <row r="2" spans="1:25" x14ac:dyDescent="0.25">
      <c r="A2">
        <v>1</v>
      </c>
      <c r="B2" t="s">
        <v>30</v>
      </c>
      <c r="C2">
        <v>3.924646781789639E-2</v>
      </c>
      <c r="D2">
        <v>4.7485051002462191E-2</v>
      </c>
      <c r="E2">
        <v>6.4075630252100835E-2</v>
      </c>
      <c r="F2">
        <v>0.18627450980392157</v>
      </c>
      <c r="G2">
        <v>7.5630252100840331E-2</v>
      </c>
      <c r="H2">
        <v>2.1568627450980392E-2</v>
      </c>
      <c r="I2">
        <v>2.356020942408377E-2</v>
      </c>
      <c r="J2">
        <v>4.5025417574437183E-2</v>
      </c>
      <c r="K2">
        <v>2.2222222222222223E-2</v>
      </c>
      <c r="L2">
        <v>2.4844720496894408E-2</v>
      </c>
      <c r="M2">
        <v>4.8656499636891795E-2</v>
      </c>
      <c r="N2">
        <v>4.357298474945534E-2</v>
      </c>
      <c r="O2">
        <v>1.9257703081232494E-2</v>
      </c>
      <c r="P2">
        <v>4.0616246498599441E-2</v>
      </c>
      <c r="Q2">
        <v>5.707282913165266E-2</v>
      </c>
      <c r="R2">
        <v>1.3435003631082063E-2</v>
      </c>
      <c r="S2">
        <v>3.4132171387073348E-2</v>
      </c>
      <c r="T2">
        <v>1.4887436456063908E-2</v>
      </c>
      <c r="U2">
        <v>4.2016806722689079E-2</v>
      </c>
      <c r="V2">
        <v>4.5168067226890755E-2</v>
      </c>
      <c r="W2">
        <v>5.0420168067226892E-2</v>
      </c>
      <c r="X2">
        <v>3.0112044817927171E-2</v>
      </c>
      <c r="Y2">
        <v>22</v>
      </c>
    </row>
    <row r="3" spans="1:25" x14ac:dyDescent="0.25">
      <c r="A3">
        <v>4</v>
      </c>
      <c r="B3" t="s">
        <v>16</v>
      </c>
      <c r="C3">
        <v>5.1147540983606556E-2</v>
      </c>
      <c r="D3">
        <v>6.4705882352941183E-2</v>
      </c>
      <c r="E3">
        <v>6.5765212046711735E-2</v>
      </c>
      <c r="F3">
        <v>5.3341508277130592E-2</v>
      </c>
      <c r="G3">
        <v>5.0857843137254902E-2</v>
      </c>
      <c r="H3">
        <v>3.125E-2</v>
      </c>
      <c r="I3">
        <v>1.9006744328632742E-2</v>
      </c>
      <c r="J3">
        <v>5.1014136447449294E-2</v>
      </c>
      <c r="K3">
        <v>4.4117647058823532E-2</v>
      </c>
      <c r="L3">
        <v>3.6240786240786242E-2</v>
      </c>
      <c r="M3">
        <v>2.595797280593325E-2</v>
      </c>
      <c r="N3">
        <v>3.5517452541334968E-2</v>
      </c>
      <c r="O3">
        <v>3.6764705882352942E-2</v>
      </c>
      <c r="P3">
        <v>2.5735294117647058E-2</v>
      </c>
      <c r="Q3">
        <v>6.8627450980392163E-2</v>
      </c>
      <c r="R3">
        <v>1.7769607843137254E-2</v>
      </c>
      <c r="S3">
        <v>3.7990196078431369E-2</v>
      </c>
      <c r="T3">
        <v>2.4509803921568627E-2</v>
      </c>
      <c r="U3">
        <v>8.5784313725490197E-2</v>
      </c>
      <c r="V3">
        <v>3.4313725490196081E-2</v>
      </c>
      <c r="W3">
        <v>9.9264705882352935E-2</v>
      </c>
      <c r="X3">
        <v>3.4313725490196081E-2</v>
      </c>
      <c r="Y3">
        <v>22</v>
      </c>
    </row>
    <row r="4" spans="1:25" x14ac:dyDescent="0.25">
      <c r="A4">
        <v>5</v>
      </c>
      <c r="B4" t="s">
        <v>25</v>
      </c>
      <c r="C4">
        <v>2.1870286576168928E-2</v>
      </c>
      <c r="D4">
        <v>3.2597266035751839E-2</v>
      </c>
      <c r="E4">
        <v>5.4621848739495799E-2</v>
      </c>
      <c r="F4">
        <v>4.8669467787114847E-2</v>
      </c>
      <c r="G4">
        <v>5.7598039215686271E-2</v>
      </c>
      <c r="H4">
        <v>1.6812609457092821E-2</v>
      </c>
      <c r="I4">
        <v>3.1512605042016806E-2</v>
      </c>
      <c r="J4">
        <v>1.9957983193277309E-2</v>
      </c>
      <c r="K4">
        <v>1.365546218487395E-2</v>
      </c>
      <c r="L4">
        <v>5.514705882352941E-2</v>
      </c>
      <c r="M4">
        <v>1.7857142857142856E-2</v>
      </c>
      <c r="N4">
        <v>2.3109243697478993E-2</v>
      </c>
      <c r="O4">
        <v>4.4117647058823532E-2</v>
      </c>
      <c r="P4">
        <v>1.9607843137254902E-2</v>
      </c>
      <c r="Q4">
        <v>1.5406162464985995E-2</v>
      </c>
      <c r="R4">
        <v>2.3109243697478993E-2</v>
      </c>
      <c r="S4">
        <v>2.661064425770308E-2</v>
      </c>
      <c r="T4">
        <v>2.661064425770308E-2</v>
      </c>
      <c r="U4">
        <v>3.3613445378151259E-2</v>
      </c>
      <c r="V4">
        <v>2.661064425770308E-2</v>
      </c>
      <c r="W4">
        <v>1.4355742296918767E-2</v>
      </c>
      <c r="X4">
        <v>4.820261437908497E-2</v>
      </c>
      <c r="Y4">
        <v>22</v>
      </c>
    </row>
    <row r="5" spans="1:25" x14ac:dyDescent="0.25">
      <c r="A5">
        <v>6</v>
      </c>
      <c r="B5" t="s">
        <v>12</v>
      </c>
      <c r="C5">
        <v>0.15032679738562091</v>
      </c>
      <c r="D5">
        <v>4.578904333605887E-2</v>
      </c>
      <c r="E5">
        <v>6.7873303167420809E-2</v>
      </c>
      <c r="F5">
        <v>9.451219512195122E-2</v>
      </c>
      <c r="G5">
        <v>5.9689288634505316E-2</v>
      </c>
      <c r="H5">
        <v>2.7629233511586453E-2</v>
      </c>
      <c r="I5">
        <v>2.7629233511586453E-2</v>
      </c>
      <c r="J5">
        <v>3.2786885245901641E-2</v>
      </c>
      <c r="K5">
        <v>9.3137254901960786E-2</v>
      </c>
      <c r="L5">
        <v>3.6764705882352942E-2</v>
      </c>
      <c r="M5">
        <v>3.5188216039279872E-2</v>
      </c>
      <c r="N5">
        <v>6.535947712418301E-2</v>
      </c>
      <c r="O5">
        <v>3.6764705882352942E-2</v>
      </c>
      <c r="P5">
        <v>3.349673202614379E-2</v>
      </c>
      <c r="Q5">
        <v>3.2679738562091505E-2</v>
      </c>
      <c r="R5">
        <v>4.0032679738562088E-2</v>
      </c>
      <c r="S5">
        <v>1.5522875816993464E-2</v>
      </c>
      <c r="T5">
        <v>4.7385620915032678E-2</v>
      </c>
      <c r="U5">
        <v>8.4967320261437912E-2</v>
      </c>
      <c r="V5">
        <v>8.0065359477124176E-2</v>
      </c>
      <c r="W5">
        <v>9.2320261437908502E-2</v>
      </c>
      <c r="X5">
        <v>3.5947712418300651E-2</v>
      </c>
      <c r="Y5">
        <v>22</v>
      </c>
    </row>
    <row r="6" spans="1:25" x14ac:dyDescent="0.25">
      <c r="A6">
        <v>7</v>
      </c>
      <c r="B6" t="s">
        <v>15</v>
      </c>
      <c r="C6">
        <v>4.46785325099891E-2</v>
      </c>
      <c r="D6">
        <v>4.3968023255813955E-2</v>
      </c>
      <c r="E6">
        <v>3.5026269702276708E-2</v>
      </c>
      <c r="F6">
        <v>4.6283309957924262E-2</v>
      </c>
      <c r="G6">
        <v>3.3868092691622102E-2</v>
      </c>
      <c r="H6">
        <v>3.0112044817927171E-2</v>
      </c>
      <c r="I6">
        <v>1.9957983193277309E-2</v>
      </c>
      <c r="J6">
        <v>2.5454545454545455E-2</v>
      </c>
      <c r="K6">
        <v>1.444043321299639E-2</v>
      </c>
      <c r="L6">
        <v>3.9941902687000728E-2</v>
      </c>
      <c r="M6">
        <v>3.0148928441699963E-2</v>
      </c>
      <c r="N6">
        <v>2.6870007262164125E-2</v>
      </c>
      <c r="O6">
        <v>3.776325344952796E-2</v>
      </c>
      <c r="P6">
        <v>3.8515406162464988E-2</v>
      </c>
      <c r="Q6">
        <v>4.4117647058823532E-2</v>
      </c>
      <c r="R6">
        <v>0.3172268907563025</v>
      </c>
      <c r="S6">
        <v>2.8361344537815126E-2</v>
      </c>
      <c r="T6">
        <v>3.0112044817927171E-2</v>
      </c>
      <c r="U6">
        <v>6.1624649859943981E-2</v>
      </c>
      <c r="V6">
        <v>2.1358543417366947E-2</v>
      </c>
      <c r="W6">
        <v>3.081232492997199E-2</v>
      </c>
      <c r="X6">
        <v>4.7619047619047616E-2</v>
      </c>
      <c r="Y6">
        <v>22</v>
      </c>
    </row>
    <row r="7" spans="1:25" x14ac:dyDescent="0.25">
      <c r="A7">
        <v>8</v>
      </c>
      <c r="B7" t="s">
        <v>9</v>
      </c>
      <c r="C7">
        <v>4.7969187675070031E-2</v>
      </c>
      <c r="D7">
        <v>2.564102564102564E-2</v>
      </c>
      <c r="E7">
        <v>3.2089063523248196E-2</v>
      </c>
      <c r="F7">
        <v>5.3629823413996074E-2</v>
      </c>
      <c r="G7">
        <v>2.9850746268656716E-2</v>
      </c>
      <c r="H7">
        <v>9.3137254901960783E-3</v>
      </c>
      <c r="I7">
        <v>2.7422303473491772E-2</v>
      </c>
      <c r="J7">
        <v>3.1885073580939033E-2</v>
      </c>
      <c r="K7">
        <v>3.6440084092501754E-2</v>
      </c>
      <c r="L7">
        <v>2.661064425770308E-2</v>
      </c>
      <c r="M7">
        <v>1.9257703081232494E-2</v>
      </c>
      <c r="N7">
        <v>1.4705882352941176E-2</v>
      </c>
      <c r="O7">
        <v>2.4859943977591035E-2</v>
      </c>
      <c r="P7">
        <v>1.7857142857142856E-2</v>
      </c>
      <c r="Q7">
        <v>1.8207282913165267E-2</v>
      </c>
      <c r="R7">
        <v>4.5168067226890755E-2</v>
      </c>
      <c r="S7">
        <v>1.0854341736694677E-2</v>
      </c>
      <c r="T7">
        <v>3.0112044817927171E-2</v>
      </c>
      <c r="U7">
        <v>2.3109243697478993E-2</v>
      </c>
      <c r="V7">
        <v>8.4733893557422973E-2</v>
      </c>
      <c r="W7">
        <v>1.9607843137254902E-2</v>
      </c>
      <c r="X7">
        <v>5.4271708683473391E-2</v>
      </c>
      <c r="Y7">
        <v>22</v>
      </c>
    </row>
    <row r="8" spans="1:25" x14ac:dyDescent="0.25">
      <c r="A8">
        <v>9</v>
      </c>
      <c r="B8" t="s">
        <v>7</v>
      </c>
      <c r="C8">
        <v>5.4187192118226604E-2</v>
      </c>
      <c r="D8">
        <v>4.5751633986928102E-2</v>
      </c>
      <c r="E8">
        <v>3.1372549019607843E-2</v>
      </c>
      <c r="F8">
        <v>0.12884238064094178</v>
      </c>
      <c r="G8">
        <v>3.2941176470588238E-2</v>
      </c>
      <c r="H8">
        <v>2.8431372549019607E-2</v>
      </c>
      <c r="I8">
        <v>2.9774872912127815E-2</v>
      </c>
      <c r="J8">
        <v>2.4859943977591035E-2</v>
      </c>
      <c r="K8">
        <v>3.711484593837535E-2</v>
      </c>
      <c r="L8">
        <v>3.5364145658263305E-2</v>
      </c>
      <c r="M8">
        <v>3.1512605042016806E-2</v>
      </c>
      <c r="N8">
        <v>1.2254901960784314E-2</v>
      </c>
      <c r="O8">
        <v>6.7577030812324926E-2</v>
      </c>
      <c r="P8">
        <v>3.8865546218487396E-2</v>
      </c>
      <c r="Q8">
        <v>3.0112044817927171E-2</v>
      </c>
      <c r="R8">
        <v>2.463235294117647E-2</v>
      </c>
      <c r="S8">
        <v>4.0379901960784316E-2</v>
      </c>
      <c r="T8">
        <v>3.2536764705882355E-2</v>
      </c>
      <c r="U8">
        <v>3.1127450980392157E-2</v>
      </c>
      <c r="V8">
        <v>3.817401960784314E-2</v>
      </c>
      <c r="W8">
        <v>5.4411764705882354E-2</v>
      </c>
      <c r="X8">
        <v>6.2071078431372551E-2</v>
      </c>
      <c r="Y8">
        <v>22</v>
      </c>
    </row>
    <row r="9" spans="1:25" x14ac:dyDescent="0.25">
      <c r="A9">
        <v>13</v>
      </c>
      <c r="B9" t="s">
        <v>27</v>
      </c>
      <c r="C9">
        <v>9.723811080241869E-2</v>
      </c>
      <c r="D9">
        <v>0.21965569840923949</v>
      </c>
      <c r="E9">
        <v>0.1112926059022106</v>
      </c>
      <c r="F9">
        <v>6.9607843137254904E-2</v>
      </c>
      <c r="G9">
        <v>9.0017601206939898E-2</v>
      </c>
      <c r="H9">
        <v>2.3096197842902278E-2</v>
      </c>
      <c r="I9">
        <v>0.05</v>
      </c>
      <c r="J9">
        <v>2.978618217772834E-2</v>
      </c>
      <c r="K9">
        <v>3.4858387799564274E-2</v>
      </c>
      <c r="L9">
        <v>4.9782135076252725E-2</v>
      </c>
      <c r="M9">
        <v>3.6274509803921572E-2</v>
      </c>
      <c r="N9">
        <v>1.9607843137254902E-2</v>
      </c>
      <c r="O9">
        <v>2.5272331154684097E-2</v>
      </c>
      <c r="P9">
        <v>2.3529411764705882E-2</v>
      </c>
      <c r="Q9">
        <v>5.2069716775599129E-2</v>
      </c>
      <c r="R9">
        <v>7.2984749455337686E-2</v>
      </c>
      <c r="S9">
        <v>2.0588235294117647E-2</v>
      </c>
      <c r="T9">
        <v>2.9411764705882353E-2</v>
      </c>
      <c r="U9">
        <v>4.0196078431372552E-2</v>
      </c>
      <c r="V9">
        <v>2.6361655773420478E-2</v>
      </c>
      <c r="W9">
        <v>3.4984520123839007E-2</v>
      </c>
      <c r="X9">
        <v>4.084967320261438E-2</v>
      </c>
      <c r="Y9">
        <v>22</v>
      </c>
    </row>
    <row r="10" spans="1:25" x14ac:dyDescent="0.25">
      <c r="A10">
        <v>15</v>
      </c>
      <c r="B10" t="s">
        <v>8</v>
      </c>
      <c r="C10">
        <v>4.3749999999999997E-2</v>
      </c>
      <c r="D10">
        <v>8.6615515771526E-2</v>
      </c>
      <c r="E10">
        <v>2.2113241194828354E-2</v>
      </c>
      <c r="F10">
        <v>4.4757489300998571E-2</v>
      </c>
      <c r="G10">
        <v>6.483238456672992E-2</v>
      </c>
      <c r="H10">
        <v>1.9362745098039216E-2</v>
      </c>
      <c r="I10">
        <v>3.0905695611577966E-2</v>
      </c>
      <c r="J10">
        <v>2.455396573043632E-2</v>
      </c>
      <c r="K10">
        <v>4.840134251898958E-2</v>
      </c>
      <c r="L10">
        <v>3.2174688057040997E-2</v>
      </c>
      <c r="M10">
        <v>2.4422854086817006E-2</v>
      </c>
      <c r="N10">
        <v>4.180035650623886E-2</v>
      </c>
      <c r="O10">
        <v>4.5632798573975043E-2</v>
      </c>
      <c r="P10">
        <v>2.3975044563279858E-2</v>
      </c>
      <c r="Q10">
        <v>3.5294117647058823E-2</v>
      </c>
      <c r="R10">
        <v>2.4351676154332702E-2</v>
      </c>
      <c r="S10">
        <v>1.7176470588235293E-2</v>
      </c>
      <c r="T10">
        <v>4.1053921568627451E-2</v>
      </c>
      <c r="U10">
        <v>4.342830882352941E-2</v>
      </c>
      <c r="V10">
        <v>3.1326593137254902E-2</v>
      </c>
      <c r="W10">
        <v>2.8645833333333332E-2</v>
      </c>
      <c r="X10">
        <v>3.8985906862745098E-2</v>
      </c>
      <c r="Y10">
        <v>22</v>
      </c>
    </row>
    <row r="11" spans="1:25" x14ac:dyDescent="0.25">
      <c r="A11">
        <v>18</v>
      </c>
      <c r="B11" t="s">
        <v>11</v>
      </c>
      <c r="C11">
        <v>6.4950980392156868E-2</v>
      </c>
      <c r="D11">
        <v>4.9019607843137254E-2</v>
      </c>
      <c r="E11">
        <v>0.3402537485582468</v>
      </c>
      <c r="F11">
        <v>6.0046189376443418E-2</v>
      </c>
      <c r="G11">
        <v>3.9869281045751631E-2</v>
      </c>
      <c r="H11">
        <v>3.7908496732026141E-2</v>
      </c>
      <c r="I11">
        <v>1.699346405228758E-2</v>
      </c>
      <c r="J11">
        <v>3.1862745098039214E-2</v>
      </c>
      <c r="K11">
        <v>5.514705882352941E-2</v>
      </c>
      <c r="L11">
        <v>3.3260632497273721E-2</v>
      </c>
      <c r="M11">
        <v>0.22850548182342759</v>
      </c>
      <c r="N11">
        <v>4.1522491349480967E-2</v>
      </c>
      <c r="O11">
        <v>0.30334486735870819</v>
      </c>
      <c r="P11">
        <v>5.0749711649365627E-2</v>
      </c>
      <c r="Q11">
        <v>3.5755478662053058E-2</v>
      </c>
      <c r="R11">
        <v>3.9215686274509803E-2</v>
      </c>
      <c r="S11">
        <v>1.9607843137254902E-2</v>
      </c>
      <c r="T11">
        <v>4.2675893886966548E-2</v>
      </c>
      <c r="U11">
        <v>8.8811995386389855E-2</v>
      </c>
      <c r="V11">
        <v>4.8442906574394463E-2</v>
      </c>
      <c r="W11">
        <v>1.384083044982699E-2</v>
      </c>
      <c r="X11">
        <v>3.690888119953864E-2</v>
      </c>
      <c r="Y11">
        <v>22</v>
      </c>
    </row>
    <row r="12" spans="1:25" x14ac:dyDescent="0.25">
      <c r="A12">
        <v>21</v>
      </c>
      <c r="B12" t="s">
        <v>10</v>
      </c>
      <c r="C12">
        <v>5.2170868347338938E-2</v>
      </c>
      <c r="D12">
        <v>3.209957418932198E-2</v>
      </c>
      <c r="E12">
        <v>8.8947024198822763E-2</v>
      </c>
      <c r="F12">
        <v>5.3559764859568912E-2</v>
      </c>
      <c r="G12">
        <v>3.0600235386426051E-2</v>
      </c>
      <c r="H12">
        <v>4.233511586452763E-2</v>
      </c>
      <c r="I12">
        <v>1.3090909090909091E-2</v>
      </c>
      <c r="J12">
        <v>3.2936229852838124E-2</v>
      </c>
      <c r="K12">
        <v>2.34593837535014E-2</v>
      </c>
      <c r="L12">
        <v>1.6456582633053222E-2</v>
      </c>
      <c r="M12">
        <v>2.0308123249299721E-2</v>
      </c>
      <c r="N12">
        <v>1.8557422969187675E-2</v>
      </c>
      <c r="O12">
        <v>2.3109243697478993E-2</v>
      </c>
      <c r="P12">
        <v>2.661064425770308E-2</v>
      </c>
      <c r="Q12">
        <v>1.7857142857142856E-2</v>
      </c>
      <c r="R12">
        <v>2.3109243697478993E-2</v>
      </c>
      <c r="S12">
        <v>1.5056022408963586E-2</v>
      </c>
      <c r="T12">
        <v>4.0616246498599441E-2</v>
      </c>
      <c r="U12">
        <v>3.3613445378151259E-2</v>
      </c>
      <c r="V12">
        <v>2.4509803921568627E-2</v>
      </c>
      <c r="W12">
        <v>3.8865546218487396E-2</v>
      </c>
      <c r="X12">
        <v>5.4621848739495799E-2</v>
      </c>
      <c r="Y12">
        <v>22</v>
      </c>
    </row>
    <row r="13" spans="1:25" x14ac:dyDescent="0.25">
      <c r="A13">
        <v>22</v>
      </c>
      <c r="B13" t="s">
        <v>38</v>
      </c>
      <c r="C13">
        <v>5.2112676056338028E-2</v>
      </c>
      <c r="D13">
        <v>9.2245989304812828E-2</v>
      </c>
      <c r="E13">
        <v>5.1785714285714289E-2</v>
      </c>
      <c r="F13">
        <v>0.13348214285714285</v>
      </c>
      <c r="G13">
        <v>5.751226036558181E-2</v>
      </c>
      <c r="H13">
        <v>5.0847457627118647E-2</v>
      </c>
      <c r="I13">
        <v>5.0892857142857142E-2</v>
      </c>
      <c r="J13">
        <v>5.3179190751445088E-2</v>
      </c>
      <c r="K13">
        <v>1.8733273862622659E-2</v>
      </c>
      <c r="L13">
        <v>4.3284248103525214E-2</v>
      </c>
      <c r="M13">
        <v>1.3900245298446443E-2</v>
      </c>
      <c r="N13">
        <v>4.4117647058823532E-2</v>
      </c>
      <c r="O13">
        <v>7.6797385620915037E-2</v>
      </c>
      <c r="P13">
        <v>7.720588235294118E-2</v>
      </c>
      <c r="Q13">
        <v>4.4117647058823532E-2</v>
      </c>
      <c r="R13">
        <v>0.10947712418300654</v>
      </c>
      <c r="S13">
        <v>3.4722222222222224E-2</v>
      </c>
      <c r="T13">
        <v>4.6568627450980393E-2</v>
      </c>
      <c r="U13">
        <v>5.3921568627450983E-2</v>
      </c>
      <c r="V13">
        <v>6.25E-2</v>
      </c>
      <c r="W13">
        <v>5.5413469735720373E-2</v>
      </c>
      <c r="X13">
        <v>6.7810457516339864E-2</v>
      </c>
      <c r="Y13">
        <v>22</v>
      </c>
    </row>
    <row r="14" spans="1:25" x14ac:dyDescent="0.25">
      <c r="A14">
        <v>23</v>
      </c>
      <c r="B14" t="s">
        <v>14</v>
      </c>
      <c r="C14">
        <v>3.9408866995073892E-2</v>
      </c>
      <c r="D14">
        <v>2.9918404351767906E-2</v>
      </c>
      <c r="E14">
        <v>6.1728395061728392E-2</v>
      </c>
      <c r="F14">
        <v>3.5311248634874406E-2</v>
      </c>
      <c r="G14">
        <v>3.7433155080213901E-2</v>
      </c>
      <c r="H14">
        <v>3.4132171387073348E-2</v>
      </c>
      <c r="I14">
        <v>1.4887436456063908E-2</v>
      </c>
      <c r="J14">
        <v>4.716981132075472E-2</v>
      </c>
      <c r="K14">
        <v>2.5072674418604651E-2</v>
      </c>
      <c r="L14">
        <v>2.5054466230936819E-2</v>
      </c>
      <c r="M14">
        <v>3.5285558384867223E-2</v>
      </c>
      <c r="N14">
        <v>2.3238925199709513E-2</v>
      </c>
      <c r="O14">
        <v>2.3238925199709513E-2</v>
      </c>
      <c r="P14">
        <v>2.3238925199709513E-2</v>
      </c>
      <c r="Q14">
        <v>5.8460421205519246E-2</v>
      </c>
      <c r="R14">
        <v>1.9607843137254902E-2</v>
      </c>
      <c r="S14">
        <v>1.1256354393609296E-2</v>
      </c>
      <c r="T14">
        <v>2.6870007262164125E-2</v>
      </c>
      <c r="U14">
        <v>0.10749299719887956</v>
      </c>
      <c r="V14">
        <v>1.9607843137254902E-2</v>
      </c>
      <c r="W14">
        <v>6.390704429920116E-2</v>
      </c>
      <c r="X14">
        <v>2.1423384168482208E-2</v>
      </c>
      <c r="Y14">
        <v>22</v>
      </c>
    </row>
    <row r="15" spans="1:25" x14ac:dyDescent="0.25">
      <c r="A15">
        <v>24</v>
      </c>
      <c r="B15" t="s">
        <v>36</v>
      </c>
      <c r="C15">
        <v>4.0695523492415835E-2</v>
      </c>
      <c r="D15">
        <v>0.13406553508214578</v>
      </c>
      <c r="E15">
        <v>6.0185185185185182E-2</v>
      </c>
      <c r="F15">
        <v>0.1391209589538685</v>
      </c>
      <c r="G15">
        <v>3.4813925570228089E-2</v>
      </c>
      <c r="H15">
        <v>5.1030600199763916E-2</v>
      </c>
      <c r="I15">
        <v>3.5616936216609121E-2</v>
      </c>
      <c r="J15">
        <v>4.9038838760298159E-2</v>
      </c>
      <c r="K15">
        <v>3.0143453786090429E-2</v>
      </c>
      <c r="L15">
        <v>4.0671811166591014E-2</v>
      </c>
      <c r="M15">
        <v>2.1574145135158183E-2</v>
      </c>
      <c r="N15">
        <v>3.4441602728047742E-2</v>
      </c>
      <c r="O15">
        <v>1.9185260311020962E-2</v>
      </c>
      <c r="P15">
        <v>3.0848546315077757E-2</v>
      </c>
      <c r="Q15">
        <v>2.5354969574036511E-2</v>
      </c>
      <c r="R15">
        <v>3.0349531116794545E-2</v>
      </c>
      <c r="S15">
        <v>2.7024722932651322E-2</v>
      </c>
      <c r="T15">
        <v>2.6513213981244673E-2</v>
      </c>
      <c r="U15">
        <v>2.3870417732310314E-2</v>
      </c>
      <c r="V15">
        <v>3.1543052003410059E-2</v>
      </c>
      <c r="W15">
        <v>2.1151053013798111E-2</v>
      </c>
      <c r="X15">
        <v>4.5183290707587385E-2</v>
      </c>
      <c r="Y15">
        <v>22</v>
      </c>
    </row>
    <row r="16" spans="1:25" x14ac:dyDescent="0.25">
      <c r="A16">
        <v>25</v>
      </c>
      <c r="B16" t="s">
        <v>24</v>
      </c>
      <c r="C16">
        <v>3.2817804602036968E-2</v>
      </c>
      <c r="D16">
        <v>2.4868651488616462E-2</v>
      </c>
      <c r="E16">
        <v>9.2086834733893563E-2</v>
      </c>
      <c r="F16">
        <v>4.3082311733800352E-2</v>
      </c>
      <c r="G16">
        <v>6.579485083776053E-2</v>
      </c>
      <c r="H16">
        <v>5.6022408963585435E-3</v>
      </c>
      <c r="I16">
        <v>1.2955182072829132E-2</v>
      </c>
      <c r="J16">
        <v>8.7535014005602242E-3</v>
      </c>
      <c r="K16">
        <v>7.0028011204481795E-3</v>
      </c>
      <c r="L16">
        <v>2.042483660130719E-2</v>
      </c>
      <c r="M16">
        <v>1.5406162464985995E-2</v>
      </c>
      <c r="N16">
        <v>1.2605042016806723E-2</v>
      </c>
      <c r="O16">
        <v>2.2759103641456582E-2</v>
      </c>
      <c r="P16">
        <v>1.365546218487395E-2</v>
      </c>
      <c r="Q16">
        <v>1.8557422969187675E-2</v>
      </c>
      <c r="R16">
        <v>8.2633053221288513E-2</v>
      </c>
      <c r="S16">
        <v>2.3109243697478993E-2</v>
      </c>
      <c r="T16">
        <v>2.100840336134454E-2</v>
      </c>
      <c r="U16">
        <v>1.1554621848739496E-2</v>
      </c>
      <c r="V16">
        <v>9.8039215686274508E-3</v>
      </c>
      <c r="W16">
        <v>1.6106442577030811E-2</v>
      </c>
      <c r="X16">
        <v>5.5852644087938205E-2</v>
      </c>
      <c r="Y16">
        <v>22</v>
      </c>
    </row>
    <row r="17" spans="1:25" x14ac:dyDescent="0.25">
      <c r="A17">
        <v>26</v>
      </c>
      <c r="B17" t="s">
        <v>39</v>
      </c>
      <c r="C17">
        <v>5.4027504911591355E-2</v>
      </c>
      <c r="D17">
        <v>6.25E-2</v>
      </c>
      <c r="E17">
        <v>5.3087132140796307E-2</v>
      </c>
      <c r="F17">
        <v>0.20196759259259259</v>
      </c>
      <c r="G17">
        <v>4.8923679060665359E-2</v>
      </c>
      <c r="H17">
        <v>5.3056516724336797E-2</v>
      </c>
      <c r="I17">
        <v>5.3117782909930716E-2</v>
      </c>
      <c r="J17">
        <v>0.14635854341736695</v>
      </c>
      <c r="K17">
        <v>3.3467974610502021E-2</v>
      </c>
      <c r="L17">
        <v>5.4209919261822379E-2</v>
      </c>
      <c r="M17">
        <v>2.8322440087145968E-2</v>
      </c>
      <c r="N17">
        <v>5.0653594771241831E-2</v>
      </c>
      <c r="O17">
        <v>2.9411764705882353E-2</v>
      </c>
      <c r="P17">
        <v>4.0369088811995385E-2</v>
      </c>
      <c r="Q17">
        <v>6.9780853517877744E-2</v>
      </c>
      <c r="R17">
        <v>1.9607843137254902E-2</v>
      </c>
      <c r="S17">
        <v>3.7037037037037035E-2</v>
      </c>
      <c r="T17">
        <v>3.2679738562091505E-2</v>
      </c>
      <c r="U17">
        <v>3.3769063180827889E-2</v>
      </c>
      <c r="V17">
        <v>3.3769063180827889E-2</v>
      </c>
      <c r="W17">
        <v>8.6505190311418678E-2</v>
      </c>
      <c r="X17">
        <v>0.13453159041394336</v>
      </c>
      <c r="Y17">
        <v>22</v>
      </c>
    </row>
    <row r="18" spans="1:25" x14ac:dyDescent="0.25">
      <c r="A18">
        <v>27</v>
      </c>
      <c r="B18" t="s">
        <v>28</v>
      </c>
      <c r="C18">
        <v>4.8235294117647057E-2</v>
      </c>
      <c r="D18">
        <v>0.16176470588235295</v>
      </c>
      <c r="E18">
        <v>0.18771929824561404</v>
      </c>
      <c r="F18">
        <v>0.13945339873861248</v>
      </c>
      <c r="G18">
        <v>4.9843014128728415E-2</v>
      </c>
      <c r="H18">
        <v>1.8920812894183601E-2</v>
      </c>
      <c r="I18">
        <v>2.5910364145658265E-2</v>
      </c>
      <c r="J18">
        <v>1.7531556802244039E-2</v>
      </c>
      <c r="K18">
        <v>2.0315236427320492E-2</v>
      </c>
      <c r="L18">
        <v>4.0616246498599441E-2</v>
      </c>
      <c r="M18">
        <v>1.680672268907563E-2</v>
      </c>
      <c r="N18">
        <v>1.015406162464986E-2</v>
      </c>
      <c r="O18">
        <v>4.9369747899159662E-2</v>
      </c>
      <c r="P18">
        <v>3.8865546218487396E-2</v>
      </c>
      <c r="Q18">
        <v>7.7731092436974791E-2</v>
      </c>
      <c r="R18">
        <v>3.2563025210084036E-2</v>
      </c>
      <c r="S18">
        <v>1.9257703081232494E-2</v>
      </c>
      <c r="T18">
        <v>1.330532212885154E-2</v>
      </c>
      <c r="U18">
        <v>2.8361344537815126E-2</v>
      </c>
      <c r="V18">
        <v>3.9215686274509803E-2</v>
      </c>
      <c r="W18">
        <v>4.5868347338935571E-2</v>
      </c>
      <c r="X18">
        <v>8.0882352941176475E-2</v>
      </c>
      <c r="Y18">
        <v>22</v>
      </c>
    </row>
    <row r="19" spans="1:25" x14ac:dyDescent="0.25">
      <c r="A19">
        <v>28</v>
      </c>
      <c r="B19" t="s">
        <v>21</v>
      </c>
      <c r="C19">
        <v>3.8223516563523845E-2</v>
      </c>
      <c r="D19">
        <v>0.140159767610748</v>
      </c>
      <c r="E19">
        <v>5.8452922646132305E-2</v>
      </c>
      <c r="F19">
        <v>4.0280210157618214E-2</v>
      </c>
      <c r="G19">
        <v>2.5401069518716578E-2</v>
      </c>
      <c r="H19">
        <v>4.1176470588235294E-2</v>
      </c>
      <c r="I19">
        <v>1.8497546243865608E-2</v>
      </c>
      <c r="J19">
        <v>2.9796511627906978E-2</v>
      </c>
      <c r="K19">
        <v>2.7149321266968326E-2</v>
      </c>
      <c r="L19">
        <v>4.3740573152337855E-2</v>
      </c>
      <c r="M19">
        <v>7.8431372549019607E-2</v>
      </c>
      <c r="N19">
        <v>2.6516527424627678E-2</v>
      </c>
      <c r="O19">
        <v>4.5025417574437183E-2</v>
      </c>
      <c r="P19">
        <v>3.0112044817927171E-2</v>
      </c>
      <c r="Q19">
        <v>5.1120448179271707E-2</v>
      </c>
      <c r="R19">
        <v>3.5014005602240897E-2</v>
      </c>
      <c r="S19">
        <v>2.661064425770308E-2</v>
      </c>
      <c r="T19">
        <v>2.3109243697478993E-2</v>
      </c>
      <c r="U19">
        <v>0.23739495798319327</v>
      </c>
      <c r="V19">
        <v>5.1120448179271707E-2</v>
      </c>
      <c r="W19">
        <v>7.0028011204481794E-2</v>
      </c>
      <c r="X19">
        <v>5.1120448179271707E-2</v>
      </c>
      <c r="Y19">
        <v>22</v>
      </c>
    </row>
    <row r="20" spans="1:25" x14ac:dyDescent="0.25">
      <c r="A20">
        <v>29</v>
      </c>
      <c r="B20" t="s">
        <v>0</v>
      </c>
      <c r="C20">
        <v>9.3948755224423044E-2</v>
      </c>
      <c r="D20">
        <v>4.9681320477202154E-2</v>
      </c>
      <c r="E20">
        <v>6.605624591236102E-2</v>
      </c>
      <c r="F20">
        <v>3.0728996404053611E-2</v>
      </c>
      <c r="G20">
        <v>3.0912659470068694E-2</v>
      </c>
      <c r="H20">
        <v>2.7007029226785054E-2</v>
      </c>
      <c r="I20">
        <v>1.753257198005469E-2</v>
      </c>
      <c r="J20">
        <v>1.5305273664947596E-2</v>
      </c>
      <c r="K20">
        <v>3.110735418427726E-2</v>
      </c>
      <c r="L20">
        <v>2.4561978057966267E-3</v>
      </c>
      <c r="M20">
        <v>4.3407310704960837E-2</v>
      </c>
      <c r="N20">
        <v>4.4392939917988948E-2</v>
      </c>
      <c r="O20">
        <v>6.6830065359477123E-2</v>
      </c>
      <c r="P20">
        <v>2.1358543417366947E-2</v>
      </c>
      <c r="Q20">
        <v>4.9369747899159662E-2</v>
      </c>
      <c r="R20">
        <v>3.3986928104575161E-2</v>
      </c>
      <c r="S20">
        <v>4.4444444444444446E-2</v>
      </c>
      <c r="T20">
        <v>1.8627450980392157E-2</v>
      </c>
      <c r="U20">
        <v>2.5000000000000001E-2</v>
      </c>
      <c r="V20">
        <v>2.8758169934640521E-2</v>
      </c>
      <c r="W20">
        <v>2.5000000000000001E-2</v>
      </c>
      <c r="X20">
        <v>3.0065359477124184E-2</v>
      </c>
      <c r="Y20">
        <v>22</v>
      </c>
    </row>
    <row r="21" spans="1:25" x14ac:dyDescent="0.25">
      <c r="A21">
        <v>30</v>
      </c>
      <c r="B21" t="s">
        <v>31</v>
      </c>
      <c r="C21">
        <v>2.8649921507064365E-2</v>
      </c>
      <c r="D21">
        <v>1.0182584269662922E-2</v>
      </c>
      <c r="E21">
        <v>7.3879551820728293E-2</v>
      </c>
      <c r="F21">
        <v>9.418767507002801E-2</v>
      </c>
      <c r="G21">
        <v>5.07703081232493E-2</v>
      </c>
      <c r="H21">
        <v>2.4509803921568627E-2</v>
      </c>
      <c r="I21">
        <v>3.1372549019607843E-2</v>
      </c>
      <c r="J21">
        <v>2.8322440087145968E-2</v>
      </c>
      <c r="K21">
        <v>2.5163398692810458E-2</v>
      </c>
      <c r="L21">
        <v>3.3660130718954247E-2</v>
      </c>
      <c r="M21">
        <v>3.0501089324618737E-2</v>
      </c>
      <c r="N21">
        <v>3.776325344952796E-2</v>
      </c>
      <c r="O21">
        <v>3.0112044817927171E-2</v>
      </c>
      <c r="P21">
        <v>1.8557422969187675E-2</v>
      </c>
      <c r="Q21">
        <v>5.0420168067226892E-2</v>
      </c>
      <c r="R21">
        <v>5.3013798111837325E-2</v>
      </c>
      <c r="S21">
        <v>2.7596223674655047E-2</v>
      </c>
      <c r="T21">
        <v>3.776325344952796E-2</v>
      </c>
      <c r="U21">
        <v>4.4117647058823532E-2</v>
      </c>
      <c r="V21">
        <v>0.11239495798319328</v>
      </c>
      <c r="W21">
        <v>5.7773109243697482E-2</v>
      </c>
      <c r="X21">
        <v>4.3767507002801118E-2</v>
      </c>
      <c r="Y21">
        <v>22</v>
      </c>
    </row>
    <row r="22" spans="1:25" x14ac:dyDescent="0.25">
      <c r="A22">
        <v>31</v>
      </c>
      <c r="B22" t="s">
        <v>32</v>
      </c>
      <c r="C22">
        <v>6.2745098039215685E-2</v>
      </c>
      <c r="D22">
        <v>9.8877980364656379E-2</v>
      </c>
      <c r="E22">
        <v>7.633053221288516E-2</v>
      </c>
      <c r="F22">
        <v>0.17612044817927172</v>
      </c>
      <c r="G22">
        <v>4.0966386554621849E-2</v>
      </c>
      <c r="H22">
        <v>2.4705882352941175E-2</v>
      </c>
      <c r="I22">
        <v>2.3871811641595814E-2</v>
      </c>
      <c r="J22">
        <v>1.9286754002911209E-2</v>
      </c>
      <c r="K22">
        <v>1.4056881333769205E-2</v>
      </c>
      <c r="L22">
        <v>2.0281321557082108E-2</v>
      </c>
      <c r="M22">
        <v>2.2884126407555393E-2</v>
      </c>
      <c r="N22">
        <v>3.0501089324618737E-2</v>
      </c>
      <c r="O22">
        <v>2.5910364145658265E-2</v>
      </c>
      <c r="P22">
        <v>2.9048656499636893E-2</v>
      </c>
      <c r="Q22">
        <v>2.2408963585434174E-2</v>
      </c>
      <c r="R22">
        <v>2.7149321266968326E-2</v>
      </c>
      <c r="S22">
        <v>5.165912518853695E-2</v>
      </c>
      <c r="T22">
        <v>2.7959331880900509E-2</v>
      </c>
      <c r="U22">
        <v>1.8207282913165267E-2</v>
      </c>
      <c r="V22">
        <v>3.711484593837535E-2</v>
      </c>
      <c r="W22">
        <v>3.3613445378151259E-2</v>
      </c>
      <c r="X22">
        <v>3.1862745098039214E-2</v>
      </c>
      <c r="Y22">
        <v>22</v>
      </c>
    </row>
    <row r="23" spans="1:25" x14ac:dyDescent="0.25">
      <c r="A23">
        <v>32</v>
      </c>
      <c r="B23" t="s">
        <v>13</v>
      </c>
      <c r="C23">
        <v>3.9921465968586388E-2</v>
      </c>
      <c r="D23">
        <v>0.10798429319371727</v>
      </c>
      <c r="E23">
        <v>9.6555965559655593E-2</v>
      </c>
      <c r="F23">
        <v>2.9411764705882353E-2</v>
      </c>
      <c r="G23">
        <v>5.4154995331465922E-2</v>
      </c>
      <c r="H23">
        <v>2.4183006535947713E-2</v>
      </c>
      <c r="I23">
        <v>5.3475935828877002E-3</v>
      </c>
      <c r="J23">
        <v>3.1969309462915603E-2</v>
      </c>
      <c r="K23">
        <v>2.514919011082694E-2</v>
      </c>
      <c r="L23">
        <v>3.7936913895993178E-2</v>
      </c>
      <c r="M23">
        <v>3.9709649871904354E-2</v>
      </c>
      <c r="N23">
        <v>2.9838022165387893E-2</v>
      </c>
      <c r="O23">
        <v>4.1773231031543054E-2</v>
      </c>
      <c r="P23">
        <v>2.4296675191815855E-2</v>
      </c>
      <c r="Q23">
        <v>1.6624040920716114E-2</v>
      </c>
      <c r="R23">
        <v>2.9411764705882353E-2</v>
      </c>
      <c r="S23">
        <v>3.8789428815004259E-2</v>
      </c>
      <c r="T23">
        <v>2.3017902813299233E-2</v>
      </c>
      <c r="U23">
        <v>1.6106442577030811E-2</v>
      </c>
      <c r="V23">
        <v>3.0690537084398978E-2</v>
      </c>
      <c r="W23">
        <v>3.8363171355498722E-2</v>
      </c>
      <c r="X23">
        <v>4.0616246498599441E-2</v>
      </c>
      <c r="Y23">
        <v>22</v>
      </c>
    </row>
    <row r="24" spans="1:25" x14ac:dyDescent="0.25">
      <c r="A24">
        <v>33</v>
      </c>
      <c r="B24" t="s">
        <v>18</v>
      </c>
      <c r="C24">
        <v>4.518388791593695E-2</v>
      </c>
      <c r="D24">
        <v>5.0437828371278456E-2</v>
      </c>
      <c r="E24">
        <v>5.7773109243697482E-2</v>
      </c>
      <c r="F24">
        <v>7.8674948240165632E-2</v>
      </c>
      <c r="G24">
        <v>5.5462184873949577E-2</v>
      </c>
      <c r="H24">
        <v>4.5951246847856543E-2</v>
      </c>
      <c r="I24">
        <v>1.7027863777089782E-2</v>
      </c>
      <c r="J24">
        <v>3.995098039215686E-2</v>
      </c>
      <c r="K24">
        <v>4.1394335511982572E-2</v>
      </c>
      <c r="L24">
        <v>9.975490196078432E-2</v>
      </c>
      <c r="M24">
        <v>0.10871165644171779</v>
      </c>
      <c r="N24">
        <v>4.4117647058823532E-2</v>
      </c>
      <c r="O24">
        <v>4.3137254901960784E-2</v>
      </c>
      <c r="P24">
        <v>0.18161764705882352</v>
      </c>
      <c r="Q24">
        <v>7.1568627450980388E-2</v>
      </c>
      <c r="R24">
        <v>3.2352941176470591E-2</v>
      </c>
      <c r="S24">
        <v>1.3725490196078431E-2</v>
      </c>
      <c r="T24">
        <v>2.3039215686274511E-2</v>
      </c>
      <c r="U24">
        <v>4.0441176470588237E-2</v>
      </c>
      <c r="V24">
        <v>6.3480392156862742E-2</v>
      </c>
      <c r="W24">
        <v>6.642156862745098E-2</v>
      </c>
      <c r="X24">
        <v>5.5392156862745096E-2</v>
      </c>
      <c r="Y24">
        <v>22</v>
      </c>
    </row>
    <row r="25" spans="1:25" x14ac:dyDescent="0.25">
      <c r="A25">
        <v>34</v>
      </c>
      <c r="B25" t="s">
        <v>1</v>
      </c>
      <c r="C25">
        <v>7.8460958129007927E-2</v>
      </c>
      <c r="D25">
        <v>4.2511445389143233E-2</v>
      </c>
      <c r="E25">
        <v>4.9738219895287955E-2</v>
      </c>
      <c r="F25">
        <v>5.9457693564194711E-2</v>
      </c>
      <c r="G25">
        <v>9.3852190974493127E-2</v>
      </c>
      <c r="H25">
        <v>3.1227305737109658E-2</v>
      </c>
      <c r="I25">
        <v>2.2770398481973434E-2</v>
      </c>
      <c r="J25">
        <v>1.7923571187013865E-2</v>
      </c>
      <c r="K25">
        <v>2.3238925199709513E-2</v>
      </c>
      <c r="L25">
        <v>2.9084967320261439E-2</v>
      </c>
      <c r="M25">
        <v>2.2222222222222223E-2</v>
      </c>
      <c r="N25">
        <v>9.4658553076402974E-3</v>
      </c>
      <c r="O25">
        <v>1.4705882352941176E-2</v>
      </c>
      <c r="P25">
        <v>1.9607843137254902E-2</v>
      </c>
      <c r="Q25">
        <v>3.711484593837535E-2</v>
      </c>
      <c r="R25">
        <v>1.6013071895424835E-2</v>
      </c>
      <c r="S25">
        <v>2.4836601307189541E-2</v>
      </c>
      <c r="T25">
        <v>2.2875816993464051E-2</v>
      </c>
      <c r="U25">
        <v>2.7450980392156862E-2</v>
      </c>
      <c r="V25">
        <v>2.8462998102466792E-2</v>
      </c>
      <c r="W25">
        <v>2.3202614379084968E-2</v>
      </c>
      <c r="X25">
        <v>2.4836601307189541E-2</v>
      </c>
      <c r="Y25">
        <v>22</v>
      </c>
    </row>
    <row r="26" spans="1:25" x14ac:dyDescent="0.25">
      <c r="A26">
        <v>35</v>
      </c>
      <c r="B26" t="s">
        <v>37</v>
      </c>
      <c r="C26">
        <v>3.1465093411996069E-2</v>
      </c>
      <c r="D26">
        <v>5.1655147326300471E-2</v>
      </c>
      <c r="E26">
        <v>4.8709560159941837E-2</v>
      </c>
      <c r="F26">
        <v>0.10715583000363241</v>
      </c>
      <c r="G26">
        <v>4.0971718636693258E-2</v>
      </c>
      <c r="H26">
        <v>3.8865546218487396E-2</v>
      </c>
      <c r="I26">
        <v>2.9411764705882353E-2</v>
      </c>
      <c r="J26">
        <v>7.2129909365558909E-2</v>
      </c>
      <c r="K26">
        <v>5.6022408963585435E-3</v>
      </c>
      <c r="L26">
        <v>4.3782837127845885E-2</v>
      </c>
      <c r="M26">
        <v>3.1387107661154233E-2</v>
      </c>
      <c r="N26">
        <v>2.0283975659229209E-2</v>
      </c>
      <c r="O26">
        <v>3.2454361054766734E-2</v>
      </c>
      <c r="P26">
        <v>3.989181879648411E-2</v>
      </c>
      <c r="Q26">
        <v>3.7863421230561189E-2</v>
      </c>
      <c r="R26">
        <v>2.2988505747126436E-2</v>
      </c>
      <c r="S26">
        <v>2.4002704530087897E-2</v>
      </c>
      <c r="T26">
        <v>3.989181879648411E-2</v>
      </c>
      <c r="U26">
        <v>2.9749830966869506E-2</v>
      </c>
      <c r="V26">
        <v>5.0033806626098715E-2</v>
      </c>
      <c r="W26">
        <v>4.9745824255628179E-2</v>
      </c>
      <c r="X26">
        <v>5.1724137931034482E-2</v>
      </c>
      <c r="Y26">
        <v>22</v>
      </c>
    </row>
    <row r="27" spans="1:25" x14ac:dyDescent="0.25">
      <c r="A27">
        <v>36</v>
      </c>
      <c r="B27" t="s">
        <v>20</v>
      </c>
      <c r="C27">
        <v>5.8388157894736843E-2</v>
      </c>
      <c r="D27">
        <v>4.1889483065953657E-2</v>
      </c>
      <c r="E27">
        <v>3.4369885433715219E-2</v>
      </c>
      <c r="F27">
        <v>4.9352750809061485E-2</v>
      </c>
      <c r="G27">
        <v>3.7433155080213901E-2</v>
      </c>
      <c r="H27">
        <v>3.1777167516673206E-2</v>
      </c>
      <c r="I27">
        <v>1.7653981953707338E-2</v>
      </c>
      <c r="J27">
        <v>2.6666666666666668E-2</v>
      </c>
      <c r="K27">
        <v>2.6737967914438502E-2</v>
      </c>
      <c r="L27">
        <v>2.5882352941176471E-2</v>
      </c>
      <c r="M27">
        <v>6.7503924646781788E-2</v>
      </c>
      <c r="N27">
        <v>2.5098039215686273E-2</v>
      </c>
      <c r="O27">
        <v>2.7450980392156862E-2</v>
      </c>
      <c r="P27">
        <v>2.9411764705882353E-2</v>
      </c>
      <c r="Q27">
        <v>4.9411764705882349E-2</v>
      </c>
      <c r="R27">
        <v>1.8431372549019609E-2</v>
      </c>
      <c r="S27">
        <v>3.1764705882352938E-2</v>
      </c>
      <c r="T27">
        <v>2.7450980392156862E-2</v>
      </c>
      <c r="U27">
        <v>4.7058823529411764E-2</v>
      </c>
      <c r="V27">
        <v>3.4901960784313728E-2</v>
      </c>
      <c r="W27">
        <v>3.8431372549019606E-2</v>
      </c>
      <c r="X27">
        <v>0.04</v>
      </c>
      <c r="Y27">
        <v>22</v>
      </c>
    </row>
    <row r="28" spans="1:25" x14ac:dyDescent="0.25">
      <c r="A28">
        <v>38</v>
      </c>
      <c r="B28" t="s">
        <v>19</v>
      </c>
      <c r="C28">
        <v>4.2175360710321866E-2</v>
      </c>
      <c r="D28">
        <v>2.9616413916146299E-2</v>
      </c>
      <c r="E28">
        <v>3.4785545423843295E-2</v>
      </c>
      <c r="F28">
        <v>4.307116104868914E-2</v>
      </c>
      <c r="G28">
        <v>3.6968954248366014E-2</v>
      </c>
      <c r="H28">
        <v>2.2316275490573297E-2</v>
      </c>
      <c r="I28">
        <v>1.4036867918146456E-2</v>
      </c>
      <c r="J28">
        <v>3.8528896672504379E-2</v>
      </c>
      <c r="K28">
        <v>2.4518388791593695E-2</v>
      </c>
      <c r="L28">
        <v>4.884453781512605E-2</v>
      </c>
      <c r="M28">
        <v>3.4950071326676178E-2</v>
      </c>
      <c r="N28">
        <v>3.3868092691622102E-2</v>
      </c>
      <c r="O28">
        <v>3.5650623885918005E-2</v>
      </c>
      <c r="P28">
        <v>6.6937119675456389E-2</v>
      </c>
      <c r="Q28">
        <v>4.1582150101419878E-2</v>
      </c>
      <c r="R28">
        <v>1.9957983193277309E-2</v>
      </c>
      <c r="S28">
        <v>2.1358543417366947E-2</v>
      </c>
      <c r="T28">
        <v>2.4509803921568627E-2</v>
      </c>
      <c r="U28">
        <v>2.6200135226504394E-2</v>
      </c>
      <c r="V28">
        <v>5.6022408963585436E-2</v>
      </c>
      <c r="W28">
        <v>2.8711484593837534E-2</v>
      </c>
      <c r="X28">
        <v>3.5539215686274508E-2</v>
      </c>
      <c r="Y28">
        <v>22</v>
      </c>
    </row>
    <row r="29" spans="1:25" x14ac:dyDescent="0.25">
      <c r="A29">
        <v>39</v>
      </c>
      <c r="B29" t="s">
        <v>26</v>
      </c>
      <c r="C29">
        <v>0.11911911911911911</v>
      </c>
      <c r="D29">
        <v>0.18186274509803921</v>
      </c>
      <c r="E29">
        <v>0.16097401536198724</v>
      </c>
      <c r="F29">
        <v>5.8371484630477435E-2</v>
      </c>
      <c r="G29">
        <v>0.20576696743821107</v>
      </c>
      <c r="H29">
        <v>2.0086083213773313E-2</v>
      </c>
      <c r="I29">
        <v>2.3039215686274511E-2</v>
      </c>
      <c r="J29">
        <v>2.0598332515939184E-2</v>
      </c>
      <c r="K29">
        <v>1.6339869281045753E-2</v>
      </c>
      <c r="L29">
        <v>3.6928104575163399E-2</v>
      </c>
      <c r="M29">
        <v>2.4513809445987907E-2</v>
      </c>
      <c r="N29">
        <v>1.2581699346405229E-2</v>
      </c>
      <c r="O29">
        <v>3.6601307189542485E-2</v>
      </c>
      <c r="P29">
        <v>2.6470588235294117E-2</v>
      </c>
      <c r="Q29">
        <v>1.7647058823529412E-2</v>
      </c>
      <c r="R29">
        <v>4.3137254901960784E-2</v>
      </c>
      <c r="S29">
        <v>2.630718954248366E-2</v>
      </c>
      <c r="T29">
        <v>3.5620915032679737E-2</v>
      </c>
      <c r="U29">
        <v>4.4117647058823532E-2</v>
      </c>
      <c r="V29">
        <v>2.7124183006535948E-2</v>
      </c>
      <c r="W29">
        <v>2.8758169934640521E-2</v>
      </c>
      <c r="X29">
        <v>5.5228758169934639E-2</v>
      </c>
      <c r="Y29">
        <v>22</v>
      </c>
    </row>
    <row r="30" spans="1:25" x14ac:dyDescent="0.25">
      <c r="A30">
        <v>40</v>
      </c>
      <c r="B30" t="s">
        <v>33</v>
      </c>
      <c r="C30">
        <v>7.8947368421052627E-2</v>
      </c>
      <c r="D30">
        <v>0.12451771308312873</v>
      </c>
      <c r="E30">
        <v>8.7885154061624643E-2</v>
      </c>
      <c r="F30">
        <v>6.8675543097407143E-2</v>
      </c>
      <c r="G30">
        <v>4.6397188049209136E-2</v>
      </c>
      <c r="H30">
        <v>2.9071803852889669E-2</v>
      </c>
      <c r="I30">
        <v>2.7177472167648986E-2</v>
      </c>
      <c r="J30">
        <v>0.10221898872317206</v>
      </c>
      <c r="K30">
        <v>1.4383785550833606E-2</v>
      </c>
      <c r="L30">
        <v>1.5359477124183006E-2</v>
      </c>
      <c r="M30">
        <v>5.5918663761801018E-2</v>
      </c>
      <c r="N30">
        <v>1.1256354393609296E-2</v>
      </c>
      <c r="O30">
        <v>1.6106442577030811E-2</v>
      </c>
      <c r="P30">
        <v>2.0658263305322128E-2</v>
      </c>
      <c r="Q30">
        <v>1.9607843137254902E-2</v>
      </c>
      <c r="R30">
        <v>1.9607843137254902E-2</v>
      </c>
      <c r="S30">
        <v>3.4690799396681751E-2</v>
      </c>
      <c r="T30">
        <v>2.3238925199709513E-2</v>
      </c>
      <c r="U30">
        <v>2.5910364145658265E-2</v>
      </c>
      <c r="V30">
        <v>2.3109243697478993E-2</v>
      </c>
      <c r="W30">
        <v>1.2605042016806723E-2</v>
      </c>
      <c r="X30">
        <v>1.8207282913165267E-2</v>
      </c>
      <c r="Y30">
        <v>22</v>
      </c>
    </row>
    <row r="31" spans="1:25" x14ac:dyDescent="0.25">
      <c r="A31">
        <v>41</v>
      </c>
      <c r="B31" t="s">
        <v>6</v>
      </c>
      <c r="C31">
        <v>7.9687136993727245E-2</v>
      </c>
      <c r="D31">
        <v>0.12912127814088598</v>
      </c>
      <c r="E31">
        <v>0.34255628177196806</v>
      </c>
      <c r="F31">
        <v>6.7538126361655779E-2</v>
      </c>
      <c r="G31">
        <v>5.5514543038535362E-2</v>
      </c>
      <c r="H31">
        <v>4.5288912024986985E-2</v>
      </c>
      <c r="I31">
        <v>7.540849673202614E-2</v>
      </c>
      <c r="J31">
        <v>1.7396432257113372E-2</v>
      </c>
      <c r="K31">
        <v>4.2928742645456527E-2</v>
      </c>
      <c r="L31">
        <v>2.6847662141779787E-2</v>
      </c>
      <c r="M31">
        <v>2.6289034132171388E-2</v>
      </c>
      <c r="N31">
        <v>3.1808278867102399E-2</v>
      </c>
      <c r="O31">
        <v>8.1190994916485112E-2</v>
      </c>
      <c r="P31">
        <v>4.7058823529411764E-2</v>
      </c>
      <c r="Q31">
        <v>3.8416848220769788E-2</v>
      </c>
      <c r="R31">
        <v>4.5030425963488843E-2</v>
      </c>
      <c r="S31">
        <v>4.5977011494252873E-2</v>
      </c>
      <c r="T31">
        <v>3.887762001352265E-2</v>
      </c>
      <c r="U31">
        <v>4.7329276538201487E-2</v>
      </c>
      <c r="V31">
        <v>7.8296146044624745E-2</v>
      </c>
      <c r="W31">
        <v>5.3279242731575388E-2</v>
      </c>
      <c r="X31">
        <v>4.7973856209150324E-2</v>
      </c>
      <c r="Y31">
        <v>22</v>
      </c>
    </row>
    <row r="32" spans="1:25" x14ac:dyDescent="0.25">
      <c r="A32">
        <v>42</v>
      </c>
      <c r="B32" t="s">
        <v>4</v>
      </c>
      <c r="C32">
        <v>6.7530959752321984E-2</v>
      </c>
      <c r="D32">
        <v>8.4967320261437912E-2</v>
      </c>
      <c r="E32">
        <v>0.24266191325014855</v>
      </c>
      <c r="F32">
        <v>9.5306001188354125E-2</v>
      </c>
      <c r="G32">
        <v>6.0568730109844988E-2</v>
      </c>
      <c r="H32">
        <v>3.8569918985558296E-2</v>
      </c>
      <c r="I32">
        <v>3.7667698658410735E-2</v>
      </c>
      <c r="J32">
        <v>4.8094215930846437E-2</v>
      </c>
      <c r="K32">
        <v>7.3499702911467624E-2</v>
      </c>
      <c r="L32">
        <v>5.3758169934640526E-2</v>
      </c>
      <c r="M32">
        <v>0.1254341736694678</v>
      </c>
      <c r="N32">
        <v>3.40113184288676E-2</v>
      </c>
      <c r="O32">
        <v>3.2295271049596307E-2</v>
      </c>
      <c r="P32">
        <v>3.645998940116587E-2</v>
      </c>
      <c r="Q32">
        <v>3.0362448009506833E-2</v>
      </c>
      <c r="R32">
        <v>1.9550510262584565E-2</v>
      </c>
      <c r="S32">
        <v>3.3893557422969185E-2</v>
      </c>
      <c r="T32">
        <v>2.7332144979203804E-2</v>
      </c>
      <c r="U32">
        <v>4.6809475235180781E-2</v>
      </c>
      <c r="V32">
        <v>6.5377532228360957E-2</v>
      </c>
      <c r="W32">
        <v>6.0341555977229601E-2</v>
      </c>
      <c r="X32">
        <v>7.7030812324929976E-2</v>
      </c>
      <c r="Y32">
        <v>22</v>
      </c>
    </row>
    <row r="33" spans="1:25" x14ac:dyDescent="0.25">
      <c r="A33">
        <v>43</v>
      </c>
      <c r="B33" t="s">
        <v>2</v>
      </c>
      <c r="C33">
        <v>9.0909090909090912E-2</v>
      </c>
      <c r="D33">
        <v>4.1275030649775238E-2</v>
      </c>
      <c r="E33">
        <v>4.9763893933890302E-2</v>
      </c>
      <c r="F33">
        <v>4.6477850399419027E-2</v>
      </c>
      <c r="G33">
        <v>3.8657913931436909E-2</v>
      </c>
      <c r="H33">
        <v>2.3109243697478993E-2</v>
      </c>
      <c r="I33">
        <v>2.4859943977591035E-2</v>
      </c>
      <c r="J33">
        <v>1.9607843137254902E-2</v>
      </c>
      <c r="K33">
        <v>2.3817863397548163E-2</v>
      </c>
      <c r="L33">
        <v>5.4621848739495799E-2</v>
      </c>
      <c r="M33">
        <v>2.9061624649859945E-2</v>
      </c>
      <c r="N33">
        <v>2.9432375613174491E-2</v>
      </c>
      <c r="O33">
        <v>1.5756302521008403E-2</v>
      </c>
      <c r="P33">
        <v>2.2058823529411766E-2</v>
      </c>
      <c r="Q33">
        <v>2.661064425770308E-2</v>
      </c>
      <c r="R33">
        <v>2.4859943977591035E-2</v>
      </c>
      <c r="S33">
        <v>2.1358543417366947E-2</v>
      </c>
      <c r="T33">
        <v>1.2605042016806723E-2</v>
      </c>
      <c r="U33">
        <v>2.3378582202111614E-2</v>
      </c>
      <c r="V33">
        <v>2.661064425770308E-2</v>
      </c>
      <c r="W33">
        <v>2.9411764705882353E-2</v>
      </c>
      <c r="X33">
        <v>3.4690799396681751E-2</v>
      </c>
      <c r="Y33">
        <v>22</v>
      </c>
    </row>
    <row r="34" spans="1:25" x14ac:dyDescent="0.25">
      <c r="A34">
        <v>44</v>
      </c>
      <c r="B34" t="s">
        <v>29</v>
      </c>
      <c r="C34">
        <v>6.0784313725490195E-2</v>
      </c>
      <c r="D34">
        <v>0.20350262697022767</v>
      </c>
      <c r="E34">
        <v>0.24194677871148459</v>
      </c>
      <c r="F34">
        <v>0.14005602240896359</v>
      </c>
      <c r="G34">
        <v>3.6470588235294116E-2</v>
      </c>
      <c r="H34">
        <v>4.4117647058823532E-2</v>
      </c>
      <c r="I34">
        <v>3.4313725490196081E-2</v>
      </c>
      <c r="J34">
        <v>2.2408963585434174E-2</v>
      </c>
      <c r="K34">
        <v>3.1523642732049037E-2</v>
      </c>
      <c r="L34">
        <v>9.3137254901960786E-2</v>
      </c>
      <c r="M34">
        <v>3.711484593837535E-2</v>
      </c>
      <c r="N34">
        <v>2.3109243697478993E-2</v>
      </c>
      <c r="O34">
        <v>2.9061624649859945E-2</v>
      </c>
      <c r="P34">
        <v>2.4159663865546219E-2</v>
      </c>
      <c r="Q34">
        <v>1.9607843137254902E-2</v>
      </c>
      <c r="R34">
        <v>4.0616246498599441E-2</v>
      </c>
      <c r="S34">
        <v>1.365546218487395E-2</v>
      </c>
      <c r="T34">
        <v>3.1862745098039214E-2</v>
      </c>
      <c r="U34">
        <v>3.711484593837535E-2</v>
      </c>
      <c r="V34">
        <v>3.1512605042016806E-2</v>
      </c>
      <c r="W34">
        <v>4.2016806722689079E-2</v>
      </c>
      <c r="X34">
        <v>6.5126050420168072E-2</v>
      </c>
      <c r="Y34">
        <v>22</v>
      </c>
    </row>
    <row r="35" spans="1:25" x14ac:dyDescent="0.25">
      <c r="A35">
        <v>47</v>
      </c>
      <c r="B35" t="s">
        <v>3</v>
      </c>
      <c r="C35">
        <v>4.40251572327044E-2</v>
      </c>
      <c r="D35">
        <v>2.2301516503122211E-2</v>
      </c>
      <c r="E35">
        <v>4.3762781186094071E-2</v>
      </c>
      <c r="F35">
        <v>2.5777414075286414E-2</v>
      </c>
      <c r="G35">
        <v>2.7027027027027029E-2</v>
      </c>
      <c r="H35">
        <v>2.2058823529411766E-2</v>
      </c>
      <c r="I35">
        <v>3.3905228758169932E-2</v>
      </c>
      <c r="J35">
        <v>1.8790849673202614E-2</v>
      </c>
      <c r="K35">
        <v>3.8398692810457519E-2</v>
      </c>
      <c r="L35">
        <v>7.3937908496732027E-2</v>
      </c>
      <c r="M35">
        <v>3.7990196078431369E-2</v>
      </c>
      <c r="N35">
        <v>5.6781045751633986E-2</v>
      </c>
      <c r="O35">
        <v>3.3905228758169932E-2</v>
      </c>
      <c r="P35">
        <v>2.661064425770308E-2</v>
      </c>
      <c r="Q35">
        <v>4.5868347338935571E-2</v>
      </c>
      <c r="R35">
        <v>2.661064425770308E-2</v>
      </c>
      <c r="S35">
        <v>2.6260504201680673E-2</v>
      </c>
      <c r="T35">
        <v>1.7156862745098041E-2</v>
      </c>
      <c r="U35">
        <v>1.5082956259426848E-2</v>
      </c>
      <c r="V35">
        <v>2.661064425770308E-2</v>
      </c>
      <c r="W35">
        <v>2.3001508295625944E-2</v>
      </c>
      <c r="X35">
        <v>3.4690799396681751E-2</v>
      </c>
      <c r="Y35">
        <v>22</v>
      </c>
    </row>
    <row r="36" spans="1:25" x14ac:dyDescent="0.25">
      <c r="A36">
        <v>48</v>
      </c>
      <c r="B36" t="s">
        <v>17</v>
      </c>
      <c r="C36">
        <v>5.7086614173228349E-2</v>
      </c>
      <c r="D36">
        <v>3.7661050545094152E-2</v>
      </c>
      <c r="E36">
        <v>8.634111818825195E-2</v>
      </c>
      <c r="F36">
        <v>2.928615009151922E-2</v>
      </c>
      <c r="G36">
        <v>6.8137254901960778E-2</v>
      </c>
      <c r="H36">
        <v>6.0661764705882353E-2</v>
      </c>
      <c r="I36">
        <v>1.7165277096615989E-2</v>
      </c>
      <c r="J36">
        <v>2.0618556701030927E-2</v>
      </c>
      <c r="K36">
        <v>1.9117647058823531E-2</v>
      </c>
      <c r="L36">
        <v>2.3529411764705882E-2</v>
      </c>
      <c r="M36">
        <v>5.9803921568627454E-2</v>
      </c>
      <c r="N36">
        <v>2.9901960784313727E-2</v>
      </c>
      <c r="O36">
        <v>6.2745098039215685E-2</v>
      </c>
      <c r="P36">
        <v>2.6470588235294117E-2</v>
      </c>
      <c r="Q36">
        <v>3.3823529411764704E-2</v>
      </c>
      <c r="R36">
        <v>2.1515015688032272E-2</v>
      </c>
      <c r="S36">
        <v>3.5204991087344026E-2</v>
      </c>
      <c r="T36">
        <v>1.9607843137254902E-2</v>
      </c>
      <c r="U36">
        <v>0.19518716577540107</v>
      </c>
      <c r="V36">
        <v>6.9518716577540107E-2</v>
      </c>
      <c r="W36">
        <v>5.8823529411764705E-2</v>
      </c>
      <c r="X36">
        <v>0.10988562091503268</v>
      </c>
      <c r="Y36">
        <v>22</v>
      </c>
    </row>
    <row r="37" spans="1:25" x14ac:dyDescent="0.25">
      <c r="A37">
        <v>2</v>
      </c>
      <c r="B37" t="s">
        <v>5</v>
      </c>
      <c r="C37">
        <v>7.3081924577373211E-2</v>
      </c>
      <c r="D37">
        <v>0.30686274509803924</v>
      </c>
      <c r="E37">
        <v>0.35947712418300654</v>
      </c>
      <c r="F37">
        <v>0.11742919389978214</v>
      </c>
      <c r="G37">
        <v>5.7364341085271317E-2</v>
      </c>
      <c r="H37">
        <v>4.971988795518207E-2</v>
      </c>
      <c r="I37">
        <v>4.63519313304721E-2</v>
      </c>
      <c r="J37">
        <v>1.2801575578532743E-2</v>
      </c>
      <c r="K37">
        <v>5.0005447216472383E-2</v>
      </c>
      <c r="L37">
        <v>2.932515337423313E-2</v>
      </c>
      <c r="M37">
        <v>3.1495098039215685E-2</v>
      </c>
      <c r="N37">
        <v>4.1421568627450979E-2</v>
      </c>
      <c r="O37">
        <v>2.9988465974625143E-2</v>
      </c>
      <c r="P37">
        <v>3.2352941176470591E-2</v>
      </c>
      <c r="Q37">
        <v>3.5185185185185187E-2</v>
      </c>
      <c r="R37">
        <v>2.3965141612200435E-2</v>
      </c>
      <c r="S37">
        <v>3.9542483660130717E-2</v>
      </c>
      <c r="T37">
        <v>2.1677559912854031E-2</v>
      </c>
      <c r="U37">
        <v>3.7581699346405227E-2</v>
      </c>
      <c r="V37">
        <v>3.5947712418300651E-2</v>
      </c>
      <c r="W37">
        <v>5.5555555555555552E-2</v>
      </c>
      <c r="X37" t="s">
        <v>96</v>
      </c>
      <c r="Y37">
        <v>21</v>
      </c>
    </row>
    <row r="38" spans="1:25" x14ac:dyDescent="0.25">
      <c r="A38">
        <v>12</v>
      </c>
      <c r="B38" t="s">
        <v>34</v>
      </c>
      <c r="C38">
        <v>4.3273013375295044E-2</v>
      </c>
      <c r="D38">
        <v>0.14115586690017512</v>
      </c>
      <c r="E38">
        <v>7.3931324456902592E-2</v>
      </c>
      <c r="F38">
        <v>0.32492997198879553</v>
      </c>
      <c r="G38">
        <v>8.8235294117647065E-2</v>
      </c>
      <c r="H38">
        <v>4.2402826855123678E-2</v>
      </c>
      <c r="I38">
        <v>3.2654494382022475E-2</v>
      </c>
      <c r="J38">
        <v>3.3054849255357795E-2</v>
      </c>
      <c r="K38">
        <v>2.3591087811271297E-2</v>
      </c>
      <c r="L38">
        <v>2.0915032679738561E-2</v>
      </c>
      <c r="M38">
        <v>2.2884126407555393E-2</v>
      </c>
      <c r="N38">
        <v>2.6870007262164125E-2</v>
      </c>
      <c r="O38">
        <v>2.5210084033613446E-2</v>
      </c>
      <c r="P38">
        <v>4.8656499636891795E-2</v>
      </c>
      <c r="Q38">
        <v>2.5417574437182282E-2</v>
      </c>
      <c r="R38" t="s">
        <v>96</v>
      </c>
      <c r="S38">
        <v>8.2956259426847662E-3</v>
      </c>
      <c r="T38">
        <v>2.8685548293391431E-2</v>
      </c>
      <c r="U38">
        <v>6.3536953242835592E-2</v>
      </c>
      <c r="V38">
        <v>3.5221496005809733E-2</v>
      </c>
      <c r="W38">
        <v>2.8011204481792718E-2</v>
      </c>
      <c r="X38">
        <v>3.816526610644258E-2</v>
      </c>
      <c r="Y38">
        <v>21</v>
      </c>
    </row>
    <row r="39" spans="1:25" x14ac:dyDescent="0.25">
      <c r="A39">
        <v>14</v>
      </c>
      <c r="B39" t="s">
        <v>64</v>
      </c>
      <c r="C39" t="s">
        <v>96</v>
      </c>
      <c r="D39">
        <v>3.5739313244569026E-2</v>
      </c>
      <c r="E39">
        <v>3.888888888888889E-2</v>
      </c>
      <c r="F39">
        <v>4.380516508662962E-2</v>
      </c>
      <c r="G39">
        <v>4.1510050661872855E-2</v>
      </c>
      <c r="H39">
        <v>2.1733368672144183E-2</v>
      </c>
      <c r="I39">
        <v>6.636500754147813E-2</v>
      </c>
      <c r="J39">
        <v>2.456140350877193E-2</v>
      </c>
      <c r="K39">
        <v>7.0135746606334842E-2</v>
      </c>
      <c r="L39">
        <v>2.3238925199709513E-2</v>
      </c>
      <c r="M39">
        <v>3.1862745098039214E-2</v>
      </c>
      <c r="N39">
        <v>1.7857142857142856E-2</v>
      </c>
      <c r="O39">
        <v>2.4836601307189541E-2</v>
      </c>
      <c r="P39">
        <v>2.0261437908496733E-2</v>
      </c>
      <c r="Q39">
        <v>1.895424836601307E-2</v>
      </c>
      <c r="R39">
        <v>1.3273001508295626E-2</v>
      </c>
      <c r="S39">
        <v>1.297134238310709E-2</v>
      </c>
      <c r="T39">
        <v>2.9663147310206132E-2</v>
      </c>
      <c r="U39">
        <v>3.1699346405228757E-2</v>
      </c>
      <c r="V39">
        <v>2.2875816993464051E-2</v>
      </c>
      <c r="W39">
        <v>4.2199488491048591E-2</v>
      </c>
      <c r="X39">
        <v>4.0920716112531973E-2</v>
      </c>
      <c r="Y39">
        <v>21</v>
      </c>
    </row>
    <row r="40" spans="1:25" x14ac:dyDescent="0.25">
      <c r="A40">
        <v>16</v>
      </c>
      <c r="B40" t="s">
        <v>35</v>
      </c>
      <c r="C40">
        <v>6.2149532710280377E-2</v>
      </c>
      <c r="D40">
        <v>7.3419442556084291E-2</v>
      </c>
      <c r="E40">
        <v>9.4658553076402974E-2</v>
      </c>
      <c r="F40">
        <v>0.14515582655826559</v>
      </c>
      <c r="G40">
        <v>8.7951610266470498E-2</v>
      </c>
      <c r="H40">
        <v>2.7884615384615386E-2</v>
      </c>
      <c r="I40">
        <v>2.8949950932286556E-2</v>
      </c>
      <c r="J40">
        <v>5.0798537617856458E-2</v>
      </c>
      <c r="K40">
        <v>2.760372565622354E-2</v>
      </c>
      <c r="L40">
        <v>1.7917511832319134E-2</v>
      </c>
      <c r="M40">
        <v>1.9607843137254902E-2</v>
      </c>
      <c r="N40">
        <v>3.776325344952796E-2</v>
      </c>
      <c r="O40">
        <v>1.8907563025210083E-2</v>
      </c>
      <c r="P40">
        <v>1.7917511832319134E-2</v>
      </c>
      <c r="Q40">
        <v>3.6855482933914309E-2</v>
      </c>
      <c r="R40">
        <v>2.7777777777777776E-2</v>
      </c>
      <c r="S40">
        <v>1.888162672476398E-2</v>
      </c>
      <c r="T40">
        <v>2.4777183600713012E-2</v>
      </c>
      <c r="U40" t="s">
        <v>96</v>
      </c>
      <c r="V40">
        <v>1.579520697167756E-2</v>
      </c>
      <c r="W40">
        <v>2.7310924369747899E-2</v>
      </c>
      <c r="X40">
        <v>2.0833333333333332E-2</v>
      </c>
      <c r="Y40">
        <v>21</v>
      </c>
    </row>
    <row r="41" spans="1:25" x14ac:dyDescent="0.25">
      <c r="A41">
        <v>17</v>
      </c>
      <c r="B41" t="s">
        <v>69</v>
      </c>
      <c r="C41" t="s">
        <v>96</v>
      </c>
      <c r="D41">
        <v>0.25163398692810457</v>
      </c>
      <c r="E41">
        <v>6.0924369747899158E-2</v>
      </c>
      <c r="F41">
        <v>4.2046250875963559E-2</v>
      </c>
      <c r="G41">
        <v>0.16911764705882354</v>
      </c>
      <c r="H41">
        <v>2.5054466230936819E-2</v>
      </c>
      <c r="I41">
        <v>3.3274956217162872E-2</v>
      </c>
      <c r="J41">
        <v>1.9607843137254902E-2</v>
      </c>
      <c r="K41">
        <v>2.3109243697478993E-2</v>
      </c>
      <c r="L41">
        <v>3.1862745098039214E-2</v>
      </c>
      <c r="M41">
        <v>6.4798598949211902E-2</v>
      </c>
      <c r="N41">
        <v>3.3613445378151259E-2</v>
      </c>
      <c r="O41">
        <v>1.2605042016806723E-2</v>
      </c>
      <c r="P41">
        <v>3.0112044817927171E-2</v>
      </c>
      <c r="Q41">
        <v>1.9607843137254902E-2</v>
      </c>
      <c r="R41">
        <v>3.0112044817927171E-2</v>
      </c>
      <c r="S41">
        <v>3.2563025210084036E-2</v>
      </c>
      <c r="T41">
        <v>2.661064425770308E-2</v>
      </c>
      <c r="U41">
        <v>1.9607843137254902E-2</v>
      </c>
      <c r="V41">
        <v>3.711484593837535E-2</v>
      </c>
      <c r="W41">
        <v>2.3109243697478993E-2</v>
      </c>
      <c r="X41">
        <v>0.1092436974789916</v>
      </c>
      <c r="Y41">
        <v>21</v>
      </c>
    </row>
    <row r="42" spans="1:25" x14ac:dyDescent="0.25">
      <c r="A42">
        <v>19</v>
      </c>
      <c r="B42" t="s">
        <v>65</v>
      </c>
      <c r="C42" t="s">
        <v>96</v>
      </c>
      <c r="D42">
        <v>2.5626662932362414E-2</v>
      </c>
      <c r="E42">
        <v>3.287671232876712E-2</v>
      </c>
      <c r="F42">
        <v>2.9961553758451543E-2</v>
      </c>
      <c r="G42">
        <v>4.4014317910645633E-2</v>
      </c>
      <c r="H42">
        <v>3.3818058843422386E-2</v>
      </c>
      <c r="I42">
        <v>2.2795020164825531E-2</v>
      </c>
      <c r="J42">
        <v>3.1337535014005602E-2</v>
      </c>
      <c r="K42">
        <v>3.4851138353765326E-2</v>
      </c>
      <c r="L42">
        <v>3.9922955699527231E-2</v>
      </c>
      <c r="M42">
        <v>2.8361344537815126E-2</v>
      </c>
      <c r="N42">
        <v>5.1654701453335665E-2</v>
      </c>
      <c r="O42">
        <v>1.9607843137254902E-2</v>
      </c>
      <c r="P42">
        <v>1.9607843137254902E-2</v>
      </c>
      <c r="Q42">
        <v>3.2679738562091504E-3</v>
      </c>
      <c r="R42">
        <v>1.8790849673202614E-2</v>
      </c>
      <c r="S42">
        <v>2.9411764705882353E-2</v>
      </c>
      <c r="T42">
        <v>3.2679738562091505E-2</v>
      </c>
      <c r="U42">
        <v>7.3529411764705881E-3</v>
      </c>
      <c r="V42">
        <v>1.6106442577030811E-2</v>
      </c>
      <c r="W42">
        <v>3.3936651583710405E-2</v>
      </c>
      <c r="X42">
        <v>3.6199095022624438E-2</v>
      </c>
      <c r="Y42">
        <v>21</v>
      </c>
    </row>
    <row r="43" spans="1:25" x14ac:dyDescent="0.25">
      <c r="A43">
        <v>20</v>
      </c>
      <c r="B43" t="s">
        <v>23</v>
      </c>
      <c r="C43">
        <v>2.8186274509803922E-2</v>
      </c>
      <c r="D43">
        <v>2.4524831391784182E-2</v>
      </c>
      <c r="E43">
        <v>3.7037037037037035E-2</v>
      </c>
      <c r="F43">
        <v>2.3965141612200435E-2</v>
      </c>
      <c r="G43">
        <v>4.9019607843137254E-2</v>
      </c>
      <c r="H43">
        <v>2.2894521668029435E-2</v>
      </c>
      <c r="I43">
        <v>0</v>
      </c>
      <c r="J43">
        <v>2.3965141612200435E-2</v>
      </c>
      <c r="K43">
        <v>1.3646288209606987E-2</v>
      </c>
      <c r="L43">
        <v>3.2212885154061621E-2</v>
      </c>
      <c r="M43">
        <v>2.7233115468409588E-2</v>
      </c>
      <c r="N43">
        <v>2.4509803921568627E-2</v>
      </c>
      <c r="O43">
        <v>2.6688453159041396E-2</v>
      </c>
      <c r="P43">
        <v>1.4161220043572984E-2</v>
      </c>
      <c r="Q43">
        <v>5.8823529411764705E-2</v>
      </c>
      <c r="R43">
        <v>2.3965141612200435E-2</v>
      </c>
      <c r="S43">
        <v>4.3028322440087148E-2</v>
      </c>
      <c r="T43">
        <v>2.5599128540305011E-2</v>
      </c>
      <c r="U43">
        <v>5.0108932461873638E-2</v>
      </c>
      <c r="V43" t="s">
        <v>96</v>
      </c>
      <c r="W43">
        <v>9.2879256965944269E-3</v>
      </c>
      <c r="X43">
        <v>5.8823529411764705E-2</v>
      </c>
      <c r="Y43">
        <v>21</v>
      </c>
    </row>
    <row r="44" spans="1:25" x14ac:dyDescent="0.25">
      <c r="A44">
        <v>46</v>
      </c>
      <c r="B44" t="s">
        <v>67</v>
      </c>
      <c r="C44" t="s">
        <v>96</v>
      </c>
      <c r="D44">
        <v>5.2881355932203389E-2</v>
      </c>
      <c r="E44">
        <v>5.6189640035118525E-2</v>
      </c>
      <c r="F44">
        <v>1.555082664920609E-2</v>
      </c>
      <c r="G44">
        <v>3.5130718954248366E-2</v>
      </c>
      <c r="H44">
        <v>1.1700053182059918E-2</v>
      </c>
      <c r="I44">
        <v>2.1358543417366947E-2</v>
      </c>
      <c r="J44">
        <v>1.7857142857142856E-2</v>
      </c>
      <c r="K44">
        <v>4.7452285063911748E-2</v>
      </c>
      <c r="L44">
        <v>6.9032144739153339E-2</v>
      </c>
      <c r="M44">
        <v>3.776325344952796E-2</v>
      </c>
      <c r="N44">
        <v>1.8092394168276831E-2</v>
      </c>
      <c r="O44">
        <v>7.1895424836601302E-2</v>
      </c>
      <c r="P44">
        <v>3.8725490196078433E-2</v>
      </c>
      <c r="Q44">
        <v>1.7973856209150325E-2</v>
      </c>
      <c r="R44">
        <v>1.4177978883861237E-2</v>
      </c>
      <c r="S44">
        <v>1.4328808446455505E-2</v>
      </c>
      <c r="T44">
        <v>2.0814479638009049E-2</v>
      </c>
      <c r="U44">
        <v>2.3529411764705882E-2</v>
      </c>
      <c r="V44">
        <v>1.680672268907563E-2</v>
      </c>
      <c r="W44">
        <v>6.8627450980392163E-2</v>
      </c>
      <c r="X44">
        <v>4.7314578005115092E-2</v>
      </c>
      <c r="Y44">
        <v>21</v>
      </c>
    </row>
    <row r="45" spans="1:25" x14ac:dyDescent="0.25">
      <c r="A45">
        <v>37</v>
      </c>
      <c r="B45" t="s">
        <v>66</v>
      </c>
      <c r="C45" t="s">
        <v>96</v>
      </c>
      <c r="D45" t="s">
        <v>96</v>
      </c>
      <c r="E45" t="s">
        <v>96</v>
      </c>
      <c r="F45">
        <v>2.8599444353652557E-2</v>
      </c>
      <c r="G45">
        <v>0.13398692810457516</v>
      </c>
      <c r="H45">
        <v>4.4125372088951148E-2</v>
      </c>
      <c r="I45">
        <v>4.4133099824868655E-2</v>
      </c>
      <c r="J45">
        <v>4.3249868674487831E-2</v>
      </c>
      <c r="K45">
        <v>1.8907563025210083E-2</v>
      </c>
      <c r="L45">
        <v>1.9244734931009439E-2</v>
      </c>
      <c r="M45">
        <v>6.2909090909090915E-2</v>
      </c>
      <c r="N45">
        <v>2.4702998302847445E-2</v>
      </c>
      <c r="O45">
        <v>1.699346405228758E-2</v>
      </c>
      <c r="P45">
        <v>2.0588235294117647E-2</v>
      </c>
      <c r="Q45">
        <v>1.5686274509803921E-2</v>
      </c>
      <c r="R45">
        <v>1.4177978883861237E-2</v>
      </c>
      <c r="S45">
        <v>1.5987933634992457E-2</v>
      </c>
      <c r="T45">
        <v>1.3876319758672699E-2</v>
      </c>
      <c r="U45">
        <v>2.7777777777777776E-2</v>
      </c>
      <c r="V45">
        <v>2.2829131652661063E-2</v>
      </c>
      <c r="W45">
        <v>3.6231884057971016E-2</v>
      </c>
      <c r="X45">
        <v>3.0264279624893437E-2</v>
      </c>
      <c r="Y45">
        <v>19</v>
      </c>
    </row>
    <row r="46" spans="1:25" x14ac:dyDescent="0.25">
      <c r="A46">
        <v>45</v>
      </c>
      <c r="B46" t="s">
        <v>22</v>
      </c>
      <c r="C46">
        <v>2.4524831391784182E-2</v>
      </c>
      <c r="D46">
        <v>2.3312883435582823E-2</v>
      </c>
      <c r="E46">
        <v>2.8914348063284235E-2</v>
      </c>
      <c r="F46">
        <v>2.3965141612200435E-2</v>
      </c>
      <c r="G46">
        <v>4.2279411764705885E-2</v>
      </c>
      <c r="H46">
        <v>1.9607843137254902E-2</v>
      </c>
      <c r="I46">
        <v>1.3093289689034371E-2</v>
      </c>
      <c r="J46">
        <v>2.2875816993464051E-2</v>
      </c>
      <c r="K46">
        <v>3.8167938931297708E-3</v>
      </c>
      <c r="L46">
        <v>3.5038542396636299E-2</v>
      </c>
      <c r="M46">
        <v>3.2152588555858314E-2</v>
      </c>
      <c r="N46">
        <v>2.4509803921568627E-2</v>
      </c>
      <c r="O46">
        <v>4.6296296296296294E-2</v>
      </c>
      <c r="P46" t="s">
        <v>96</v>
      </c>
      <c r="Q46">
        <v>2.4509803921568627E-2</v>
      </c>
      <c r="R46">
        <v>1.3071895424836602E-2</v>
      </c>
      <c r="S46">
        <v>3.3769063180827889E-2</v>
      </c>
      <c r="T46">
        <v>6.0457516339869281E-2</v>
      </c>
      <c r="U46">
        <v>6.3180827886710242E-2</v>
      </c>
      <c r="V46" t="s">
        <v>96</v>
      </c>
      <c r="W46" t="s">
        <v>96</v>
      </c>
      <c r="X46" t="s">
        <v>96</v>
      </c>
      <c r="Y46">
        <v>18</v>
      </c>
    </row>
    <row r="47" spans="1:25" x14ac:dyDescent="0.25">
      <c r="A47">
        <v>10</v>
      </c>
      <c r="B47" t="s">
        <v>71</v>
      </c>
      <c r="C47">
        <v>6.6732090284592732E-2</v>
      </c>
      <c r="D47">
        <v>5.4098360655737705E-2</v>
      </c>
      <c r="E47">
        <v>4.9918166939443537E-2</v>
      </c>
      <c r="F47">
        <v>0.10220768601798855</v>
      </c>
      <c r="G47">
        <v>3.6274509803921572E-2</v>
      </c>
      <c r="H47">
        <v>3.0603060306030602E-2</v>
      </c>
      <c r="I47">
        <v>4.2076991942703673E-2</v>
      </c>
      <c r="J47">
        <v>3.6203522504892366E-2</v>
      </c>
      <c r="K47">
        <v>5.0938337801608578E-2</v>
      </c>
      <c r="L47">
        <v>3.2976827094474151E-2</v>
      </c>
      <c r="M47" t="s">
        <v>96</v>
      </c>
      <c r="N47" t="s">
        <v>96</v>
      </c>
      <c r="O47" t="s">
        <v>96</v>
      </c>
      <c r="P47" t="s">
        <v>96</v>
      </c>
      <c r="Q47" t="s">
        <v>96</v>
      </c>
      <c r="R47" t="s">
        <v>96</v>
      </c>
      <c r="S47" t="s">
        <v>96</v>
      </c>
      <c r="T47" t="s">
        <v>96</v>
      </c>
      <c r="U47">
        <v>6.0457516339869281E-2</v>
      </c>
      <c r="V47">
        <v>4.2483660130718956E-2</v>
      </c>
      <c r="W47">
        <v>6.699346405228758E-2</v>
      </c>
      <c r="X47" t="s">
        <v>96</v>
      </c>
      <c r="Y47">
        <v>13</v>
      </c>
    </row>
    <row r="48" spans="1:25" x14ac:dyDescent="0.25">
      <c r="A48">
        <v>11</v>
      </c>
      <c r="B48" t="s">
        <v>68</v>
      </c>
      <c r="C48" t="s">
        <v>96</v>
      </c>
      <c r="D48" t="s">
        <v>96</v>
      </c>
      <c r="E48" t="s">
        <v>96</v>
      </c>
      <c r="F48" t="s">
        <v>96</v>
      </c>
      <c r="G48" t="s">
        <v>96</v>
      </c>
      <c r="H48" t="s">
        <v>96</v>
      </c>
      <c r="I48" t="s">
        <v>96</v>
      </c>
      <c r="J48" t="s">
        <v>96</v>
      </c>
      <c r="K48">
        <v>2.2457067371202115E-2</v>
      </c>
      <c r="L48">
        <v>2.9411764705882353E-2</v>
      </c>
      <c r="M48">
        <v>3.5340314136125657E-2</v>
      </c>
      <c r="N48">
        <v>2.8086218158066622E-2</v>
      </c>
      <c r="O48">
        <v>8.2352941176470587E-2</v>
      </c>
      <c r="P48">
        <v>2.2222222222222223E-2</v>
      </c>
      <c r="Q48">
        <v>2.7450980392156862E-2</v>
      </c>
      <c r="R48">
        <v>3.0065359477124184E-2</v>
      </c>
      <c r="S48">
        <v>3.2679738562091505E-2</v>
      </c>
      <c r="T48">
        <v>2.6143790849673203E-2</v>
      </c>
      <c r="U48">
        <v>4.3790849673202611E-2</v>
      </c>
      <c r="V48">
        <v>3.6601307189542485E-2</v>
      </c>
      <c r="W48">
        <v>1.9607843137254902E-2</v>
      </c>
      <c r="X48" t="s">
        <v>96</v>
      </c>
      <c r="Y48">
        <v>13</v>
      </c>
    </row>
    <row r="49" spans="1:25" x14ac:dyDescent="0.25">
      <c r="A49">
        <v>3</v>
      </c>
      <c r="B49" t="s">
        <v>70</v>
      </c>
      <c r="C49" t="s">
        <v>96</v>
      </c>
      <c r="D49" t="s">
        <v>96</v>
      </c>
      <c r="E49" t="s">
        <v>96</v>
      </c>
      <c r="F49" t="s">
        <v>96</v>
      </c>
      <c r="G49" t="s">
        <v>96</v>
      </c>
      <c r="H49" t="s">
        <v>96</v>
      </c>
      <c r="I49" t="s">
        <v>96</v>
      </c>
      <c r="J49" t="s">
        <v>96</v>
      </c>
      <c r="K49" t="s">
        <v>96</v>
      </c>
      <c r="L49" t="s">
        <v>96</v>
      </c>
      <c r="M49">
        <v>0.17335115864527628</v>
      </c>
      <c r="N49">
        <v>3.7433155080213901E-2</v>
      </c>
      <c r="O49">
        <v>1.9257703081232494E-2</v>
      </c>
      <c r="P49">
        <v>3.3264033264033266E-2</v>
      </c>
      <c r="Q49">
        <v>2.3109243697478993E-2</v>
      </c>
      <c r="R49">
        <v>1.5837104072398189E-2</v>
      </c>
      <c r="S49">
        <v>2.2624434389140271E-2</v>
      </c>
      <c r="T49">
        <v>3.0501089324618737E-2</v>
      </c>
      <c r="U49">
        <v>2.9061624649859945E-2</v>
      </c>
      <c r="V49">
        <v>5.1120448179271707E-2</v>
      </c>
      <c r="W49">
        <v>3.9215686274509803E-2</v>
      </c>
      <c r="X49">
        <v>5.812324929971989E-2</v>
      </c>
      <c r="Y49">
        <v>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cantidad inicial pollos</vt:lpstr>
      <vt:lpstr>cantidad pollos muertos</vt:lpstr>
      <vt:lpstr>Estadisticas Descriptivas</vt:lpstr>
      <vt:lpstr>porcentaje de mortalidad</vt:lpstr>
      <vt:lpstr>regiones de credibilidad bin</vt:lpstr>
      <vt:lpstr>Intervalos finales productores</vt:lpstr>
      <vt:lpstr>Grupos Porcentaje</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cp:lastPrinted>2018-11-14T01:09:15Z</cp:lastPrinted>
  <dcterms:created xsi:type="dcterms:W3CDTF">2018-10-09T19:19:51Z</dcterms:created>
  <dcterms:modified xsi:type="dcterms:W3CDTF">2018-12-04T02:50:50Z</dcterms:modified>
</cp:coreProperties>
</file>