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Cantidad inicial" sheetId="1" r:id="rId1"/>
    <sheet name="Muertes" sheetId="2" r:id="rId2"/>
    <sheet name="Porcentajes" sheetId="3" r:id="rId3"/>
    <sheet name="Intervalo 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5" l="1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E10" i="5" l="1"/>
  <c r="E9" i="5"/>
  <c r="E8" i="5"/>
  <c r="E7" i="5"/>
  <c r="E6" i="5"/>
  <c r="E5" i="5"/>
  <c r="E3" i="5"/>
  <c r="E4" i="5"/>
  <c r="C18" i="5" l="1"/>
  <c r="C14" i="5"/>
  <c r="C15" i="5"/>
  <c r="C16" i="5"/>
  <c r="C17" i="5"/>
  <c r="D2" i="3" l="1"/>
  <c r="E2" i="3"/>
  <c r="F2" i="3"/>
  <c r="G2" i="3"/>
  <c r="H2" i="3"/>
  <c r="I2" i="3"/>
  <c r="J2" i="3"/>
  <c r="C2" i="3"/>
</calcChain>
</file>

<file path=xl/sharedStrings.xml><?xml version="1.0" encoding="utf-8"?>
<sst xmlns="http://schemas.openxmlformats.org/spreadsheetml/2006/main" count="48" uniqueCount="17">
  <si>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</si>
  <si>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</si>
  <si>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</si>
  <si>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</si>
  <si>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</si>
  <si>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</si>
  <si>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</si>
  <si>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</si>
  <si>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Nombre</t>
  </si>
  <si>
    <t>INTERVALO FLEXIBLE</t>
  </si>
  <si>
    <t>INTERVALO EXIGENTE</t>
  </si>
  <si>
    <t>CENTRO</t>
  </si>
  <si>
    <t>Inferior</t>
  </si>
  <si>
    <t>Superior</t>
  </si>
  <si>
    <t>CICLOS</t>
  </si>
  <si>
    <t>IDALIA NAZARITH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</si>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</sst>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Porcentajes!$B$2</c:f>
              <c:strCache>
                <c:ptCount val="1"/>
                <c:pt idx="0">
                  <c:v>IDALIA NAZARITH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Porcentajes!$C$1:$J$1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Porcentajes!$C$2:$J$2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6.6666666666666666E-2</c:v>
                </c:pt>
                <c:pt idx="3">
                  <c:v>4.7058823529411764E-2</c:v>
                </c:pt>
                <c:pt idx="4">
                  <c:v>8.4210526315789472E-2</c:v>
                </c:pt>
                <c:pt idx="5">
                  <c:v>8.5714285714285715E-2</c:v>
                </c:pt>
                <c:pt idx="6">
                  <c:v>9.0909090909090912E-2</c:v>
                </c:pt>
                <c:pt idx="7">
                  <c:v>3.7974683544303799E-2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2-4EBC-B5C7-DF417682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939872"/>
        <c:axId val="525941512"/>
      </c:lineChart>
      <c:catAx>
        <c:axId val="5259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41512"/>
        <c:crosses val="autoZero"/>
        <c:auto val="1"/>
        <c:lblAlgn val="ctr"/>
        <c:lblOffset val="100"/>
        <c:noMultiLvlLbl val="0"/>
      </c:catAx>
      <c:valAx>
        <c:axId val="5259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tockChart>
        <c:ser>
          <c:idx val="0"/>
          <c:order val="0"/>
          <c:tx>
            <c:strRef>
              <c:f>'Intervalo '!$C$2</c:f>
              <c:strCache>
                <c:ptCount val="1"/>
                <c:pt idx="0">
                  <c:v>Inferior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'!$C$3:$C$10</c:f>
              <c:numCache>
                <c:formatCode>General</c:formatCode>
                <c:ptCount val="8"/>
                <c:pt idx="0">
                  <c:v>2.211057240941805E-2</c:v>
                </c:pt>
                <c:pt idx="1">
                  <c:v>7.7040372688733484E-3</c:v>
                </c:pt>
                <c:pt idx="2">
                  <c:v>3.1486223189377154E-2</c:v>
                </c:pt>
                <c:pt idx="3">
                  <c:v>1.9145060553474924E-2</c:v>
                </c:pt>
                <c:pt idx="4">
                  <c:v>4.3770383262710079E-2</c:v>
                </c:pt>
                <c:pt idx="5">
                  <c:v>4.6172463122676789E-2</c:v>
                </c:pt>
                <c:pt idx="6">
                  <c:v>5.0516420894019365E-2</c:v>
                </c:pt>
                <c:pt idx="7">
                  <c:v>1.378939397646186E-2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5-4844-8D58-395C9CEBCEBA}"/>
            </c:ext>
          </c:extLst>
        </c:ser>
        <c:ser>
          <c:idx val="1"/>
          <c:order val="1"/>
          <c:tx>
            <c:strRef>
              <c:f>'Intervalo '!$D$2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'!$D$3:$D$10</c:f>
              <c:numCache>
                <c:formatCode>General</c:formatCode>
                <c:ptCount val="8"/>
                <c:pt idx="0">
                  <c:v>0.11175505863466606</c:v>
                </c:pt>
                <c:pt idx="1">
                  <c:v>8.6362867945887989E-2</c:v>
                </c:pt>
                <c:pt idx="2">
                  <c:v>0.13800354017007577</c:v>
                </c:pt>
                <c:pt idx="3">
                  <c:v>0.11482549753811488</c:v>
                </c:pt>
                <c:pt idx="4">
                  <c:v>0.15761080190769827</c:v>
                </c:pt>
                <c:pt idx="5">
                  <c:v>0.15506497353182169</c:v>
                </c:pt>
                <c:pt idx="6">
                  <c:v>0.15944240892803996</c:v>
                </c:pt>
                <c:pt idx="7">
                  <c:v>0.10570198501650863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5-4844-8D58-395C9CEBCEBA}"/>
            </c:ext>
          </c:extLst>
        </c:ser>
        <c:ser>
          <c:idx val="2"/>
          <c:order val="2"/>
          <c:tx>
            <c:strRef>
              <c:f>'Intervalo '!$E$2</c:f>
              <c:strCache>
                <c:ptCount val="1"/>
                <c:pt idx="0">
                  <c:v>CENTRO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'Intervalo '!$E$3:$E$10</c:f>
              <c:numCache>
                <c:formatCode>General</c:formatCode>
                <c:ptCount val="8"/>
                <c:pt idx="0">
                  <c:v>6.6932815522042055E-2</c:v>
                </c:pt>
                <c:pt idx="1">
                  <c:v>4.703345260738067E-2</c:v>
                </c:pt>
                <c:pt idx="2">
                  <c:v>8.4744881679726464E-2</c:v>
                </c:pt>
                <c:pt idx="3">
                  <c:v>6.6985279045794904E-2</c:v>
                </c:pt>
                <c:pt idx="4">
                  <c:v>0.10069059258520417</c:v>
                </c:pt>
                <c:pt idx="5">
                  <c:v>0.10061871832724924</c:v>
                </c:pt>
                <c:pt idx="6">
                  <c:v>0.10497941491102966</c:v>
                </c:pt>
                <c:pt idx="7">
                  <c:v>5.9745689496485246E-2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5-4844-8D58-395C9CEBCEBA}"/>
            </c:ext>
          </c:extLst>
        </c:ser>
        <c:ser>
          <c:idx val="3"/>
          <c:order val="3"/>
          <c:tx>
            <c:strRef>
              <c:f>'Intervalo '!$N$2</c:f>
              <c:strCache>
                <c:ptCount val="1"/>
                <c:pt idx="0">
                  <c:v>Meta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'Intervalo '!$N$3:$N$10</c:f>
              <c:numCache>
                <c:formatCode>General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39-49F3-A96C-B9BFE4A97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axId val="523219952"/>
        <c:axId val="523222248"/>
      </c:stockChart>
      <c:catAx>
        <c:axId val="52321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2248"/>
        <c:crosses val="autoZero"/>
        <c:auto val="1"/>
        <c:lblAlgn val="ctr"/>
        <c:lblOffset val="100"/>
        <c:noMultiLvlLbl val="0"/>
      </c:catAx>
      <c:valAx>
        <c:axId val="5232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</xdr:rowOff>
    </xdr:from>
    <xdr:to>
      <xdr:col>6</xdr:col>
      <xdr:colOff>209550</xdr:colOff>
      <xdr:row>18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76C9C4-DD99-4F34-A5CB-7FE6837A5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14286</xdr:rowOff>
    </xdr:from>
    <xdr:to>
      <xdr:col>12</xdr:col>
      <xdr:colOff>561975</xdr:colOff>
      <xdr:row>17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D7A815-D846-4ED2-AD22-B6E7AAB4C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20</xdr:row>
      <xdr:rowOff>0</xdr:rowOff>
    </xdr:from>
    <xdr:to>
      <xdr:col>14</xdr:col>
      <xdr:colOff>18206</xdr:colOff>
      <xdr:row>44</xdr:row>
      <xdr:rowOff>19050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9975" y="3810000"/>
          <a:ext cx="7638206" cy="459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100</v>
      </c>
      <c r="D2">
        <v>80</v>
      </c>
      <c r="E2">
        <v>90</v>
      </c>
      <c r="F2">
        <v>85</v>
      </c>
      <c r="G2">
        <v>95</v>
      </c>
      <c r="H2">
        <v>105</v>
      </c>
      <c r="I2">
        <v>110</v>
      </c>
      <c r="J2">
        <v>79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5</v>
      </c>
      <c r="D2">
        <v>2</v>
      </c>
      <c r="E2">
        <v>6</v>
      </c>
      <c r="F2">
        <v>4</v>
      </c>
      <c r="G2">
        <v>8</v>
      </c>
      <c r="H2">
        <v>9</v>
      </c>
      <c r="I2">
        <v>10</v>
      </c>
      <c r="J2">
        <v>3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0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s="5" t="s">
        <v>15</v>
      </c>
      <c r="C2">
        <f>IFERROR(Muertes!C2/'Cantidad inicial'!C2,"")</f>
        <v>0.05</v>
      </c>
      <c r="D2">
        <f>IFERROR(Muertes!D2/'Cantidad inicial'!D2,"")</f>
        <v>2.5000000000000001E-2</v>
      </c>
      <c r="E2">
        <f>IFERROR(Muertes!E2/'Cantidad inicial'!E2,"")</f>
        <v>6.6666666666666666E-2</v>
      </c>
      <c r="F2">
        <f>IFERROR(Muertes!F2/'Cantidad inicial'!F2,"")</f>
        <v>4.7058823529411764E-2</v>
      </c>
      <c r="G2">
        <f>IFERROR(Muertes!G2/'Cantidad inicial'!G2,"")</f>
        <v>8.4210526315789472E-2</v>
      </c>
      <c r="H2">
        <f>IFERROR(Muertes!H2/'Cantidad inicial'!H2,"")</f>
        <v>8.5714285714285715E-2</v>
      </c>
      <c r="I2">
        <f>IFERROR(Muertes!I2/'Cantidad inicial'!I2,"")</f>
        <v>9.0909090909090912E-2</v>
      </c>
      <c r="J2">
        <f>IFERROR(Muertes!J2/'Cantidad inicial'!J2,"")</f>
        <v>3.7974683544303799E-2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E21" sqref="E21"/>
    </sheetView>
  </sheetViews>
  <sheetFormatPr baseColWidth="10" defaultRowHeight="15" x14ac:dyDescent="0.25"/>
  <cols>
    <col min="2" max="2" width="19.85546875" bestFit="1" customWidth="1"/>
  </cols>
  <sheetData>
    <row r="1" spans="1:22" x14ac:dyDescent="0.25">
      <c r="B1" s="2" t="s">
        <v>8</v>
      </c>
      <c r="C1" s="5" t="s">
        <v>15</v>
      </c>
      <c r="D1" s="5" t="s">
        <v>15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  <c r="S1" s="10"/>
      <c r="T1" s="10"/>
      <c r="U1" s="11"/>
      <c r="V1" s="11"/>
    </row>
    <row r="2" spans="1:22" x14ac:dyDescent="0.25">
      <c r="A2" s="1"/>
      <c r="B2" t="s">
        <v>14</v>
      </c>
      <c r="C2" t="s">
        <v>12</v>
      </c>
      <c r="D2" t="s">
        <v>13</v>
      </c>
      <c r="E2" s="8" t="s">
        <v>11</v>
      </c>
      <c r="F2" s="1"/>
      <c r="G2" s="1"/>
      <c r="H2" s="1"/>
      <c r="I2" s="1"/>
      <c r="J2" s="1"/>
      <c r="K2" s="1"/>
      <c r="L2" s="1"/>
      <c r="M2" s="1"/>
      <c r="N2" s="1" t="s">
        <v>16</v>
      </c>
      <c r="O2" s="1"/>
      <c r="P2" s="1"/>
      <c r="Q2" s="1"/>
      <c r="R2" s="1"/>
    </row>
    <row r="3" spans="1:22" x14ac:dyDescent="0.25">
      <c r="B3" s="3" t="s">
        <v>0</v>
      </c>
      <c r="C3" s="8">
        <f>IF(Muertes!C$2="","",BETAINV(0.025,Muertes!C$2+1,'Cantidad inicial'!C$2-Muertes!C$2+1))</f>
        <v>2.211057240941805E-2</v>
      </c>
      <c r="D3">
        <f>IF(Muertes!C$2="","",BETAINV(0.975,Muertes!C$2+1,'Cantidad inicial'!C$2-Muertes!C$2+1))</f>
        <v>0.11175505863466606</v>
      </c>
      <c r="E3">
        <f>AVERAGE(C3:D3)</f>
        <v>6.6932815522042055E-2</v>
      </c>
      <c r="N3">
        <v>0.05</v>
      </c>
    </row>
    <row r="4" spans="1:22" x14ac:dyDescent="0.25">
      <c r="B4" s="3" t="s">
        <v>1</v>
      </c>
      <c r="C4" s="8">
        <f>IF(Muertes!D$2="","",BETAINV(0.025,Muertes!D$2+1,'Cantidad inicial'!D$2-Muertes!D$2+1))</f>
        <v>7.7040372688733484E-3</v>
      </c>
      <c r="D4">
        <f>IF(Muertes!D$2="","",BETAINV(0.975,Muertes!D$2+1,'Cantidad inicial'!D$2-Muertes!D$2+1))</f>
        <v>8.6362867945887989E-2</v>
      </c>
      <c r="E4">
        <f t="shared" ref="E4:E10" si="0">AVERAGE(C4:D4)</f>
        <v>4.703345260738067E-2</v>
      </c>
      <c r="N4">
        <v>0.05</v>
      </c>
    </row>
    <row r="5" spans="1:22" x14ac:dyDescent="0.25">
      <c r="B5" s="3" t="s">
        <v>2</v>
      </c>
      <c r="C5" s="8">
        <f>IF(Muertes!E$2="","",BETAINV(0.025,Muertes!E$2+1,'Cantidad inicial'!E$2-Muertes!E$2+1))</f>
        <v>3.1486223189377154E-2</v>
      </c>
      <c r="D5">
        <f>IF(Muertes!E$2="","",BETAINV(0.975,Muertes!E$2+1,'Cantidad inicial'!E$2-Muertes!E$2+1))</f>
        <v>0.13800354017007577</v>
      </c>
      <c r="E5">
        <f t="shared" si="0"/>
        <v>8.4744881679726464E-2</v>
      </c>
      <c r="N5">
        <v>0.05</v>
      </c>
    </row>
    <row r="6" spans="1:22" x14ac:dyDescent="0.25">
      <c r="B6" s="3" t="s">
        <v>3</v>
      </c>
      <c r="C6" s="8">
        <f>IF(Muertes!F$2="","",BETAINV(0.025,Muertes!F$2+1,'Cantidad inicial'!F$2-Muertes!F$2+1))</f>
        <v>1.9145060553474924E-2</v>
      </c>
      <c r="D6">
        <f>IF(Muertes!F$2="","",BETAINV(0.975,Muertes!F$2+1,'Cantidad inicial'!F$2-Muertes!F$2+1))</f>
        <v>0.11482549753811488</v>
      </c>
      <c r="E6">
        <f t="shared" si="0"/>
        <v>6.6985279045794904E-2</v>
      </c>
      <c r="N6">
        <v>0.05</v>
      </c>
    </row>
    <row r="7" spans="1:22" x14ac:dyDescent="0.25">
      <c r="B7" s="3" t="s">
        <v>4</v>
      </c>
      <c r="C7" s="8">
        <f>IF(Muertes!G$2="","",BETAINV(0.025,Muertes!G$2+1,'Cantidad inicial'!G$2-Muertes!G$2+1))</f>
        <v>4.3770383262710079E-2</v>
      </c>
      <c r="D7">
        <f>IF(Muertes!G$2="","",BETAINV(0.975,Muertes!G$2+1,'Cantidad inicial'!G$2-Muertes!G$2+1))</f>
        <v>0.15761080190769827</v>
      </c>
      <c r="E7">
        <f t="shared" si="0"/>
        <v>0.10069059258520417</v>
      </c>
      <c r="N7">
        <v>0.05</v>
      </c>
    </row>
    <row r="8" spans="1:22" x14ac:dyDescent="0.25">
      <c r="B8" s="3" t="s">
        <v>5</v>
      </c>
      <c r="C8" s="8">
        <f>IF(Muertes!H$2="","",BETAINV(0.025,Muertes!H$2+1,'Cantidad inicial'!H$2-Muertes!H$2+1))</f>
        <v>4.6172463122676789E-2</v>
      </c>
      <c r="D8">
        <f>IF(Muertes!H$2="","",BETAINV(0.975,Muertes!H$2+1,'Cantidad inicial'!H$2-Muertes!H$2+1))</f>
        <v>0.15506497353182169</v>
      </c>
      <c r="E8">
        <f t="shared" si="0"/>
        <v>0.10061871832724924</v>
      </c>
      <c r="N8">
        <v>0.05</v>
      </c>
    </row>
    <row r="9" spans="1:22" x14ac:dyDescent="0.25">
      <c r="B9" s="3" t="s">
        <v>6</v>
      </c>
      <c r="C9" s="8">
        <f>IF(Muertes!I$2="","",BETAINV(0.025,Muertes!I$2+1,'Cantidad inicial'!I$2-Muertes!I$2+1))</f>
        <v>5.0516420894019365E-2</v>
      </c>
      <c r="D9">
        <f>IF(Muertes!I$2="","",BETAINV(0.975,Muertes!I$2+1,'Cantidad inicial'!I$2-Muertes!I$2+1))</f>
        <v>0.15944240892803996</v>
      </c>
      <c r="E9">
        <f t="shared" si="0"/>
        <v>0.10497941491102966</v>
      </c>
      <c r="N9">
        <v>0.05</v>
      </c>
    </row>
    <row r="10" spans="1:22" x14ac:dyDescent="0.25">
      <c r="B10" s="4" t="s">
        <v>7</v>
      </c>
      <c r="C10" s="8">
        <f>IF(Muertes!J$2="","",BETAINV(0.025,Muertes!J$2+1,'Cantidad inicial'!J$2-Muertes!J$2+1))</f>
        <v>1.378939397646186E-2</v>
      </c>
      <c r="D10">
        <f>IF(Muertes!J$2="","",BETAINV(0.975,Muertes!$J2+1,'Cantidad inicial'!J$2-Muertes!J$2+1))</f>
        <v>0.10570198501650863</v>
      </c>
      <c r="E10">
        <f t="shared" si="0"/>
        <v>5.9745689496485246E-2</v>
      </c>
      <c r="N10">
        <v>0.05</v>
      </c>
    </row>
    <row r="11" spans="1:22" x14ac:dyDescent="0.25">
      <c r="B11" s="3" t="s">
        <v>9</v>
      </c>
      <c r="C11" s="9">
        <f>MIN(C3:C10)</f>
        <v>7.7040372688733484E-3</v>
      </c>
      <c r="D11" s="9">
        <f>MAX(D3:D10)</f>
        <v>0.15944240892803996</v>
      </c>
    </row>
    <row r="12" spans="1:22" x14ac:dyDescent="0.25">
      <c r="B12" s="3" t="s">
        <v>10</v>
      </c>
      <c r="C12" s="9">
        <f>MAX(C3:C10)</f>
        <v>5.0516420894019365E-2</v>
      </c>
      <c r="D12" s="9">
        <f>MIN(D3:D10)</f>
        <v>8.6362867945887989E-2</v>
      </c>
    </row>
    <row r="14" spans="1:22" x14ac:dyDescent="0.25">
      <c r="B14" s="3"/>
      <c r="C14" s="1" t="str">
        <f>IF(Muertes!C11="","",BETAINV(0.975,Muertes!C11+1,'Cantidad inicial'!C11-Muertes!C11+1))</f>
        <v/>
      </c>
    </row>
    <row r="15" spans="1:22" x14ac:dyDescent="0.25">
      <c r="C15" s="1" t="str">
        <f>IF(Muertes!C12="","",BETAINV(0.025,Muertes!C12+1,'Cantidad inicial'!C12-Muertes!C12+1))</f>
        <v/>
      </c>
    </row>
    <row r="16" spans="1:22" x14ac:dyDescent="0.25">
      <c r="B16" s="3"/>
      <c r="C16" s="1" t="str">
        <f>IF(Muertes!C12="","",BETAINV(0.975,Muertes!C12+1,'Cantidad inicial'!C12-Muertes!C12+1))</f>
        <v/>
      </c>
    </row>
    <row r="17" spans="2:3" x14ac:dyDescent="0.25">
      <c r="C17" s="1" t="str">
        <f>IF(Muertes!C13="","",BETAINV(0.025,Muertes!C13+1,'Cantidad inicial'!C13-Muertes!C13+1))</f>
        <v/>
      </c>
    </row>
    <row r="18" spans="2:3" x14ac:dyDescent="0.25">
      <c r="B18" s="4"/>
      <c r="C18" s="1" t="str">
        <f>IF(Muertes!C13="","",BETAINV(0.975,Muertes!C13+1,'Cantidad inicial'!C13-Muertes!C13+1))</f>
        <v/>
      </c>
    </row>
  </sheetData>
  <mergeCells count="9">
    <mergeCell ref="O1:P1"/>
    <mergeCell ref="Q1:R1"/>
    <mergeCell ref="S1:T1"/>
    <mergeCell ref="U1:V1"/>
    <mergeCell ref="E1:F1"/>
    <mergeCell ref="G1:H1"/>
    <mergeCell ref="I1:J1"/>
    <mergeCell ref="K1:L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Cantidad inicial</vt:lpstr>
      <vt:lpstr>Muertes</vt:lpstr>
      <vt:lpstr>Porcentajes</vt:lpstr>
      <vt:lpstr>Intervalo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2018-11-28T20:21:59Z</dcterms:modified>
</cp:coreProperties>
</file>