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cuments\"/>
    </mc:Choice>
  </mc:AlternateContent>
  <xr:revisionPtr revIDLastSave="0" documentId="13_ncr:1_{28D02A7D-B908-44A2-BC8A-E820336B560B}" xr6:coauthVersionLast="47" xr6:coauthVersionMax="47" xr10:uidLastSave="{00000000-0000-0000-0000-000000000000}"/>
  <bookViews>
    <workbookView xWindow="-120" yWindow="-120" windowWidth="20730" windowHeight="11040" activeTab="1" xr2:uid="{726E0829-69DB-4DFC-AD2D-12072FBC5E3F}"/>
  </bookViews>
  <sheets>
    <sheet name="EA" sheetId="2" r:id="rId1"/>
    <sheet name="Natal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F29" i="3"/>
  <c r="F5" i="3"/>
  <c r="F4" i="3"/>
  <c r="C3" i="3"/>
  <c r="B3" i="3"/>
  <c r="B2" i="3"/>
  <c r="B4" i="3" s="1"/>
  <c r="C4" i="3" l="1"/>
  <c r="D4" i="3" s="1"/>
  <c r="B5" i="3"/>
  <c r="D3" i="3"/>
  <c r="C5" i="3" l="1"/>
  <c r="D5" i="3" s="1"/>
  <c r="B6" i="3"/>
  <c r="B7" i="3" l="1"/>
  <c r="C6" i="3"/>
  <c r="D6" i="3" s="1"/>
  <c r="B8" i="3" l="1"/>
  <c r="C7" i="3"/>
  <c r="D7" i="3" s="1"/>
  <c r="B9" i="3" l="1"/>
  <c r="C8" i="3"/>
  <c r="D8" i="3" s="1"/>
  <c r="B10" i="3" l="1"/>
  <c r="C9" i="3"/>
  <c r="D9" i="3" s="1"/>
  <c r="B11" i="3" l="1"/>
  <c r="C10" i="3"/>
  <c r="D10" i="3" s="1"/>
  <c r="B12" i="3" l="1"/>
  <c r="C11" i="3"/>
  <c r="D11" i="3" s="1"/>
  <c r="C12" i="3" l="1"/>
  <c r="D12" i="3" s="1"/>
  <c r="B13" i="3"/>
  <c r="B14" i="3" l="1"/>
  <c r="C13" i="3"/>
  <c r="D13" i="3" s="1"/>
  <c r="C14" i="3" l="1"/>
  <c r="D14" i="3" s="1"/>
  <c r="B15" i="3"/>
  <c r="C15" i="3" l="1"/>
  <c r="D15" i="3" s="1"/>
  <c r="B16" i="3"/>
  <c r="C16" i="3" l="1"/>
  <c r="D16" i="3" s="1"/>
  <c r="B17" i="3"/>
  <c r="B18" i="3" l="1"/>
  <c r="C17" i="3"/>
  <c r="D17" i="3" s="1"/>
  <c r="B19" i="3" l="1"/>
  <c r="C18" i="3"/>
  <c r="D18" i="3" s="1"/>
  <c r="C19" i="3" l="1"/>
  <c r="D19" i="3" s="1"/>
  <c r="B20" i="3"/>
  <c r="C20" i="3" l="1"/>
  <c r="D20" i="3" s="1"/>
  <c r="B21" i="3"/>
  <c r="B22" i="3" l="1"/>
  <c r="C21" i="3"/>
  <c r="D21" i="3" s="1"/>
  <c r="B23" i="3" l="1"/>
  <c r="C22" i="3"/>
  <c r="D22" i="3" s="1"/>
  <c r="C23" i="3" l="1"/>
  <c r="D23" i="3" s="1"/>
  <c r="B24" i="3"/>
  <c r="C24" i="3" l="1"/>
  <c r="D24" i="3" s="1"/>
  <c r="B25" i="3"/>
  <c r="B26" i="3" l="1"/>
  <c r="C26" i="3" s="1"/>
  <c r="D26" i="3" s="1"/>
  <c r="C25" i="3"/>
  <c r="D25" i="3" s="1"/>
  <c r="D29" i="3" l="1"/>
  <c r="E29" i="3" s="1"/>
</calcChain>
</file>

<file path=xl/sharedStrings.xml><?xml version="1.0" encoding="utf-8"?>
<sst xmlns="http://schemas.openxmlformats.org/spreadsheetml/2006/main" count="20" uniqueCount="20">
  <si>
    <t>MES</t>
  </si>
  <si>
    <t>EA</t>
  </si>
  <si>
    <t>Enero</t>
  </si>
  <si>
    <t>Febrero</t>
  </si>
  <si>
    <t>Marzo</t>
  </si>
  <si>
    <t>Abril</t>
  </si>
  <si>
    <t>Mayo</t>
  </si>
  <si>
    <t>AÑO</t>
  </si>
  <si>
    <t>Junio</t>
  </si>
  <si>
    <t>Julio</t>
  </si>
  <si>
    <t>Agosto</t>
  </si>
  <si>
    <t>Septiembre</t>
  </si>
  <si>
    <t>Octubre</t>
  </si>
  <si>
    <t>Noviembre</t>
  </si>
  <si>
    <t>Diciembre</t>
  </si>
  <si>
    <t>I. mensual</t>
  </si>
  <si>
    <t>compra</t>
  </si>
  <si>
    <t>cuotas</t>
  </si>
  <si>
    <t>pago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</si>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</sst>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000000000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1" applyNumberFormat="1" applyFont="1" applyAlignment="1">
      <alignment horizontal="right" vertic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649-9B36-426C-8CFB-39AF20ABB866}">
  <dimension ref="A1:C13"/>
  <sheetViews>
    <sheetView workbookViewId="0">
      <selection activeCell="B6" sqref="B6"/>
    </sheetView>
  </sheetViews>
  <sheetFormatPr baseColWidth="10" defaultRowHeight="15" x14ac:dyDescent="0.25"/>
  <sheetData>
    <row r="1" spans="1:3" x14ac:dyDescent="0.25">
      <c r="A1" s="1" t="s">
        <v>7</v>
      </c>
      <c r="B1" s="1" t="s">
        <v>0</v>
      </c>
      <c r="C1" s="1" t="s">
        <v>1</v>
      </c>
    </row>
    <row r="2" spans="1:3" x14ac:dyDescent="0.25">
      <c r="A2" s="8">
        <v>2025</v>
      </c>
      <c r="B2" t="s">
        <v>2</v>
      </c>
      <c r="C2">
        <v>0.247</v>
      </c>
    </row>
    <row r="3" spans="1:3" x14ac:dyDescent="0.25">
      <c r="A3" s="8"/>
      <c r="B3" t="s">
        <v>3</v>
      </c>
      <c r="C3">
        <v>0.26200000000000001</v>
      </c>
    </row>
    <row r="4" spans="1:3" x14ac:dyDescent="0.25">
      <c r="A4" s="8"/>
      <c r="B4" t="s">
        <v>4</v>
      </c>
      <c r="C4">
        <v>0.24540000000000001</v>
      </c>
    </row>
    <row r="5" spans="1:3" x14ac:dyDescent="0.25">
      <c r="A5" s="8"/>
      <c r="B5" t="s">
        <v>5</v>
      </c>
      <c r="C5">
        <v>0.25230000000000002</v>
      </c>
    </row>
    <row r="6" spans="1:3" x14ac:dyDescent="0.25">
      <c r="A6" s="8"/>
      <c r="B6" t="s">
        <v>6</v>
      </c>
      <c r="C6">
        <v>0.25569999999999998</v>
      </c>
    </row>
    <row r="7" spans="1:3" x14ac:dyDescent="0.25">
      <c r="A7" s="8"/>
      <c r="B7" t="s">
        <v>8</v>
      </c>
      <c r="C7">
        <v>0.25159999999999999</v>
      </c>
    </row>
    <row r="8" spans="1:3" x14ac:dyDescent="0.25">
      <c r="A8" s="8"/>
      <c r="B8" t="s">
        <v>9</v>
      </c>
    </row>
    <row r="9" spans="1:3" x14ac:dyDescent="0.25">
      <c r="A9" s="8"/>
      <c r="B9" t="s">
        <v>10</v>
      </c>
    </row>
    <row r="10" spans="1:3" x14ac:dyDescent="0.25">
      <c r="A10" s="8"/>
      <c r="B10" t="s">
        <v>11</v>
      </c>
    </row>
    <row r="11" spans="1:3" x14ac:dyDescent="0.25">
      <c r="A11" s="8"/>
      <c r="B11" t="s">
        <v>12</v>
      </c>
    </row>
    <row r="12" spans="1:3" x14ac:dyDescent="0.25">
      <c r="A12" s="8"/>
      <c r="B12" t="s">
        <v>13</v>
      </c>
    </row>
    <row r="13" spans="1:3" x14ac:dyDescent="0.25">
      <c r="A13" s="8"/>
      <c r="B13" t="s">
        <v>14</v>
      </c>
    </row>
  </sheetData>
  <mergeCells count="1">
    <mergeCell ref="A2:A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214D-79EB-40C7-B047-2647266E212E}">
  <dimension ref="A1:G29"/>
  <sheetViews>
    <sheetView tabSelected="1" topLeftCell="A2" workbookViewId="0">
      <selection activeCell="H13" sqref="H13:I13"/>
    </sheetView>
  </sheetViews>
  <sheetFormatPr baseColWidth="10" defaultRowHeight="15" x14ac:dyDescent="0.25"/>
  <cols>
    <col min="2" max="2" width="14.5703125" bestFit="1" customWidth="1"/>
    <col min="3" max="3" width="18.28515625" bestFit="1" customWidth="1"/>
    <col min="4" max="4" width="16.7109375" customWidth="1"/>
    <col min="6" max="6" width="12" bestFit="1" customWidth="1"/>
  </cols>
  <sheetData>
    <row r="1" spans="1:7" x14ac:dyDescent="0.25">
      <c r="A1" t="s">
        <v>16</v>
      </c>
      <c r="B1" s="4">
        <v>5000000</v>
      </c>
      <c r="C1" s="8" t="s">
        <v>19</v>
      </c>
      <c r="D1" s="8" t="s">
        <v>18</v>
      </c>
    </row>
    <row r="2" spans="1:7" x14ac:dyDescent="0.25">
      <c r="A2" t="s">
        <v>17</v>
      </c>
      <c r="B2" s="4">
        <f>B1/24</f>
        <v>208333.33333333334</v>
      </c>
      <c r="C2" s="8"/>
      <c r="D2" s="8"/>
    </row>
    <row r="3" spans="1:7" x14ac:dyDescent="0.25">
      <c r="A3" t="s">
        <v>15</v>
      </c>
      <c r="B3" s="2">
        <f>((1+EA!C6)^(1/12))-1</f>
        <v>1.9155590685089097E-2</v>
      </c>
      <c r="C3" s="3">
        <f>B3*$B$1</f>
        <v>95777.953425445477</v>
      </c>
      <c r="D3" s="5">
        <f>$B$2+C3</f>
        <v>304111.28675877885</v>
      </c>
    </row>
    <row r="4" spans="1:7" x14ac:dyDescent="0.25">
      <c r="B4" s="5">
        <f>B1-$B$2</f>
        <v>4791666.666666667</v>
      </c>
      <c r="C4" s="3">
        <f>B4*$B$3</f>
        <v>91787.20536605193</v>
      </c>
      <c r="D4" s="5">
        <f>$B$2+C4</f>
        <v>300120.53869938524</v>
      </c>
      <c r="E4" s="6"/>
      <c r="F4" s="5">
        <f>B1*0.17</f>
        <v>850000.00000000012</v>
      </c>
    </row>
    <row r="5" spans="1:7" x14ac:dyDescent="0.25">
      <c r="B5" s="5">
        <f>B4-$B$2</f>
        <v>4583333.333333334</v>
      </c>
      <c r="C5" s="3">
        <f t="shared" ref="C5:C26" si="0">B5*$B$3</f>
        <v>87796.457306658369</v>
      </c>
      <c r="D5" s="5">
        <f t="shared" ref="D5:D26" si="1">$B$2+C5</f>
        <v>296129.7906399917</v>
      </c>
      <c r="F5" s="5">
        <f>(B1*0.17*2)+B1</f>
        <v>6700000</v>
      </c>
    </row>
    <row r="6" spans="1:7" x14ac:dyDescent="0.25">
      <c r="B6" s="5">
        <f>B5-$B$2</f>
        <v>4375000.0000000009</v>
      </c>
      <c r="C6" s="3">
        <f t="shared" si="0"/>
        <v>83805.709247264822</v>
      </c>
      <c r="D6" s="5">
        <f t="shared" si="1"/>
        <v>292139.04258059815</v>
      </c>
    </row>
    <row r="7" spans="1:7" x14ac:dyDescent="0.25">
      <c r="B7" s="5">
        <f t="shared" ref="B7:B14" si="2">B6-$B$2</f>
        <v>4166666.6666666674</v>
      </c>
      <c r="C7" s="3">
        <f t="shared" si="0"/>
        <v>79814.961187871246</v>
      </c>
      <c r="D7" s="5">
        <f t="shared" si="1"/>
        <v>288148.2945212046</v>
      </c>
    </row>
    <row r="8" spans="1:7" x14ac:dyDescent="0.25">
      <c r="B8" s="5">
        <f t="shared" si="2"/>
        <v>3958333.333333334</v>
      </c>
      <c r="C8" s="3">
        <f t="shared" si="0"/>
        <v>75824.213128477684</v>
      </c>
      <c r="D8" s="5">
        <f t="shared" si="1"/>
        <v>284157.54646181106</v>
      </c>
    </row>
    <row r="9" spans="1:7" x14ac:dyDescent="0.25">
      <c r="B9" s="5">
        <f t="shared" si="2"/>
        <v>3750000.0000000005</v>
      </c>
      <c r="C9" s="3">
        <f t="shared" si="0"/>
        <v>71833.465069084123</v>
      </c>
      <c r="D9" s="5">
        <f t="shared" si="1"/>
        <v>280166.79840241745</v>
      </c>
    </row>
    <row r="10" spans="1:7" x14ac:dyDescent="0.25">
      <c r="B10" s="5">
        <f t="shared" si="2"/>
        <v>3541666.666666667</v>
      </c>
      <c r="C10" s="3">
        <f t="shared" si="0"/>
        <v>67842.717009690561</v>
      </c>
      <c r="D10" s="5">
        <f t="shared" si="1"/>
        <v>276176.0503430239</v>
      </c>
    </row>
    <row r="11" spans="1:7" x14ac:dyDescent="0.25">
      <c r="B11" s="5">
        <f>B10-$B$2</f>
        <v>3333333.3333333335</v>
      </c>
      <c r="C11" s="3">
        <f t="shared" si="0"/>
        <v>63851.968950296992</v>
      </c>
      <c r="D11" s="5">
        <f t="shared" si="1"/>
        <v>272185.30228363036</v>
      </c>
    </row>
    <row r="12" spans="1:7" x14ac:dyDescent="0.25">
      <c r="B12" s="5">
        <f t="shared" si="2"/>
        <v>3125000</v>
      </c>
      <c r="C12" s="3">
        <f t="shared" si="0"/>
        <v>59861.220890903431</v>
      </c>
      <c r="D12" s="5">
        <f t="shared" si="1"/>
        <v>268194.55422423675</v>
      </c>
    </row>
    <row r="13" spans="1:7" x14ac:dyDescent="0.25">
      <c r="B13" s="5">
        <f>B12-$B$2</f>
        <v>2916666.6666666665</v>
      </c>
      <c r="C13" s="3">
        <f t="shared" si="0"/>
        <v>55870.472831509862</v>
      </c>
      <c r="D13" s="5">
        <f t="shared" si="1"/>
        <v>264203.8061648432</v>
      </c>
      <c r="G13" s="5">
        <f>F5-D29</f>
        <v>502775.58218193147</v>
      </c>
    </row>
    <row r="14" spans="1:7" x14ac:dyDescent="0.25">
      <c r="B14" s="5">
        <f t="shared" si="2"/>
        <v>2708333.333333333</v>
      </c>
      <c r="C14" s="3">
        <f t="shared" si="0"/>
        <v>51879.7247721163</v>
      </c>
      <c r="D14" s="5">
        <f t="shared" si="1"/>
        <v>260213.05810544966</v>
      </c>
    </row>
    <row r="15" spans="1:7" x14ac:dyDescent="0.25">
      <c r="B15" s="5">
        <f t="shared" ref="B15:B26" si="3">B14-$B$2</f>
        <v>2499999.9999999995</v>
      </c>
      <c r="C15" s="3">
        <f t="shared" si="0"/>
        <v>47888.976712722731</v>
      </c>
      <c r="D15" s="5">
        <f t="shared" si="1"/>
        <v>256222.31004605608</v>
      </c>
    </row>
    <row r="16" spans="1:7" x14ac:dyDescent="0.25">
      <c r="B16" s="5">
        <f t="shared" si="3"/>
        <v>2291666.666666666</v>
      </c>
      <c r="C16" s="3">
        <f t="shared" si="0"/>
        <v>43898.22865332917</v>
      </c>
      <c r="D16" s="5">
        <f t="shared" si="1"/>
        <v>252231.56198666251</v>
      </c>
    </row>
    <row r="17" spans="2:6" x14ac:dyDescent="0.25">
      <c r="B17" s="5">
        <f t="shared" si="3"/>
        <v>2083333.3333333328</v>
      </c>
      <c r="C17" s="3">
        <f t="shared" si="0"/>
        <v>39907.480593935608</v>
      </c>
      <c r="D17" s="5">
        <f t="shared" si="1"/>
        <v>248240.81392726896</v>
      </c>
    </row>
    <row r="18" spans="2:6" x14ac:dyDescent="0.25">
      <c r="B18" s="5">
        <f t="shared" si="3"/>
        <v>1874999.9999999995</v>
      </c>
      <c r="C18" s="3">
        <f t="shared" si="0"/>
        <v>35916.732534542047</v>
      </c>
      <c r="D18" s="5">
        <f t="shared" si="1"/>
        <v>244250.06586787538</v>
      </c>
    </row>
    <row r="19" spans="2:6" x14ac:dyDescent="0.25">
      <c r="B19" s="5">
        <f t="shared" si="3"/>
        <v>1666666.6666666663</v>
      </c>
      <c r="C19" s="3">
        <f t="shared" si="0"/>
        <v>31925.984475148485</v>
      </c>
      <c r="D19" s="5">
        <f t="shared" si="1"/>
        <v>240259.31780848184</v>
      </c>
    </row>
    <row r="20" spans="2:6" x14ac:dyDescent="0.25">
      <c r="B20" s="5">
        <f t="shared" si="3"/>
        <v>1458333.333333333</v>
      </c>
      <c r="C20" s="3">
        <f t="shared" si="0"/>
        <v>27935.236415754927</v>
      </c>
      <c r="D20" s="5">
        <f t="shared" si="1"/>
        <v>236268.56974908826</v>
      </c>
    </row>
    <row r="21" spans="2:6" x14ac:dyDescent="0.25">
      <c r="B21" s="5">
        <f t="shared" si="3"/>
        <v>1249999.9999999998</v>
      </c>
      <c r="C21" s="3">
        <f t="shared" si="0"/>
        <v>23944.488356361366</v>
      </c>
      <c r="D21" s="5">
        <f t="shared" si="1"/>
        <v>232277.82168969471</v>
      </c>
    </row>
    <row r="22" spans="2:6" x14ac:dyDescent="0.25">
      <c r="B22" s="5">
        <f t="shared" si="3"/>
        <v>1041666.6666666664</v>
      </c>
      <c r="C22" s="3">
        <f t="shared" si="0"/>
        <v>19953.740296967804</v>
      </c>
      <c r="D22" s="5">
        <f t="shared" si="1"/>
        <v>228287.07363030114</v>
      </c>
    </row>
    <row r="23" spans="2:6" x14ac:dyDescent="0.25">
      <c r="B23" s="5">
        <f t="shared" si="3"/>
        <v>833333.33333333302</v>
      </c>
      <c r="C23" s="3">
        <f t="shared" si="0"/>
        <v>15962.992237574241</v>
      </c>
      <c r="D23" s="5">
        <f t="shared" si="1"/>
        <v>224296.32557090759</v>
      </c>
    </row>
    <row r="24" spans="2:6" x14ac:dyDescent="0.25">
      <c r="B24" s="5">
        <f t="shared" si="3"/>
        <v>624999.99999999965</v>
      </c>
      <c r="C24" s="3">
        <f t="shared" si="0"/>
        <v>11972.244178180679</v>
      </c>
      <c r="D24" s="5">
        <f t="shared" si="1"/>
        <v>220305.57751151401</v>
      </c>
    </row>
    <row r="25" spans="2:6" x14ac:dyDescent="0.25">
      <c r="B25" s="5">
        <f t="shared" si="3"/>
        <v>416666.66666666628</v>
      </c>
      <c r="C25" s="3">
        <f t="shared" si="0"/>
        <v>7981.4961187871158</v>
      </c>
      <c r="D25" s="5">
        <f t="shared" si="1"/>
        <v>216314.82945212047</v>
      </c>
    </row>
    <row r="26" spans="2:6" x14ac:dyDescent="0.25">
      <c r="B26" s="5">
        <f t="shared" si="3"/>
        <v>208333.33333333294</v>
      </c>
      <c r="C26" s="3">
        <f t="shared" si="0"/>
        <v>3990.7480593935543</v>
      </c>
      <c r="D26" s="5">
        <f t="shared" si="1"/>
        <v>212324.08139272689</v>
      </c>
    </row>
    <row r="27" spans="2:6" x14ac:dyDescent="0.25">
      <c r="B27" s="5"/>
      <c r="C27" s="3"/>
      <c r="D27" s="5"/>
    </row>
    <row r="28" spans="2:6" x14ac:dyDescent="0.25">
      <c r="B28" s="5"/>
    </row>
    <row r="29" spans="2:6" x14ac:dyDescent="0.25">
      <c r="D29" s="5">
        <f>SUM(D3:D26)</f>
        <v>6197224.4178180685</v>
      </c>
      <c r="E29" s="7">
        <f>(D29/B1)-1</f>
        <v>0.2394448835636136</v>
      </c>
      <c r="F29">
        <f>E29/2</f>
        <v>0.1197224417818068</v>
      </c>
    </row>
  </sheetData>
  <mergeCells count="2"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</vt:lpstr>
      <vt:lpstr>Natalia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2025-06-06T23:47:02Z</dcterms:created>
  <dcterms:modified xsi:type="dcterms:W3CDTF">2025-06-25T22:11:10Z</dcterms:modified>
</cp:coreProperties>
</file>