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Fire2030\Git\251231\ref\"/>
    </mc:Choice>
  </mc:AlternateContent>
  <xr:revisionPtr revIDLastSave="0" documentId="13_ncr:1_{AE507CC0-DD0B-41BF-AA56-F6163E762EBB}" xr6:coauthVersionLast="47" xr6:coauthVersionMax="47" xr10:uidLastSave="{00000000-0000-0000-0000-000000000000}"/>
  <bookViews>
    <workbookView xWindow="49200" yWindow="7620" windowWidth="30960" windowHeight="14100" xr2:uid="{00000000-000D-0000-FFFF-FFFF00000000}"/>
  </bookViews>
  <sheets>
    <sheet name="나스닥100_선물 (2)" sheetId="5" r:id="rId1"/>
    <sheet name="나스닥100_선물" sheetId="4" r:id="rId2"/>
    <sheet name="Sheet1 (3)" sheetId="3" r:id="rId3"/>
    <sheet name="Sheet1 (2)" sheetId="2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5" l="1"/>
  <c r="D25" i="5" s="1"/>
  <c r="C6" i="5" s="1"/>
  <c r="C8" i="5" s="1"/>
  <c r="J7" i="5"/>
  <c r="I7" i="5"/>
  <c r="H7" i="5"/>
  <c r="G7" i="5"/>
  <c r="F7" i="5"/>
  <c r="S7" i="4"/>
  <c r="R7" i="4"/>
  <c r="Q7" i="4"/>
  <c r="P7" i="4"/>
  <c r="D24" i="4"/>
  <c r="D25" i="4" s="1"/>
  <c r="C6" i="4" s="1"/>
  <c r="C8" i="4" s="1"/>
  <c r="P10" i="4" s="1"/>
  <c r="F15" i="4"/>
  <c r="O7" i="4"/>
  <c r="K7" i="4"/>
  <c r="I7" i="4"/>
  <c r="H7" i="4"/>
  <c r="G7" i="4"/>
  <c r="F7" i="4"/>
  <c r="O10" i="3"/>
  <c r="O7" i="3"/>
  <c r="C6" i="3"/>
  <c r="D24" i="3"/>
  <c r="D25" i="3" s="1"/>
  <c r="F15" i="3"/>
  <c r="K7" i="3"/>
  <c r="I7" i="3"/>
  <c r="H7" i="3"/>
  <c r="G7" i="3"/>
  <c r="F7" i="3"/>
  <c r="F14" i="2"/>
  <c r="C7" i="2"/>
  <c r="F17" i="2" s="1"/>
  <c r="K6" i="2"/>
  <c r="I6" i="2"/>
  <c r="H6" i="2"/>
  <c r="G6" i="2"/>
  <c r="F6" i="2"/>
  <c r="H6" i="1"/>
  <c r="F14" i="1"/>
  <c r="K9" i="1"/>
  <c r="K6" i="1"/>
  <c r="I9" i="1"/>
  <c r="I6" i="1"/>
  <c r="F6" i="1"/>
  <c r="G6" i="1"/>
  <c r="C7" i="1"/>
  <c r="H9" i="1" s="1"/>
  <c r="J10" i="5" l="1"/>
  <c r="I10" i="5"/>
  <c r="H10" i="5"/>
  <c r="G10" i="5"/>
  <c r="F10" i="5"/>
  <c r="S10" i="4"/>
  <c r="R10" i="4"/>
  <c r="Q10" i="4"/>
  <c r="G10" i="4"/>
  <c r="F10" i="4"/>
  <c r="F18" i="4"/>
  <c r="H10" i="4"/>
  <c r="O10" i="4"/>
  <c r="K10" i="4"/>
  <c r="I10" i="4"/>
  <c r="C8" i="3"/>
  <c r="F18" i="3" s="1"/>
  <c r="F9" i="2"/>
  <c r="G9" i="2"/>
  <c r="H9" i="2"/>
  <c r="K9" i="2"/>
  <c r="I9" i="2"/>
  <c r="F17" i="1"/>
  <c r="G9" i="1"/>
  <c r="F9" i="1"/>
  <c r="K10" i="3" l="1"/>
  <c r="H10" i="3"/>
  <c r="F10" i="3"/>
  <c r="I10" i="3"/>
  <c r="G10" i="3"/>
</calcChain>
</file>

<file path=xl/sharedStrings.xml><?xml version="1.0" encoding="utf-8"?>
<sst xmlns="http://schemas.openxmlformats.org/spreadsheetml/2006/main" count="155" uniqueCount="31">
  <si>
    <t>Close</t>
    <phoneticPr fontId="2" type="noConversion"/>
  </si>
  <si>
    <t>N</t>
    <phoneticPr fontId="2" type="noConversion"/>
  </si>
  <si>
    <t>MSFT</t>
    <phoneticPr fontId="2" type="noConversion"/>
  </si>
  <si>
    <t>portfolio_value</t>
    <phoneticPr fontId="2" type="noConversion"/>
  </si>
  <si>
    <t>r_max</t>
    <phoneticPr fontId="2" type="noConversion"/>
  </si>
  <si>
    <t>sys</t>
    <phoneticPr fontId="2" type="noConversion"/>
  </si>
  <si>
    <t>dollar_units</t>
    <phoneticPr fontId="2" type="noConversion"/>
  </si>
  <si>
    <t>N%</t>
    <phoneticPr fontId="2" type="noConversion"/>
  </si>
  <si>
    <t>dollars_per_point</t>
    <phoneticPr fontId="2" type="noConversion"/>
  </si>
  <si>
    <t>risk_level</t>
    <phoneticPr fontId="2" type="noConversion"/>
  </si>
  <si>
    <t>shares</t>
    <phoneticPr fontId="2" type="noConversion"/>
  </si>
  <si>
    <t>AAPL</t>
    <phoneticPr fontId="2" type="noConversion"/>
  </si>
  <si>
    <t>i=2</t>
    <phoneticPr fontId="2" type="noConversion"/>
  </si>
  <si>
    <t>AMZN</t>
    <phoneticPr fontId="2" type="noConversion"/>
  </si>
  <si>
    <t>i=5</t>
    <phoneticPr fontId="2" type="noConversion"/>
  </si>
  <si>
    <t>1h</t>
    <phoneticPr fontId="2" type="noConversion"/>
  </si>
  <si>
    <t>1d</t>
    <phoneticPr fontId="2" type="noConversion"/>
  </si>
  <si>
    <t>P</t>
    <phoneticPr fontId="2" type="noConversion"/>
  </si>
  <si>
    <t>승률</t>
    <phoneticPr fontId="2" type="noConversion"/>
  </si>
  <si>
    <t>수익률</t>
    <phoneticPr fontId="2" type="noConversion"/>
  </si>
  <si>
    <t>손실률</t>
    <phoneticPr fontId="2" type="noConversion"/>
  </si>
  <si>
    <t>수익손실비율</t>
    <phoneticPr fontId="2" type="noConversion"/>
  </si>
  <si>
    <t>자산중 배팅 비율</t>
    <phoneticPr fontId="2" type="noConversion"/>
  </si>
  <si>
    <t>F</t>
    <phoneticPr fontId="2" type="noConversion"/>
  </si>
  <si>
    <t>B</t>
    <phoneticPr fontId="2" type="noConversion"/>
  </si>
  <si>
    <t># of ticker</t>
    <phoneticPr fontId="2" type="noConversion"/>
  </si>
  <si>
    <t>NQZ23</t>
    <phoneticPr fontId="2" type="noConversion"/>
  </si>
  <si>
    <t>선물</t>
    <phoneticPr fontId="2" type="noConversion"/>
  </si>
  <si>
    <t>10m</t>
    <phoneticPr fontId="2" type="noConversion"/>
  </si>
  <si>
    <t>120틱</t>
    <phoneticPr fontId="2" type="noConversion"/>
  </si>
  <si>
    <t>1틱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</si>
</sst>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9" fontId="0" fillId="0" borderId="0" xfId="1" applyFont="1" applyAlignment="1"/>
    <xf numFmtId="0" fontId="0" fillId="2" borderId="0" xfId="0" applyFill="1"/>
    <xf numFmtId="176" fontId="0" fillId="0" borderId="0" xfId="1" applyNumberFormat="1" applyFont="1" applyAlignment="1"/>
    <xf numFmtId="2" fontId="0" fillId="0" borderId="0" xfId="0" applyNumberFormat="1"/>
    <xf numFmtId="9" fontId="0" fillId="2" borderId="0" xfId="1" applyFont="1" applyFill="1" applyAlignment="1"/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4ACFB-F549-45C9-BBC7-73464F0FDEE8}">
  <dimension ref="B2:J25"/>
  <sheetViews>
    <sheetView tabSelected="1" workbookViewId="0">
      <selection activeCell="F1" sqref="F1:N1048576"/>
    </sheetView>
  </sheetViews>
  <sheetFormatPr defaultRowHeight="17.399999999999999" x14ac:dyDescent="0.4"/>
  <cols>
    <col min="2" max="2" width="15.19921875" customWidth="1"/>
    <col min="5" max="5" width="14.59765625" customWidth="1"/>
  </cols>
  <sheetData>
    <row r="2" spans="2:10" x14ac:dyDescent="0.4">
      <c r="E2" t="s">
        <v>12</v>
      </c>
      <c r="F2" t="s">
        <v>27</v>
      </c>
    </row>
    <row r="3" spans="2:10" x14ac:dyDescent="0.4">
      <c r="F3" t="s">
        <v>26</v>
      </c>
      <c r="G3" t="s">
        <v>15</v>
      </c>
      <c r="H3" t="s">
        <v>28</v>
      </c>
      <c r="I3" t="s">
        <v>29</v>
      </c>
      <c r="J3" s="2" t="s">
        <v>30</v>
      </c>
    </row>
    <row r="4" spans="2:10" x14ac:dyDescent="0.4">
      <c r="B4" t="s">
        <v>3</v>
      </c>
      <c r="C4" s="2">
        <v>100000</v>
      </c>
      <c r="E4" t="s">
        <v>0</v>
      </c>
      <c r="F4">
        <v>14715</v>
      </c>
      <c r="G4">
        <v>14730</v>
      </c>
      <c r="H4">
        <v>14730</v>
      </c>
      <c r="I4">
        <v>14730</v>
      </c>
      <c r="J4">
        <v>14730</v>
      </c>
    </row>
    <row r="5" spans="2:10" x14ac:dyDescent="0.4">
      <c r="B5" t="s">
        <v>25</v>
      </c>
      <c r="C5" s="2">
        <v>1</v>
      </c>
    </row>
    <row r="6" spans="2:10" x14ac:dyDescent="0.4">
      <c r="B6" t="s">
        <v>4</v>
      </c>
      <c r="C6" s="5">
        <f>D25/C5</f>
        <v>0.27666666666666667</v>
      </c>
      <c r="E6" t="s">
        <v>1</v>
      </c>
      <c r="F6">
        <v>222.74</v>
      </c>
      <c r="G6">
        <v>34</v>
      </c>
      <c r="H6">
        <v>43</v>
      </c>
      <c r="I6">
        <v>3</v>
      </c>
      <c r="J6">
        <v>0.2</v>
      </c>
    </row>
    <row r="7" spans="2:10" x14ac:dyDescent="0.4">
      <c r="B7" t="s">
        <v>5</v>
      </c>
      <c r="C7" s="1">
        <v>0.5</v>
      </c>
      <c r="E7" t="s">
        <v>7</v>
      </c>
      <c r="F7" s="3">
        <f t="shared" ref="F7:J7" si="0">F6/F4</f>
        <v>1.5136935100237853E-2</v>
      </c>
      <c r="G7" s="3">
        <f t="shared" si="0"/>
        <v>2.3082145281737949E-3</v>
      </c>
      <c r="H7" s="3">
        <f t="shared" si="0"/>
        <v>2.9192124915139173E-3</v>
      </c>
      <c r="I7" s="3">
        <f t="shared" si="0"/>
        <v>2.0366598778004074E-4</v>
      </c>
      <c r="J7" s="3">
        <f t="shared" si="0"/>
        <v>1.3577732518669383E-5</v>
      </c>
    </row>
    <row r="8" spans="2:10" x14ac:dyDescent="0.4">
      <c r="B8" t="s">
        <v>6</v>
      </c>
      <c r="C8" s="2">
        <f>C4*C6*C7</f>
        <v>13833.333333333334</v>
      </c>
      <c r="E8" t="s">
        <v>8</v>
      </c>
      <c r="F8">
        <v>20</v>
      </c>
      <c r="G8">
        <v>20</v>
      </c>
      <c r="H8">
        <v>20</v>
      </c>
      <c r="I8" s="2">
        <v>2</v>
      </c>
      <c r="J8" s="2">
        <v>2</v>
      </c>
    </row>
    <row r="9" spans="2:10" x14ac:dyDescent="0.4">
      <c r="E9" t="s">
        <v>9</v>
      </c>
      <c r="F9">
        <v>2</v>
      </c>
      <c r="G9">
        <v>2</v>
      </c>
      <c r="H9">
        <v>2</v>
      </c>
      <c r="I9">
        <v>2</v>
      </c>
      <c r="J9">
        <v>2</v>
      </c>
    </row>
    <row r="10" spans="2:10" x14ac:dyDescent="0.4">
      <c r="E10" t="s">
        <v>10</v>
      </c>
      <c r="F10" s="4">
        <f t="shared" ref="F10:J10" si="1">$C$8/(F$4*F$9*F$6*F$8)</f>
        <v>1.0551358250668399E-4</v>
      </c>
      <c r="G10" s="4">
        <f t="shared" si="1"/>
        <v>6.905341905940924E-4</v>
      </c>
      <c r="H10" s="4">
        <f t="shared" si="1"/>
        <v>5.4600377860928239E-4</v>
      </c>
      <c r="I10" s="4">
        <f t="shared" si="1"/>
        <v>7.8260541600663799E-2</v>
      </c>
      <c r="J10" s="4">
        <f t="shared" si="1"/>
        <v>1.1739081240099571</v>
      </c>
    </row>
    <row r="12" spans="2:10" x14ac:dyDescent="0.4">
      <c r="E12" t="s">
        <v>14</v>
      </c>
    </row>
    <row r="13" spans="2:10" x14ac:dyDescent="0.4">
      <c r="E13" t="s">
        <v>0</v>
      </c>
    </row>
    <row r="14" spans="2:10" x14ac:dyDescent="0.4">
      <c r="E14" t="s">
        <v>1</v>
      </c>
    </row>
    <row r="15" spans="2:10" x14ac:dyDescent="0.4">
      <c r="E15" t="s">
        <v>7</v>
      </c>
    </row>
    <row r="16" spans="2:10" x14ac:dyDescent="0.4">
      <c r="E16" t="s">
        <v>8</v>
      </c>
    </row>
    <row r="17" spans="2:5" x14ac:dyDescent="0.4">
      <c r="E17" t="s">
        <v>9</v>
      </c>
    </row>
    <row r="18" spans="2:5" x14ac:dyDescent="0.4">
      <c r="E18" t="s">
        <v>10</v>
      </c>
    </row>
    <row r="21" spans="2:5" x14ac:dyDescent="0.4">
      <c r="B21" t="s">
        <v>18</v>
      </c>
      <c r="C21" t="s">
        <v>17</v>
      </c>
      <c r="D21" s="2">
        <v>0.3</v>
      </c>
    </row>
    <row r="22" spans="2:5" x14ac:dyDescent="0.4">
      <c r="B22" t="s">
        <v>19</v>
      </c>
      <c r="D22">
        <v>0.3</v>
      </c>
    </row>
    <row r="23" spans="2:5" x14ac:dyDescent="0.4">
      <c r="B23" t="s">
        <v>20</v>
      </c>
      <c r="D23">
        <v>0.01</v>
      </c>
    </row>
    <row r="24" spans="2:5" x14ac:dyDescent="0.4">
      <c r="B24" t="s">
        <v>21</v>
      </c>
      <c r="C24" t="s">
        <v>24</v>
      </c>
      <c r="D24">
        <f>D22/D23</f>
        <v>30</v>
      </c>
    </row>
    <row r="25" spans="2:5" x14ac:dyDescent="0.4">
      <c r="B25" t="s">
        <v>22</v>
      </c>
      <c r="C25" t="s">
        <v>23</v>
      </c>
      <c r="D25">
        <f>D21 - ((1-D21)/D24)</f>
        <v>0.27666666666666667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1E878-6E1E-431F-985A-B7A5A169AB6F}">
  <dimension ref="B2:S25"/>
  <sheetViews>
    <sheetView workbookViewId="0">
      <selection activeCell="Y22" sqref="Y22"/>
    </sheetView>
  </sheetViews>
  <sheetFormatPr defaultRowHeight="17.399999999999999" x14ac:dyDescent="0.4"/>
  <cols>
    <col min="2" max="2" width="15.19921875" customWidth="1"/>
    <col min="5" max="5" width="14.59765625" customWidth="1"/>
    <col min="6" max="6" width="0" hidden="1" customWidth="1"/>
    <col min="7" max="9" width="9.796875" hidden="1" customWidth="1"/>
    <col min="10" max="14" width="0" hidden="1" customWidth="1"/>
  </cols>
  <sheetData>
    <row r="2" spans="2:19" x14ac:dyDescent="0.4">
      <c r="E2" t="s">
        <v>12</v>
      </c>
      <c r="O2" t="s">
        <v>27</v>
      </c>
    </row>
    <row r="3" spans="2:19" x14ac:dyDescent="0.4">
      <c r="F3" t="s">
        <v>11</v>
      </c>
      <c r="G3" t="s">
        <v>16</v>
      </c>
      <c r="H3" t="s">
        <v>16</v>
      </c>
      <c r="I3" t="s">
        <v>15</v>
      </c>
      <c r="K3" t="s">
        <v>2</v>
      </c>
      <c r="M3" t="s">
        <v>13</v>
      </c>
      <c r="O3" t="s">
        <v>26</v>
      </c>
      <c r="P3" t="s">
        <v>15</v>
      </c>
      <c r="Q3" t="s">
        <v>28</v>
      </c>
      <c r="R3" t="s">
        <v>29</v>
      </c>
      <c r="S3" s="2" t="s">
        <v>30</v>
      </c>
    </row>
    <row r="4" spans="2:19" x14ac:dyDescent="0.4">
      <c r="B4" t="s">
        <v>3</v>
      </c>
      <c r="C4" s="2">
        <v>100000</v>
      </c>
      <c r="E4" t="s">
        <v>0</v>
      </c>
      <c r="F4">
        <v>160</v>
      </c>
      <c r="G4">
        <v>160</v>
      </c>
      <c r="H4">
        <v>160</v>
      </c>
      <c r="I4">
        <v>160</v>
      </c>
      <c r="K4">
        <v>279.39999999999998</v>
      </c>
      <c r="O4">
        <v>14715</v>
      </c>
      <c r="P4">
        <v>14730</v>
      </c>
      <c r="Q4">
        <v>14730</v>
      </c>
      <c r="R4">
        <v>14730</v>
      </c>
      <c r="S4">
        <v>14730</v>
      </c>
    </row>
    <row r="5" spans="2:19" x14ac:dyDescent="0.4">
      <c r="B5" t="s">
        <v>25</v>
      </c>
      <c r="C5" s="2">
        <v>1</v>
      </c>
    </row>
    <row r="6" spans="2:19" x14ac:dyDescent="0.4">
      <c r="B6" t="s">
        <v>4</v>
      </c>
      <c r="C6" s="5">
        <f>D25/C5</f>
        <v>0.27666666666666667</v>
      </c>
      <c r="E6" t="s">
        <v>1</v>
      </c>
      <c r="F6" s="2">
        <v>1</v>
      </c>
      <c r="G6">
        <v>3.2</v>
      </c>
      <c r="H6">
        <v>3.2</v>
      </c>
      <c r="I6">
        <v>0.86</v>
      </c>
      <c r="K6">
        <v>6.21</v>
      </c>
      <c r="O6">
        <v>222.74</v>
      </c>
      <c r="P6">
        <v>34</v>
      </c>
      <c r="Q6">
        <v>43</v>
      </c>
      <c r="R6">
        <v>3</v>
      </c>
      <c r="S6">
        <v>0.2</v>
      </c>
    </row>
    <row r="7" spans="2:19" x14ac:dyDescent="0.4">
      <c r="B7" t="s">
        <v>5</v>
      </c>
      <c r="C7" s="1">
        <v>0.5</v>
      </c>
      <c r="E7" t="s">
        <v>7</v>
      </c>
      <c r="F7" s="3">
        <f>F6/F4</f>
        <v>6.2500000000000003E-3</v>
      </c>
      <c r="G7" s="3">
        <f>G6/G4</f>
        <v>0.02</v>
      </c>
      <c r="H7" s="3">
        <f>H6/H4</f>
        <v>0.02</v>
      </c>
      <c r="I7" s="3">
        <f>I6/I4</f>
        <v>5.3749999999999996E-3</v>
      </c>
      <c r="J7" s="3"/>
      <c r="K7" s="3">
        <f t="shared" ref="K7" si="0">K6/K4</f>
        <v>2.2226198997852543E-2</v>
      </c>
      <c r="O7" s="3">
        <f t="shared" ref="O7:S7" si="1">O6/O4</f>
        <v>1.5136935100237853E-2</v>
      </c>
      <c r="P7" s="3">
        <f t="shared" si="1"/>
        <v>2.3082145281737949E-3</v>
      </c>
      <c r="Q7" s="3">
        <f t="shared" si="1"/>
        <v>2.9192124915139173E-3</v>
      </c>
      <c r="R7" s="3">
        <f t="shared" si="1"/>
        <v>2.0366598778004074E-4</v>
      </c>
      <c r="S7" s="3">
        <f t="shared" si="1"/>
        <v>1.3577732518669383E-5</v>
      </c>
    </row>
    <row r="8" spans="2:19" x14ac:dyDescent="0.4">
      <c r="B8" t="s">
        <v>6</v>
      </c>
      <c r="C8" s="2">
        <f>C4*C6*C7</f>
        <v>13833.333333333334</v>
      </c>
      <c r="E8" t="s">
        <v>8</v>
      </c>
      <c r="F8">
        <v>1</v>
      </c>
      <c r="G8">
        <v>1</v>
      </c>
      <c r="H8">
        <v>2</v>
      </c>
      <c r="I8">
        <v>2</v>
      </c>
      <c r="K8">
        <v>1</v>
      </c>
      <c r="O8">
        <v>20</v>
      </c>
      <c r="P8">
        <v>20</v>
      </c>
      <c r="Q8">
        <v>20</v>
      </c>
      <c r="R8" s="2">
        <v>2</v>
      </c>
      <c r="S8" s="2">
        <v>2</v>
      </c>
    </row>
    <row r="9" spans="2:19" x14ac:dyDescent="0.4">
      <c r="E9" t="s">
        <v>9</v>
      </c>
      <c r="F9">
        <v>2</v>
      </c>
      <c r="G9">
        <v>2</v>
      </c>
      <c r="H9">
        <v>2</v>
      </c>
      <c r="I9">
        <v>2</v>
      </c>
      <c r="K9">
        <v>2</v>
      </c>
      <c r="O9">
        <v>2</v>
      </c>
      <c r="P9">
        <v>2</v>
      </c>
      <c r="Q9">
        <v>2</v>
      </c>
      <c r="R9">
        <v>2</v>
      </c>
      <c r="S9">
        <v>2</v>
      </c>
    </row>
    <row r="10" spans="2:19" x14ac:dyDescent="0.4">
      <c r="E10" t="s">
        <v>10</v>
      </c>
      <c r="F10" s="4">
        <f>$C$8/(F$4*F$9*F$6*F$8)</f>
        <v>43.229166666666671</v>
      </c>
      <c r="G10" s="4">
        <f>$C$8/(G$4*G$9*G$6*G$8)</f>
        <v>13.509114583333334</v>
      </c>
      <c r="H10" s="4">
        <f>$C$8/(H$4*H$9*H$6*H$8)</f>
        <v>6.754557291666667</v>
      </c>
      <c r="I10" s="4">
        <f>$C$8/(I$4*I$9*I$6*I$8)</f>
        <v>25.133236434108529</v>
      </c>
      <c r="J10" s="4"/>
      <c r="K10" s="4">
        <f t="shared" ref="K10" si="2">$C$8/(K$4*K$9*K$6*K$8)</f>
        <v>3.9863813685564233</v>
      </c>
      <c r="O10" s="4">
        <f t="shared" ref="O10:S10" si="3">$C$8/(O$4*O$9*O$6*O$8)</f>
        <v>1.0551358250668399E-4</v>
      </c>
      <c r="P10" s="4">
        <f t="shared" si="3"/>
        <v>6.905341905940924E-4</v>
      </c>
      <c r="Q10" s="4">
        <f t="shared" si="3"/>
        <v>5.4600377860928239E-4</v>
      </c>
      <c r="R10" s="4">
        <f t="shared" si="3"/>
        <v>7.8260541600663799E-2</v>
      </c>
      <c r="S10" s="4">
        <f t="shared" si="3"/>
        <v>1.1739081240099571</v>
      </c>
    </row>
    <row r="12" spans="2:19" x14ac:dyDescent="0.4">
      <c r="E12" t="s">
        <v>14</v>
      </c>
    </row>
    <row r="13" spans="2:19" x14ac:dyDescent="0.4">
      <c r="E13" t="s">
        <v>0</v>
      </c>
      <c r="F13">
        <v>160.30000000000001</v>
      </c>
    </row>
    <row r="14" spans="2:19" x14ac:dyDescent="0.4">
      <c r="E14" t="s">
        <v>1</v>
      </c>
      <c r="F14">
        <v>3.26</v>
      </c>
    </row>
    <row r="15" spans="2:19" x14ac:dyDescent="0.4">
      <c r="E15" t="s">
        <v>7</v>
      </c>
      <c r="F15" s="3">
        <f>F14/F13</f>
        <v>2.0336868371802867E-2</v>
      </c>
    </row>
    <row r="16" spans="2:19" x14ac:dyDescent="0.4">
      <c r="E16" t="s">
        <v>8</v>
      </c>
      <c r="F16">
        <v>1</v>
      </c>
    </row>
    <row r="17" spans="2:6" x14ac:dyDescent="0.4">
      <c r="E17" t="s">
        <v>9</v>
      </c>
      <c r="F17">
        <v>2</v>
      </c>
    </row>
    <row r="18" spans="2:6" x14ac:dyDescent="0.4">
      <c r="E18" t="s">
        <v>10</v>
      </c>
      <c r="F18">
        <f>$C$8/(F17*F14*F16*F13)</f>
        <v>13.235663703153724</v>
      </c>
    </row>
    <row r="21" spans="2:6" x14ac:dyDescent="0.4">
      <c r="B21" t="s">
        <v>18</v>
      </c>
      <c r="C21" t="s">
        <v>17</v>
      </c>
      <c r="D21" s="2">
        <v>0.3</v>
      </c>
    </row>
    <row r="22" spans="2:6" x14ac:dyDescent="0.4">
      <c r="B22" t="s">
        <v>19</v>
      </c>
      <c r="D22">
        <v>0.3</v>
      </c>
    </row>
    <row r="23" spans="2:6" x14ac:dyDescent="0.4">
      <c r="B23" t="s">
        <v>20</v>
      </c>
      <c r="D23">
        <v>0.01</v>
      </c>
    </row>
    <row r="24" spans="2:6" x14ac:dyDescent="0.4">
      <c r="B24" t="s">
        <v>21</v>
      </c>
      <c r="C24" t="s">
        <v>24</v>
      </c>
      <c r="D24">
        <f>D22/D23</f>
        <v>30</v>
      </c>
    </row>
    <row r="25" spans="2:6" x14ac:dyDescent="0.4">
      <c r="B25" t="s">
        <v>22</v>
      </c>
      <c r="C25" t="s">
        <v>23</v>
      </c>
      <c r="D25">
        <f>D21 - ((1-D21)/D24)</f>
        <v>0.27666666666666667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8DF4F-6C81-427F-AE47-4B207F04D663}">
  <dimension ref="B2:O25"/>
  <sheetViews>
    <sheetView workbookViewId="0">
      <selection activeCell="O10" sqref="O10"/>
    </sheetView>
  </sheetViews>
  <sheetFormatPr defaultRowHeight="17.399999999999999" x14ac:dyDescent="0.4"/>
  <cols>
    <col min="2" max="2" width="15.19921875" customWidth="1"/>
    <col min="5" max="5" width="14.59765625" customWidth="1"/>
    <col min="7" max="9" width="9.796875" bestFit="1" customWidth="1"/>
  </cols>
  <sheetData>
    <row r="2" spans="2:15" x14ac:dyDescent="0.4">
      <c r="E2" t="s">
        <v>12</v>
      </c>
      <c r="O2" t="s">
        <v>27</v>
      </c>
    </row>
    <row r="3" spans="2:15" x14ac:dyDescent="0.4">
      <c r="F3" t="s">
        <v>11</v>
      </c>
      <c r="G3" t="s">
        <v>16</v>
      </c>
      <c r="H3" t="s">
        <v>16</v>
      </c>
      <c r="I3" t="s">
        <v>15</v>
      </c>
      <c r="K3" t="s">
        <v>2</v>
      </c>
      <c r="M3" t="s">
        <v>13</v>
      </c>
      <c r="O3" t="s">
        <v>26</v>
      </c>
    </row>
    <row r="4" spans="2:15" x14ac:dyDescent="0.4">
      <c r="B4" t="s">
        <v>3</v>
      </c>
      <c r="C4">
        <v>100000</v>
      </c>
      <c r="E4" t="s">
        <v>0</v>
      </c>
      <c r="F4">
        <v>160</v>
      </c>
      <c r="G4">
        <v>160</v>
      </c>
      <c r="H4">
        <v>160</v>
      </c>
      <c r="I4">
        <v>160</v>
      </c>
      <c r="K4">
        <v>279.39999999999998</v>
      </c>
      <c r="O4">
        <v>14715</v>
      </c>
    </row>
    <row r="5" spans="2:15" x14ac:dyDescent="0.4">
      <c r="B5" t="s">
        <v>25</v>
      </c>
      <c r="C5" s="2">
        <v>3</v>
      </c>
    </row>
    <row r="6" spans="2:15" x14ac:dyDescent="0.4">
      <c r="B6" t="s">
        <v>4</v>
      </c>
      <c r="C6" s="5">
        <f>D25/C5</f>
        <v>2.2222222222222227E-2</v>
      </c>
      <c r="E6" t="s">
        <v>1</v>
      </c>
      <c r="F6" s="2">
        <v>1</v>
      </c>
      <c r="G6">
        <v>3.2</v>
      </c>
      <c r="H6">
        <v>3.2</v>
      </c>
      <c r="I6">
        <v>0.86</v>
      </c>
      <c r="K6">
        <v>6.21</v>
      </c>
      <c r="O6">
        <v>222.74</v>
      </c>
    </row>
    <row r="7" spans="2:15" x14ac:dyDescent="0.4">
      <c r="B7" t="s">
        <v>5</v>
      </c>
      <c r="C7" s="1">
        <v>0.5</v>
      </c>
      <c r="E7" t="s">
        <v>7</v>
      </c>
      <c r="F7" s="3">
        <f>F6/F4</f>
        <v>6.2500000000000003E-3</v>
      </c>
      <c r="G7" s="3">
        <f>G6/G4</f>
        <v>0.02</v>
      </c>
      <c r="H7" s="3">
        <f>H6/H4</f>
        <v>0.02</v>
      </c>
      <c r="I7" s="3">
        <f>I6/I4</f>
        <v>5.3749999999999996E-3</v>
      </c>
      <c r="J7" s="3"/>
      <c r="K7" s="3">
        <f t="shared" ref="K7" si="0">K6/K4</f>
        <v>2.2226198997852543E-2</v>
      </c>
      <c r="O7" s="3">
        <f t="shared" ref="O7" si="1">O6/O4</f>
        <v>1.5136935100237853E-2</v>
      </c>
    </row>
    <row r="8" spans="2:15" x14ac:dyDescent="0.4">
      <c r="B8" t="s">
        <v>6</v>
      </c>
      <c r="C8" s="2">
        <f>C4*C6*C7</f>
        <v>1111.1111111111113</v>
      </c>
      <c r="E8" t="s">
        <v>8</v>
      </c>
      <c r="F8">
        <v>1</v>
      </c>
      <c r="G8">
        <v>1</v>
      </c>
      <c r="H8">
        <v>2</v>
      </c>
      <c r="I8">
        <v>2</v>
      </c>
      <c r="K8">
        <v>1</v>
      </c>
      <c r="O8">
        <v>2</v>
      </c>
    </row>
    <row r="9" spans="2:15" x14ac:dyDescent="0.4">
      <c r="E9" t="s">
        <v>9</v>
      </c>
      <c r="F9">
        <v>2</v>
      </c>
      <c r="G9">
        <v>2</v>
      </c>
      <c r="H9">
        <v>2</v>
      </c>
      <c r="I9">
        <v>2</v>
      </c>
      <c r="K9">
        <v>2</v>
      </c>
      <c r="O9">
        <v>2</v>
      </c>
    </row>
    <row r="10" spans="2:15" x14ac:dyDescent="0.4">
      <c r="E10" t="s">
        <v>10</v>
      </c>
      <c r="F10" s="4">
        <f>$C$8/(F$4*F$9*F$6*F$8)</f>
        <v>3.4722222222222228</v>
      </c>
      <c r="G10" s="4">
        <f>$C$8/(G$4*G$9*G$6*G$8)</f>
        <v>1.0850694444444446</v>
      </c>
      <c r="H10" s="4">
        <f>$C$8/(H$4*H$9*H$6*H$8)</f>
        <v>0.54253472222222232</v>
      </c>
      <c r="I10" s="4">
        <f>$C$8/(I$4*I$9*I$6*I$8)</f>
        <v>2.0187338501291996</v>
      </c>
      <c r="J10" s="4"/>
      <c r="K10" s="4">
        <f t="shared" ref="K10" si="2">$C$8/(K$4*K$9*K$6*K$8)</f>
        <v>0.3201912745828453</v>
      </c>
      <c r="O10" s="4">
        <f t="shared" ref="O10" si="3">$C$8/(O$4*O$9*O$6*O$8)</f>
        <v>8.4749865467216066E-5</v>
      </c>
    </row>
    <row r="12" spans="2:15" x14ac:dyDescent="0.4">
      <c r="E12" t="s">
        <v>14</v>
      </c>
    </row>
    <row r="13" spans="2:15" x14ac:dyDescent="0.4">
      <c r="E13" t="s">
        <v>0</v>
      </c>
      <c r="F13">
        <v>160.30000000000001</v>
      </c>
    </row>
    <row r="14" spans="2:15" x14ac:dyDescent="0.4">
      <c r="E14" t="s">
        <v>1</v>
      </c>
      <c r="F14">
        <v>3.26</v>
      </c>
    </row>
    <row r="15" spans="2:15" x14ac:dyDescent="0.4">
      <c r="E15" t="s">
        <v>7</v>
      </c>
      <c r="F15" s="3">
        <f>F14/F13</f>
        <v>2.0336868371802867E-2</v>
      </c>
    </row>
    <row r="16" spans="2:15" x14ac:dyDescent="0.4">
      <c r="E16" t="s">
        <v>8</v>
      </c>
      <c r="F16">
        <v>1</v>
      </c>
    </row>
    <row r="17" spans="2:6" x14ac:dyDescent="0.4">
      <c r="E17" t="s">
        <v>9</v>
      </c>
      <c r="F17">
        <v>2</v>
      </c>
    </row>
    <row r="18" spans="2:6" x14ac:dyDescent="0.4">
      <c r="E18" t="s">
        <v>10</v>
      </c>
      <c r="F18">
        <f>$C$8/(F17*F14*F16*F13)</f>
        <v>1.0631055183256006</v>
      </c>
    </row>
    <row r="21" spans="2:6" x14ac:dyDescent="0.4">
      <c r="B21" t="s">
        <v>18</v>
      </c>
      <c r="C21" t="s">
        <v>17</v>
      </c>
      <c r="D21">
        <v>0.3</v>
      </c>
    </row>
    <row r="22" spans="2:6" x14ac:dyDescent="0.4">
      <c r="B22" t="s">
        <v>19</v>
      </c>
      <c r="D22">
        <v>0.03</v>
      </c>
    </row>
    <row r="23" spans="2:6" x14ac:dyDescent="0.4">
      <c r="B23" t="s">
        <v>20</v>
      </c>
      <c r="D23">
        <v>0.01</v>
      </c>
    </row>
    <row r="24" spans="2:6" x14ac:dyDescent="0.4">
      <c r="B24" t="s">
        <v>21</v>
      </c>
      <c r="C24" t="s">
        <v>24</v>
      </c>
      <c r="D24">
        <f>D22/D23</f>
        <v>3</v>
      </c>
    </row>
    <row r="25" spans="2:6" x14ac:dyDescent="0.4">
      <c r="B25" t="s">
        <v>22</v>
      </c>
      <c r="C25" t="s">
        <v>23</v>
      </c>
      <c r="D25">
        <f>D21 - ((1-D21)/D24)</f>
        <v>6.666666666666668E-2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16DF8-F087-47FE-B32E-5715D054CC34}">
  <dimension ref="B2:M17"/>
  <sheetViews>
    <sheetView workbookViewId="0">
      <selection activeCell="C6" sqref="C6"/>
    </sheetView>
  </sheetViews>
  <sheetFormatPr defaultRowHeight="17.399999999999999" x14ac:dyDescent="0.4"/>
  <cols>
    <col min="2" max="2" width="15.19921875" customWidth="1"/>
    <col min="5" max="5" width="14.59765625" customWidth="1"/>
    <col min="7" max="9" width="9.796875" bestFit="1" customWidth="1"/>
  </cols>
  <sheetData>
    <row r="2" spans="2:13" x14ac:dyDescent="0.4">
      <c r="E2" t="s">
        <v>12</v>
      </c>
    </row>
    <row r="3" spans="2:13" x14ac:dyDescent="0.4">
      <c r="F3" t="s">
        <v>11</v>
      </c>
      <c r="G3" t="s">
        <v>16</v>
      </c>
      <c r="H3" t="s">
        <v>16</v>
      </c>
      <c r="I3" t="s">
        <v>15</v>
      </c>
      <c r="K3" t="s">
        <v>2</v>
      </c>
      <c r="M3" t="s">
        <v>13</v>
      </c>
    </row>
    <row r="4" spans="2:13" x14ac:dyDescent="0.4">
      <c r="B4" t="s">
        <v>3</v>
      </c>
      <c r="C4">
        <v>100000</v>
      </c>
      <c r="E4" t="s">
        <v>0</v>
      </c>
      <c r="F4">
        <v>160</v>
      </c>
      <c r="G4">
        <v>160</v>
      </c>
      <c r="H4">
        <v>160</v>
      </c>
      <c r="I4">
        <v>160</v>
      </c>
      <c r="K4">
        <v>279.39999999999998</v>
      </c>
    </row>
    <row r="5" spans="2:13" x14ac:dyDescent="0.4">
      <c r="B5" t="s">
        <v>4</v>
      </c>
      <c r="C5" s="1">
        <v>0.1</v>
      </c>
      <c r="E5" t="s">
        <v>1</v>
      </c>
      <c r="F5" s="2">
        <v>1</v>
      </c>
      <c r="G5">
        <v>3.2</v>
      </c>
      <c r="H5">
        <v>3.2</v>
      </c>
      <c r="I5">
        <v>0.86</v>
      </c>
      <c r="K5">
        <v>6.21</v>
      </c>
    </row>
    <row r="6" spans="2:13" x14ac:dyDescent="0.4">
      <c r="B6" t="s">
        <v>5</v>
      </c>
      <c r="C6" s="1">
        <v>0.5</v>
      </c>
      <c r="E6" t="s">
        <v>7</v>
      </c>
      <c r="F6" s="3">
        <f>F5/F4</f>
        <v>6.2500000000000003E-3</v>
      </c>
      <c r="G6" s="3">
        <f>G5/G4</f>
        <v>0.02</v>
      </c>
      <c r="H6" s="3">
        <f>H5/H4</f>
        <v>0.02</v>
      </c>
      <c r="I6" s="3">
        <f>I5/I4</f>
        <v>5.3749999999999996E-3</v>
      </c>
      <c r="J6" s="3"/>
      <c r="K6" s="3">
        <f t="shared" ref="K6" si="0">K5/K4</f>
        <v>2.2226198997852543E-2</v>
      </c>
    </row>
    <row r="7" spans="2:13" x14ac:dyDescent="0.4">
      <c r="B7" t="s">
        <v>6</v>
      </c>
      <c r="C7" s="2">
        <f>C4*C5*C6</f>
        <v>5000</v>
      </c>
      <c r="E7" t="s">
        <v>8</v>
      </c>
      <c r="F7">
        <v>1</v>
      </c>
      <c r="G7">
        <v>1</v>
      </c>
      <c r="H7">
        <v>2</v>
      </c>
      <c r="I7">
        <v>2</v>
      </c>
      <c r="K7">
        <v>1</v>
      </c>
    </row>
    <row r="8" spans="2:13" x14ac:dyDescent="0.4">
      <c r="E8" t="s">
        <v>9</v>
      </c>
      <c r="F8">
        <v>2</v>
      </c>
      <c r="G8">
        <v>2</v>
      </c>
      <c r="H8">
        <v>2</v>
      </c>
      <c r="I8">
        <v>2</v>
      </c>
      <c r="K8">
        <v>2</v>
      </c>
    </row>
    <row r="9" spans="2:13" x14ac:dyDescent="0.4">
      <c r="E9" t="s">
        <v>10</v>
      </c>
      <c r="F9" s="4">
        <f>$C$7/(F$4*F$8*F$5*F$7)</f>
        <v>15.625</v>
      </c>
      <c r="G9" s="4">
        <f>$C$7/(G$4*G$8*G$5*G$7)</f>
        <v>4.8828125</v>
      </c>
      <c r="H9" s="4">
        <f>$C$7/(H$4*H$8*H$5*H$7)</f>
        <v>2.44140625</v>
      </c>
      <c r="I9" s="4">
        <f>$C$7/(I$4*I$8*I$5*I$7)</f>
        <v>9.0843023255813957</v>
      </c>
      <c r="J9" s="4"/>
      <c r="K9" s="4">
        <f t="shared" ref="K9" si="1">$C$7/(K$4*K$8*K$5*K$7)</f>
        <v>1.4408607356228036</v>
      </c>
    </row>
    <row r="11" spans="2:13" x14ac:dyDescent="0.4">
      <c r="E11" t="s">
        <v>14</v>
      </c>
    </row>
    <row r="12" spans="2:13" x14ac:dyDescent="0.4">
      <c r="E12" t="s">
        <v>0</v>
      </c>
      <c r="F12">
        <v>160.30000000000001</v>
      </c>
    </row>
    <row r="13" spans="2:13" x14ac:dyDescent="0.4">
      <c r="E13" t="s">
        <v>1</v>
      </c>
      <c r="F13">
        <v>3.26</v>
      </c>
    </row>
    <row r="14" spans="2:13" x14ac:dyDescent="0.4">
      <c r="E14" t="s">
        <v>7</v>
      </c>
      <c r="F14" s="3">
        <f>F13/F12</f>
        <v>2.0336868371802867E-2</v>
      </c>
    </row>
    <row r="15" spans="2:13" x14ac:dyDescent="0.4">
      <c r="E15" t="s">
        <v>8</v>
      </c>
      <c r="F15">
        <v>1</v>
      </c>
    </row>
    <row r="16" spans="2:13" x14ac:dyDescent="0.4">
      <c r="E16" t="s">
        <v>9</v>
      </c>
      <c r="F16">
        <v>2</v>
      </c>
    </row>
    <row r="17" spans="5:6" x14ac:dyDescent="0.4">
      <c r="E17" t="s">
        <v>10</v>
      </c>
      <c r="F17">
        <f>$C$7/(F16*F13*F15*F12)</f>
        <v>4.7839748324652014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7"/>
  <sheetViews>
    <sheetView workbookViewId="0">
      <selection activeCell="M9" sqref="M9"/>
    </sheetView>
  </sheetViews>
  <sheetFormatPr defaultRowHeight="17.399999999999999" x14ac:dyDescent="0.4"/>
  <cols>
    <col min="2" max="2" width="15.19921875" customWidth="1"/>
    <col min="5" max="5" width="14.59765625" customWidth="1"/>
    <col min="7" max="9" width="9.796875" bestFit="1" customWidth="1"/>
  </cols>
  <sheetData>
    <row r="2" spans="2:13" x14ac:dyDescent="0.4">
      <c r="E2" t="s">
        <v>12</v>
      </c>
    </row>
    <row r="3" spans="2:13" x14ac:dyDescent="0.4">
      <c r="F3" t="s">
        <v>11</v>
      </c>
      <c r="G3" t="s">
        <v>16</v>
      </c>
      <c r="H3" t="s">
        <v>16</v>
      </c>
      <c r="I3" t="s">
        <v>15</v>
      </c>
      <c r="K3" t="s">
        <v>2</v>
      </c>
      <c r="M3" t="s">
        <v>13</v>
      </c>
    </row>
    <row r="4" spans="2:13" x14ac:dyDescent="0.4">
      <c r="B4" t="s">
        <v>3</v>
      </c>
      <c r="C4">
        <v>100000</v>
      </c>
      <c r="E4" t="s">
        <v>0</v>
      </c>
      <c r="F4">
        <v>160</v>
      </c>
      <c r="G4">
        <v>160</v>
      </c>
      <c r="H4">
        <v>160</v>
      </c>
      <c r="I4">
        <v>160</v>
      </c>
      <c r="K4">
        <v>279.39999999999998</v>
      </c>
    </row>
    <row r="5" spans="2:13" x14ac:dyDescent="0.4">
      <c r="B5" t="s">
        <v>4</v>
      </c>
      <c r="C5" s="1">
        <v>0.02</v>
      </c>
      <c r="E5" t="s">
        <v>1</v>
      </c>
      <c r="F5" s="2">
        <v>1</v>
      </c>
      <c r="G5">
        <v>3.2</v>
      </c>
      <c r="H5">
        <v>3.2</v>
      </c>
      <c r="I5">
        <v>0.86</v>
      </c>
      <c r="K5">
        <v>6.21</v>
      </c>
    </row>
    <row r="6" spans="2:13" x14ac:dyDescent="0.4">
      <c r="B6" t="s">
        <v>5</v>
      </c>
      <c r="C6" s="1">
        <v>0.5</v>
      </c>
      <c r="E6" t="s">
        <v>7</v>
      </c>
      <c r="F6" s="3">
        <f>F5/F4</f>
        <v>6.2500000000000003E-3</v>
      </c>
      <c r="G6" s="3">
        <f>G5/G4</f>
        <v>0.02</v>
      </c>
      <c r="H6" s="3">
        <f>H5/H4</f>
        <v>0.02</v>
      </c>
      <c r="I6" s="3">
        <f>I5/I4</f>
        <v>5.3749999999999996E-3</v>
      </c>
      <c r="J6" s="3"/>
      <c r="K6" s="3">
        <f t="shared" ref="K6" si="0">K5/K4</f>
        <v>2.2226198997852543E-2</v>
      </c>
    </row>
    <row r="7" spans="2:13" x14ac:dyDescent="0.4">
      <c r="B7" t="s">
        <v>6</v>
      </c>
      <c r="C7" s="2">
        <f>C4*C5*C6</f>
        <v>1000</v>
      </c>
      <c r="E7" t="s">
        <v>8</v>
      </c>
      <c r="F7">
        <v>1</v>
      </c>
      <c r="G7">
        <v>1</v>
      </c>
      <c r="H7">
        <v>2</v>
      </c>
      <c r="I7">
        <v>2</v>
      </c>
      <c r="K7">
        <v>1</v>
      </c>
    </row>
    <row r="8" spans="2:13" x14ac:dyDescent="0.4">
      <c r="E8" t="s">
        <v>9</v>
      </c>
      <c r="F8">
        <v>2</v>
      </c>
      <c r="G8">
        <v>2</v>
      </c>
      <c r="H8">
        <v>2</v>
      </c>
      <c r="I8">
        <v>2</v>
      </c>
      <c r="K8">
        <v>2</v>
      </c>
    </row>
    <row r="9" spans="2:13" x14ac:dyDescent="0.4">
      <c r="E9" t="s">
        <v>10</v>
      </c>
      <c r="F9" s="4">
        <f>$C$7/(F$4*F$8*F$5*F$7)</f>
        <v>3.125</v>
      </c>
      <c r="G9" s="4">
        <f>$C$7/(G$4*G$8*G$5*G$7)</f>
        <v>0.9765625</v>
      </c>
      <c r="H9" s="4">
        <f>$C$7/(H$4*H$8*H$5*H$7)</f>
        <v>0.48828125</v>
      </c>
      <c r="I9" s="4">
        <f>$C$7/(I$4*I$8*I$5*I$7)</f>
        <v>1.8168604651162792</v>
      </c>
      <c r="J9" s="4"/>
      <c r="K9" s="4">
        <f t="shared" ref="K9" si="1">$C$7/(K$4*K$8*K$5*K$7)</f>
        <v>0.28817214712456068</v>
      </c>
    </row>
    <row r="11" spans="2:13" x14ac:dyDescent="0.4">
      <c r="E11" t="s">
        <v>14</v>
      </c>
    </row>
    <row r="12" spans="2:13" x14ac:dyDescent="0.4">
      <c r="E12" t="s">
        <v>0</v>
      </c>
      <c r="F12">
        <v>160.30000000000001</v>
      </c>
    </row>
    <row r="13" spans="2:13" x14ac:dyDescent="0.4">
      <c r="E13" t="s">
        <v>1</v>
      </c>
      <c r="F13">
        <v>3.26</v>
      </c>
    </row>
    <row r="14" spans="2:13" x14ac:dyDescent="0.4">
      <c r="E14" t="s">
        <v>7</v>
      </c>
      <c r="F14" s="3">
        <f>F13/F12</f>
        <v>2.0336868371802867E-2</v>
      </c>
    </row>
    <row r="15" spans="2:13" x14ac:dyDescent="0.4">
      <c r="E15" t="s">
        <v>8</v>
      </c>
      <c r="F15">
        <v>1</v>
      </c>
    </row>
    <row r="16" spans="2:13" x14ac:dyDescent="0.4">
      <c r="E16" t="s">
        <v>9</v>
      </c>
      <c r="F16">
        <v>2</v>
      </c>
    </row>
    <row r="17" spans="5:6" x14ac:dyDescent="0.4">
      <c r="E17" t="s">
        <v>10</v>
      </c>
      <c r="F17">
        <f>$C$7/(F16*F13*F15*F12)</f>
        <v>0.9567949664930403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나스닥100_선물 (2)</vt:lpstr>
      <vt:lpstr>나스닥100_선물</vt:lpstr>
      <vt:lpstr>Sheet1 (3)</vt:lpstr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Hwang</dc:creator>
  <cp:lastModifiedBy>Kevin Hwang</cp:lastModifiedBy>
  <dcterms:created xsi:type="dcterms:W3CDTF">2015-06-05T18:17:20Z</dcterms:created>
  <dcterms:modified xsi:type="dcterms:W3CDTF">2023-09-27T18:54:01Z</dcterms:modified>
</cp:coreProperties>
</file>