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minimized="1" xWindow="0" yWindow="0" windowWidth="28770" windowHeight="13590"/>
  </bookViews>
  <sheets>
    <sheet name="PlanningProjet" sheetId="11" r:id="rId1"/>
  </sheets>
  <definedNames>
    <definedName name="avancement_tâche" localSheetId="0">PlanningProjet!#REF!</definedName>
    <definedName name="ce_jour" localSheetId="0">TODAY()</definedName>
    <definedName name="Début_Projet">PlanningProjet!$C$3</definedName>
    <definedName name="début_tâche" localSheetId="0">PlanningProjet!$C1</definedName>
    <definedName name="fin_tâche" localSheetId="0">PlanningProjet!$D1</definedName>
    <definedName name="_xlnm.Print_Titles" localSheetId="0">PlanningProjet!$4:$6</definedName>
    <definedName name="Semaine_Affichage">PlanningProjet!$C$4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1" l="1"/>
  <c r="G13" i="11" l="1"/>
  <c r="G14" i="11"/>
  <c r="G15" i="11"/>
  <c r="G17" i="11"/>
  <c r="G20" i="11"/>
  <c r="G21" i="11"/>
  <c r="G22" i="11"/>
  <c r="G24" i="11"/>
  <c r="G25" i="11"/>
  <c r="G12" i="11"/>
  <c r="G7" i="11" l="1"/>
  <c r="G10" i="11"/>
  <c r="H5" i="11" l="1"/>
  <c r="H6" i="11" s="1"/>
  <c r="I5" i="11" l="1"/>
  <c r="J5" i="11" s="1"/>
  <c r="H4" i="11"/>
  <c r="K5" i="11" l="1"/>
  <c r="J6" i="11"/>
  <c r="I6" i="11"/>
  <c r="L5" i="11" l="1"/>
  <c r="K6" i="11"/>
  <c r="M5" i="11" l="1"/>
  <c r="L6" i="11"/>
  <c r="N5" i="11" l="1"/>
  <c r="M6" i="11"/>
  <c r="O5" i="11" l="1"/>
  <c r="N6" i="11"/>
  <c r="O6" i="11" l="1"/>
  <c r="P5" i="11"/>
  <c r="O4" i="11"/>
  <c r="P6" i="11" l="1"/>
  <c r="Q5" i="11"/>
  <c r="R5" i="11" l="1"/>
  <c r="Q6" i="11"/>
  <c r="S5" i="11" l="1"/>
  <c r="R6" i="11"/>
  <c r="T5" i="11" l="1"/>
  <c r="S6" i="11"/>
  <c r="U5" i="11" l="1"/>
  <c r="T6" i="11"/>
  <c r="V5" i="11" l="1"/>
  <c r="U6" i="11"/>
  <c r="W5" i="11" l="1"/>
  <c r="V6" i="11"/>
  <c r="V4" i="11"/>
  <c r="W6" i="11" l="1"/>
  <c r="X5" i="11"/>
  <c r="X6" i="11" l="1"/>
  <c r="Y5" i="11"/>
  <c r="Z5" i="11" l="1"/>
  <c r="Y6" i="11"/>
  <c r="AA5" i="11" l="1"/>
  <c r="Z6" i="11"/>
  <c r="AB5" i="11" l="1"/>
  <c r="AA6" i="11"/>
  <c r="AB6" i="11" l="1"/>
  <c r="AC5" i="11"/>
  <c r="AD5" i="11" l="1"/>
  <c r="AC6" i="11"/>
  <c r="AC4" i="11"/>
  <c r="AE5" i="11" l="1"/>
  <c r="AD6" i="11"/>
  <c r="AE6" i="11" l="1"/>
  <c r="AF5" i="11"/>
  <c r="AF6" i="11" l="1"/>
  <c r="AG5" i="11"/>
  <c r="AH5" i="11" l="1"/>
  <c r="AG6" i="11"/>
  <c r="AI5" i="11" l="1"/>
  <c r="AH6" i="11"/>
  <c r="AJ5" i="11" l="1"/>
  <c r="AI6" i="11"/>
  <c r="AK5" i="11" l="1"/>
  <c r="AJ6" i="11"/>
  <c r="AJ4" i="11"/>
  <c r="AK6" i="11" l="1"/>
</calcChain>
</file>

<file path=xl/sharedStrings.xml><?xml version="1.0" encoding="utf-8"?>
<sst xmlns="http://schemas.openxmlformats.org/spreadsheetml/2006/main" count="41" uniqueCount="39">
  <si>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</si>
  <si>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</si>
  <si>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</si>
  <si>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</si>
  <si>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</si>
  <si>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</si>
  <si>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</si>
  <si>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</si>
  <si>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</si>
  <si>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</si>
  <si>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DÉBUT</t>
  </si>
  <si>
    <t>FIN</t>
  </si>
  <si>
    <t>Kevin Gacon</t>
  </si>
  <si>
    <t>Fishermen</t>
  </si>
  <si>
    <t xml:space="preserve"> </t>
  </si>
  <si>
    <t>Système d'argent pour le joueur</t>
  </si>
  <si>
    <t>Création des zones de pêches</t>
  </si>
  <si>
    <t>Création des différents poissons</t>
  </si>
  <si>
    <t>Système de pêche</t>
  </si>
  <si>
    <t>Planification initiale</t>
  </si>
  <si>
    <t>Création de l'environnement de travail</t>
  </si>
  <si>
    <t>Création des Sprints sur IceScrum</t>
  </si>
  <si>
    <t xml:space="preserve">Création des diagrammes de flux </t>
  </si>
  <si>
    <t>PLANIFICATION</t>
  </si>
  <si>
    <t>PROJET</t>
  </si>
  <si>
    <t>Discussion avec l'expert à propos du CdC</t>
  </si>
  <si>
    <t>Recherche d'éléments qui me serviront pour le visuels</t>
  </si>
  <si>
    <t>Création de l'inventaire (pour les poissons)</t>
  </si>
  <si>
    <t>DOCUMENTATION</t>
  </si>
  <si>
    <t>Création/Validation du test unitaire</t>
  </si>
  <si>
    <t>Création du document " journal de travail"</t>
  </si>
  <si>
    <t>Création du document "rapport de projet"</t>
  </si>
  <si>
    <t>Rapport de projet</t>
  </si>
  <si>
    <t>Journal de travail</t>
  </si>
  <si>
    <t>HEURES</t>
  </si>
  <si>
    <t>Estimé</t>
  </si>
  <si>
    <t>Effectué</t>
  </si>
  <si>
    <t>Système de vente de poissons</t>
  </si>
  <si>
    <t>Création de la gestion du froid pour les poissons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</si>
</sst>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dd/mm/yyyy;@"/>
    <numFmt numFmtId="173" formatCode="ddd\,\ mm/dd/yyyy"/>
  </numFmts>
  <fonts count="29" x14ac:knownFonts="1">
    <font>
      <sz val="11"/>
      <color theme="1"/>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entury Gothic"/>
      <family val="2"/>
    </font>
    <font>
      <b/>
      <sz val="22"/>
      <color theme="1" tint="0.34998626667073579"/>
      <name val="Century Gothic"/>
      <family val="2"/>
    </font>
    <font>
      <sz val="10"/>
      <name val="Century Gothic"/>
      <family val="2"/>
    </font>
    <font>
      <sz val="11"/>
      <color theme="1"/>
      <name val="Century Gothic"/>
      <family val="2"/>
    </font>
    <font>
      <sz val="14"/>
      <color theme="1"/>
      <name val="Century Gothic"/>
      <family val="2"/>
    </font>
    <font>
      <b/>
      <sz val="9"/>
      <color theme="0"/>
      <name val="Century Gothic"/>
      <family val="2"/>
    </font>
    <font>
      <sz val="8"/>
      <color theme="0"/>
      <name val="Century Gothic"/>
      <family val="2"/>
    </font>
    <font>
      <b/>
      <sz val="11"/>
      <color theme="1"/>
      <name val="Century Gothic"/>
      <family val="2"/>
    </font>
    <font>
      <sz val="11"/>
      <name val="Century Gothic"/>
      <family val="2"/>
    </font>
    <font>
      <b/>
      <sz val="9"/>
      <name val="Century Gothic"/>
      <family val="2"/>
    </font>
  </fonts>
  <fills count="40">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1" tint="0.249977111117893"/>
        <bgColor indexed="64"/>
      </patternFill>
    </fill>
    <fill>
      <patternFill patternType="solid">
        <fgColor theme="1" tint="0.249977111117893"/>
        <bgColor theme="4"/>
      </patternFill>
    </fill>
    <fill>
      <patternFill patternType="solid">
        <fgColor theme="0" tint="-0.249977111117893"/>
        <bgColor indexed="64"/>
      </patternFill>
    </fill>
    <fill>
      <patternFill patternType="solid">
        <fgColor rgb="FF969696"/>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medium">
        <color theme="0" tint="-0.14996795556505021"/>
      </top>
      <bottom style="medium">
        <color theme="0" tint="-0.14996795556505021"/>
      </bottom>
      <diagonal/>
    </border>
    <border>
      <left/>
      <right/>
      <top style="medium">
        <color theme="0" tint="-0.14996795556505021"/>
      </top>
      <bottom/>
      <diagonal/>
    </border>
  </borders>
  <cellStyleXfs count="54">
    <xf numFmtId="0" fontId="0" fillId="0" borderId="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6" fillId="0" borderId="0"/>
    <xf numFmtId="167"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8" fontId="3" fillId="0" borderId="3">
      <alignment horizontal="center" vertical="center"/>
    </xf>
    <xf numFmtId="169"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7" fillId="0" borderId="0" applyNumberForma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11" applyNumberFormat="0" applyAlignment="0" applyProtection="0"/>
    <xf numFmtId="0" fontId="13" fillId="8" borderId="12" applyNumberFormat="0" applyAlignment="0" applyProtection="0"/>
    <xf numFmtId="0" fontId="14" fillId="8" borderId="11" applyNumberFormat="0" applyAlignment="0" applyProtection="0"/>
    <xf numFmtId="0" fontId="15" fillId="0" borderId="13" applyNumberFormat="0" applyFill="0" applyAlignment="0" applyProtection="0"/>
    <xf numFmtId="0" fontId="16" fillId="9" borderId="14" applyNumberFormat="0" applyAlignment="0" applyProtection="0"/>
    <xf numFmtId="0" fontId="17" fillId="0" borderId="0" applyNumberFormat="0" applyFill="0" applyBorder="0" applyAlignment="0" applyProtection="0"/>
    <xf numFmtId="0" fontId="3" fillId="10" borderId="15" applyNumberFormat="0" applyFont="0" applyAlignment="0" applyProtection="0"/>
    <xf numFmtId="0" fontId="18" fillId="0" borderId="0" applyNumberFormat="0" applyFill="0" applyBorder="0" applyAlignment="0" applyProtection="0"/>
    <xf numFmtId="0" fontId="2" fillId="0" borderId="16" applyNumberFormat="0" applyFill="0" applyAlignment="0" applyProtection="0"/>
    <xf numFmtId="0" fontId="6"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6"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6"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6"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6"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6"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cellStyleXfs>
  <cellXfs count="48">
    <xf numFmtId="0" fontId="0" fillId="0" borderId="0" xfId="0"/>
    <xf numFmtId="0" fontId="19" fillId="0" borderId="0" xfId="3" applyFont="1" applyAlignment="1">
      <alignment wrapText="1"/>
    </xf>
    <xf numFmtId="0" fontId="20" fillId="0" borderId="0" xfId="5" applyFont="1" applyAlignment="1">
      <alignment horizontal="left"/>
    </xf>
    <xf numFmtId="0" fontId="21" fillId="0" borderId="0" xfId="0" applyFont="1"/>
    <xf numFmtId="0" fontId="21" fillId="0" borderId="0" xfId="0" applyFont="1" applyAlignment="1">
      <alignment horizontal="center"/>
    </xf>
    <xf numFmtId="0" fontId="21" fillId="0" borderId="0" xfId="0" applyFont="1" applyAlignment="1">
      <alignment horizontal="center" vertical="center"/>
    </xf>
    <xf numFmtId="0" fontId="22" fillId="0" borderId="0" xfId="0" applyFont="1"/>
    <xf numFmtId="0" fontId="19" fillId="0" borderId="0" xfId="3" applyFont="1"/>
    <xf numFmtId="0" fontId="23" fillId="0" borderId="0" xfId="6" applyFont="1"/>
    <xf numFmtId="0" fontId="22" fillId="0" borderId="0" xfId="0" applyFont="1" applyAlignment="1">
      <alignment horizontal="center"/>
    </xf>
    <xf numFmtId="0" fontId="23" fillId="0" borderId="0" xfId="7" applyFont="1">
      <alignment vertical="top"/>
    </xf>
    <xf numFmtId="0" fontId="22" fillId="0" borderId="10" xfId="0" applyFont="1" applyBorder="1"/>
    <xf numFmtId="0" fontId="22" fillId="0" borderId="9" xfId="0" applyFont="1" applyBorder="1" applyAlignment="1">
      <alignment vertical="center"/>
    </xf>
    <xf numFmtId="0" fontId="27" fillId="0" borderId="2" xfId="0" applyFont="1" applyBorder="1" applyAlignment="1">
      <alignment horizontal="center" vertical="center"/>
    </xf>
    <xf numFmtId="0" fontId="22" fillId="0" borderId="0" xfId="0" applyFont="1" applyAlignment="1">
      <alignment vertical="center"/>
    </xf>
    <xf numFmtId="0" fontId="22" fillId="3" borderId="2" xfId="12" applyFont="1" applyFill="1">
      <alignment horizontal="left" vertical="center" indent="2"/>
    </xf>
    <xf numFmtId="0" fontId="26" fillId="35" borderId="2" xfId="0" applyFont="1" applyFill="1" applyBorder="1" applyAlignment="1">
      <alignment horizontal="left" vertical="center" indent="1"/>
    </xf>
    <xf numFmtId="169" fontId="22" fillId="35" borderId="2" xfId="0" applyNumberFormat="1" applyFont="1" applyFill="1" applyBorder="1" applyAlignment="1">
      <alignment horizontal="center" vertical="center"/>
    </xf>
    <xf numFmtId="169" fontId="27" fillId="35" borderId="2" xfId="0" applyNumberFormat="1" applyFont="1" applyFill="1" applyBorder="1" applyAlignment="1">
      <alignment horizontal="center" vertical="center"/>
    </xf>
    <xf numFmtId="0" fontId="24" fillId="37" borderId="1" xfId="0" applyFont="1" applyFill="1" applyBorder="1" applyAlignment="1">
      <alignment horizontal="left" vertical="center" indent="1"/>
    </xf>
    <xf numFmtId="0" fontId="24" fillId="37" borderId="1" xfId="0" applyFont="1" applyFill="1" applyBorder="1" applyAlignment="1">
      <alignment horizontal="center" vertical="center" wrapText="1"/>
    </xf>
    <xf numFmtId="0" fontId="25" fillId="36" borderId="8" xfId="0" applyFont="1" applyFill="1" applyBorder="1" applyAlignment="1">
      <alignment horizontal="center" vertical="center" shrinkToFit="1"/>
    </xf>
    <xf numFmtId="0" fontId="6" fillId="23" borderId="9" xfId="42" applyBorder="1" applyAlignment="1">
      <alignment vertical="center"/>
    </xf>
    <xf numFmtId="172" fontId="22" fillId="3" borderId="2" xfId="10" applyNumberFormat="1" applyFont="1" applyFill="1">
      <alignment horizontal="center" vertical="center"/>
    </xf>
    <xf numFmtId="172" fontId="22" fillId="35" borderId="2" xfId="0" applyNumberFormat="1" applyFont="1" applyFill="1" applyBorder="1" applyAlignment="1">
      <alignment horizontal="center" vertical="center"/>
    </xf>
    <xf numFmtId="172" fontId="27" fillId="35" borderId="2" xfId="0" applyNumberFormat="1" applyFont="1" applyFill="1" applyBorder="1" applyAlignment="1">
      <alignment horizontal="center" vertical="center"/>
    </xf>
    <xf numFmtId="0" fontId="22" fillId="38" borderId="9" xfId="0" applyFont="1" applyFill="1" applyBorder="1" applyAlignment="1">
      <alignment vertical="center"/>
    </xf>
    <xf numFmtId="0" fontId="22" fillId="38" borderId="9" xfId="0" applyFont="1" applyFill="1" applyBorder="1" applyAlignment="1">
      <alignment horizontal="right" vertical="center"/>
    </xf>
    <xf numFmtId="0" fontId="6" fillId="38" borderId="0" xfId="3" applyFill="1"/>
    <xf numFmtId="171" fontId="28" fillId="2" borderId="6" xfId="0" applyNumberFormat="1" applyFont="1" applyFill="1" applyBorder="1" applyAlignment="1">
      <alignment horizontal="center" vertical="center"/>
    </xf>
    <xf numFmtId="171" fontId="28" fillId="2" borderId="0" xfId="0" applyNumberFormat="1" applyFont="1" applyFill="1" applyAlignment="1">
      <alignment horizontal="center" vertical="center"/>
    </xf>
    <xf numFmtId="171" fontId="28" fillId="2" borderId="7" xfId="0" applyNumberFormat="1" applyFont="1" applyFill="1" applyBorder="1" applyAlignment="1">
      <alignment horizontal="center" vertical="center"/>
    </xf>
    <xf numFmtId="0" fontId="26" fillId="0" borderId="0" xfId="0" applyFont="1"/>
    <xf numFmtId="0" fontId="22" fillId="39" borderId="9" xfId="0" applyFont="1" applyFill="1" applyBorder="1" applyAlignment="1">
      <alignment vertical="center"/>
    </xf>
    <xf numFmtId="0" fontId="24" fillId="37" borderId="0" xfId="0" applyFont="1" applyFill="1" applyBorder="1" applyAlignment="1">
      <alignment horizontal="center" vertical="center" wrapText="1"/>
    </xf>
    <xf numFmtId="173" fontId="22" fillId="0" borderId="0" xfId="9" applyNumberFormat="1" applyFont="1" applyBorder="1">
      <alignment horizontal="center" vertical="center"/>
    </xf>
    <xf numFmtId="0" fontId="22" fillId="0" borderId="0" xfId="0" applyFont="1" applyBorder="1" applyAlignment="1">
      <alignment horizontal="center" vertical="center"/>
    </xf>
    <xf numFmtId="172" fontId="22" fillId="3" borderId="21" xfId="10" applyNumberFormat="1" applyFont="1" applyFill="1" applyBorder="1">
      <alignment horizontal="center" vertical="center"/>
    </xf>
    <xf numFmtId="172" fontId="27" fillId="35" borderId="22" xfId="0" applyNumberFormat="1" applyFont="1" applyFill="1" applyBorder="1" applyAlignment="1">
      <alignment horizontal="center" vertical="center"/>
    </xf>
    <xf numFmtId="172" fontId="22" fillId="3" borderId="0" xfId="10" applyNumberFormat="1" applyFont="1" applyFill="1" applyBorder="1">
      <alignment horizontal="center" vertical="center"/>
    </xf>
    <xf numFmtId="0" fontId="24" fillId="37" borderId="0" xfId="0" applyFont="1" applyFill="1" applyBorder="1" applyAlignment="1">
      <alignment horizontal="center" vertical="center"/>
    </xf>
    <xf numFmtId="173" fontId="22" fillId="0" borderId="17" xfId="9" applyNumberFormat="1" applyFont="1" applyBorder="1">
      <alignment horizontal="center" vertical="center"/>
    </xf>
    <xf numFmtId="173" fontId="22" fillId="0" borderId="18" xfId="9" applyNumberFormat="1" applyFont="1" applyBorder="1">
      <alignment horizontal="center" vertical="center"/>
    </xf>
    <xf numFmtId="0" fontId="22" fillId="0" borderId="19" xfId="0" applyFont="1" applyBorder="1" applyAlignment="1">
      <alignment horizontal="center" vertical="center"/>
    </xf>
    <xf numFmtId="0" fontId="22" fillId="0" borderId="20" xfId="0" applyFont="1" applyBorder="1" applyAlignment="1">
      <alignment horizontal="center" vertical="center"/>
    </xf>
    <xf numFmtId="170" fontId="26" fillId="35" borderId="4" xfId="0" applyNumberFormat="1" applyFont="1" applyFill="1" applyBorder="1" applyAlignment="1">
      <alignment horizontal="left" vertical="center" wrapText="1" indent="1"/>
    </xf>
    <xf numFmtId="170" fontId="26" fillId="35" borderId="1" xfId="0" applyNumberFormat="1" applyFont="1" applyFill="1" applyBorder="1" applyAlignment="1">
      <alignment horizontal="left" vertical="center" wrapText="1" indent="1"/>
    </xf>
    <xf numFmtId="170" fontId="26" fillId="35" borderId="5" xfId="0" applyNumberFormat="1" applyFont="1" applyFill="1" applyBorder="1" applyAlignment="1">
      <alignment horizontal="left" vertical="center" wrapText="1"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14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8064A2"/>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8064A2"/>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146"/>
      <tableStyleElement type="headerRow" dxfId="145"/>
      <tableStyleElement type="totalRow" dxfId="144"/>
      <tableStyleElement type="firstColumn" dxfId="143"/>
      <tableStyleElement type="lastColumn" dxfId="142"/>
      <tableStyleElement type="firstRowStripe" dxfId="141"/>
      <tableStyleElement type="secondRowStripe" dxfId="140"/>
      <tableStyleElement type="firstColumnStripe" dxfId="139"/>
      <tableStyleElement type="secondColumnStripe" dxfId="13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064A2"/>
      <color rgb="FFB2B2B2"/>
      <color rgb="FF969696"/>
      <color rgb="FF000000"/>
      <color rgb="FF215881"/>
      <color rgb="FF42648A"/>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P28"/>
  <sheetViews>
    <sheetView showGridLines="0" tabSelected="1" showRuler="0" zoomScale="70" zoomScaleNormal="70" zoomScalePageLayoutView="70" workbookViewId="0">
      <pane ySplit="6" topLeftCell="A13" activePane="bottomLeft" state="frozen"/>
      <selection pane="bottomLeft" activeCell="D19" sqref="D19"/>
    </sheetView>
  </sheetViews>
  <sheetFormatPr baseColWidth="10" defaultColWidth="9.140625" defaultRowHeight="30" customHeight="1" x14ac:dyDescent="0.3"/>
  <cols>
    <col min="1" max="1" width="2.7109375" style="7" customWidth="1"/>
    <col min="2" max="2" width="61.140625" style="6" customWidth="1"/>
    <col min="3" max="3" width="13.42578125" style="9" customWidth="1"/>
    <col min="4" max="6" width="15.42578125" style="6" customWidth="1"/>
    <col min="7" max="7" width="9.28515625" style="6" customWidth="1"/>
    <col min="8" max="37" width="3.5703125" style="6" customWidth="1"/>
    <col min="38" max="42" width="2.7109375" style="6" customWidth="1"/>
    <col min="43" max="46" width="9.140625" style="6"/>
    <col min="47" max="48" width="10.28515625" style="6"/>
    <col min="49" max="16384" width="9.140625" style="6"/>
  </cols>
  <sheetData>
    <row r="1" spans="1:42" ht="7.5" customHeight="1" x14ac:dyDescent="0.3">
      <c r="A1" s="1" t="s">
        <v>14</v>
      </c>
      <c r="C1" s="4"/>
      <c r="D1" s="5"/>
      <c r="E1" s="5"/>
      <c r="F1" s="5"/>
      <c r="G1" s="3"/>
    </row>
    <row r="2" spans="1:42" ht="30" customHeight="1" thickBot="1" x14ac:dyDescent="0.45">
      <c r="A2" s="7" t="s">
        <v>0</v>
      </c>
      <c r="B2" s="8"/>
      <c r="H2" s="2"/>
    </row>
    <row r="3" spans="1:42" ht="30" customHeight="1" x14ac:dyDescent="0.4">
      <c r="A3" s="7" t="s">
        <v>1</v>
      </c>
      <c r="B3" s="2" t="s">
        <v>13</v>
      </c>
      <c r="C3" s="41">
        <f ca="1">TODAY()</f>
        <v>44705</v>
      </c>
      <c r="D3" s="42"/>
      <c r="E3" s="35"/>
      <c r="F3" s="35"/>
      <c r="H3" s="10"/>
    </row>
    <row r="4" spans="1:42" ht="30" customHeight="1" x14ac:dyDescent="0.3">
      <c r="A4" s="1" t="s">
        <v>2</v>
      </c>
      <c r="B4" s="10" t="s">
        <v>12</v>
      </c>
      <c r="C4" s="43">
        <v>-2</v>
      </c>
      <c r="D4" s="44"/>
      <c r="E4" s="36"/>
      <c r="F4" s="36"/>
      <c r="H4" s="45">
        <f ca="1">H5</f>
        <v>44683</v>
      </c>
      <c r="I4" s="46"/>
      <c r="J4" s="46"/>
      <c r="K4" s="46"/>
      <c r="L4" s="46"/>
      <c r="M4" s="46"/>
      <c r="N4" s="47"/>
      <c r="O4" s="45">
        <f ca="1">O5</f>
        <v>44690</v>
      </c>
      <c r="P4" s="46"/>
      <c r="Q4" s="46"/>
      <c r="R4" s="46"/>
      <c r="S4" s="46"/>
      <c r="T4" s="46"/>
      <c r="U4" s="47"/>
      <c r="V4" s="45">
        <f ca="1">V5</f>
        <v>44697</v>
      </c>
      <c r="W4" s="46"/>
      <c r="X4" s="46"/>
      <c r="Y4" s="46"/>
      <c r="Z4" s="46"/>
      <c r="AA4" s="46"/>
      <c r="AB4" s="47"/>
      <c r="AC4" s="45">
        <f ca="1">AC5</f>
        <v>44704</v>
      </c>
      <c r="AD4" s="46"/>
      <c r="AE4" s="46"/>
      <c r="AF4" s="46"/>
      <c r="AG4" s="46"/>
      <c r="AH4" s="46"/>
      <c r="AI4" s="47"/>
      <c r="AJ4" s="45">
        <f ca="1">AJ5</f>
        <v>44711</v>
      </c>
      <c r="AK4" s="46"/>
      <c r="AL4" s="46"/>
      <c r="AM4" s="46"/>
      <c r="AN4" s="46"/>
      <c r="AO4" s="46"/>
      <c r="AP4" s="47"/>
    </row>
    <row r="5" spans="1:42" ht="19.5" customHeight="1" x14ac:dyDescent="0.3">
      <c r="A5" s="1" t="s">
        <v>3</v>
      </c>
      <c r="B5" s="11"/>
      <c r="C5" s="40" t="s">
        <v>35</v>
      </c>
      <c r="D5" s="40"/>
      <c r="E5" s="40" t="s">
        <v>36</v>
      </c>
      <c r="F5" s="40"/>
      <c r="H5" s="29">
        <f ca="1">Début_Projet-WEEKDAY(Début_Projet,1)+2+7*(Semaine_Affichage-1)</f>
        <v>44683</v>
      </c>
      <c r="I5" s="30">
        <f ca="1">H5+1</f>
        <v>44684</v>
      </c>
      <c r="J5" s="30">
        <f t="shared" ref="J5:AI5" ca="1" si="0">I5+1</f>
        <v>44685</v>
      </c>
      <c r="K5" s="30">
        <f ca="1">J5+1</f>
        <v>44686</v>
      </c>
      <c r="L5" s="30">
        <f t="shared" ca="1" si="0"/>
        <v>44687</v>
      </c>
      <c r="M5" s="30">
        <f t="shared" ca="1" si="0"/>
        <v>44688</v>
      </c>
      <c r="N5" s="31">
        <f t="shared" ca="1" si="0"/>
        <v>44689</v>
      </c>
      <c r="O5" s="29">
        <f ca="1">N5+1</f>
        <v>44690</v>
      </c>
      <c r="P5" s="30">
        <f ca="1">O5+1</f>
        <v>44691</v>
      </c>
      <c r="Q5" s="30">
        <f t="shared" ca="1" si="0"/>
        <v>44692</v>
      </c>
      <c r="R5" s="30">
        <f t="shared" ca="1" si="0"/>
        <v>44693</v>
      </c>
      <c r="S5" s="30">
        <f t="shared" ca="1" si="0"/>
        <v>44694</v>
      </c>
      <c r="T5" s="30">
        <f t="shared" ca="1" si="0"/>
        <v>44695</v>
      </c>
      <c r="U5" s="31">
        <f t="shared" ca="1" si="0"/>
        <v>44696</v>
      </c>
      <c r="V5" s="29">
        <f ca="1">U5+1</f>
        <v>44697</v>
      </c>
      <c r="W5" s="30">
        <f ca="1">V5+1</f>
        <v>44698</v>
      </c>
      <c r="X5" s="30">
        <f t="shared" ca="1" si="0"/>
        <v>44699</v>
      </c>
      <c r="Y5" s="30">
        <f t="shared" ca="1" si="0"/>
        <v>44700</v>
      </c>
      <c r="Z5" s="30">
        <f t="shared" ca="1" si="0"/>
        <v>44701</v>
      </c>
      <c r="AA5" s="30">
        <f t="shared" ca="1" si="0"/>
        <v>44702</v>
      </c>
      <c r="AB5" s="31">
        <f t="shared" ca="1" si="0"/>
        <v>44703</v>
      </c>
      <c r="AC5" s="29">
        <f ca="1">AB5+1</f>
        <v>44704</v>
      </c>
      <c r="AD5" s="30">
        <f ca="1">AC5+1</f>
        <v>44705</v>
      </c>
      <c r="AE5" s="30">
        <f t="shared" ca="1" si="0"/>
        <v>44706</v>
      </c>
      <c r="AF5" s="30">
        <f t="shared" ca="1" si="0"/>
        <v>44707</v>
      </c>
      <c r="AG5" s="30">
        <f t="shared" ca="1" si="0"/>
        <v>44708</v>
      </c>
      <c r="AH5" s="30">
        <f t="shared" ca="1" si="0"/>
        <v>44709</v>
      </c>
      <c r="AI5" s="31">
        <f t="shared" ca="1" si="0"/>
        <v>44710</v>
      </c>
      <c r="AJ5" s="29">
        <f ca="1">AI5+1</f>
        <v>44711</v>
      </c>
      <c r="AK5" s="30">
        <f ca="1">AJ5+1</f>
        <v>44712</v>
      </c>
      <c r="AL5" s="32"/>
      <c r="AM5" s="32"/>
      <c r="AN5" s="32"/>
      <c r="AO5" s="32"/>
      <c r="AP5" s="32"/>
    </row>
    <row r="6" spans="1:42" ht="30" customHeight="1" thickBot="1" x14ac:dyDescent="0.35">
      <c r="A6" s="1" t="s">
        <v>4</v>
      </c>
      <c r="B6" s="19"/>
      <c r="C6" s="34" t="s">
        <v>10</v>
      </c>
      <c r="D6" s="34" t="s">
        <v>11</v>
      </c>
      <c r="E6" s="34" t="s">
        <v>10</v>
      </c>
      <c r="F6" s="34" t="s">
        <v>11</v>
      </c>
      <c r="G6" s="20" t="s">
        <v>34</v>
      </c>
      <c r="H6" s="21" t="str">
        <f ca="1">LEFT(TEXT(H5,"jjj"),1)</f>
        <v>l</v>
      </c>
      <c r="I6" s="21" t="str">
        <f t="shared" ref="I6:AK6" ca="1" si="1">LEFT(TEXT(I5,"jjj"),1)</f>
        <v>m</v>
      </c>
      <c r="J6" s="21" t="str">
        <f ca="1">LEFT(TEXT(J5,"jjj"),1)</f>
        <v>m</v>
      </c>
      <c r="K6" s="21" t="str">
        <f t="shared" ca="1" si="1"/>
        <v>j</v>
      </c>
      <c r="L6" s="21" t="str">
        <f t="shared" ca="1" si="1"/>
        <v>v</v>
      </c>
      <c r="M6" s="21" t="str">
        <f t="shared" ca="1" si="1"/>
        <v>s</v>
      </c>
      <c r="N6" s="21" t="str">
        <f t="shared" ca="1" si="1"/>
        <v>d</v>
      </c>
      <c r="O6" s="21" t="str">
        <f t="shared" ca="1" si="1"/>
        <v>l</v>
      </c>
      <c r="P6" s="21" t="str">
        <f t="shared" ca="1" si="1"/>
        <v>m</v>
      </c>
      <c r="Q6" s="21" t="str">
        <f t="shared" ca="1" si="1"/>
        <v>m</v>
      </c>
      <c r="R6" s="21" t="str">
        <f t="shared" ca="1" si="1"/>
        <v>j</v>
      </c>
      <c r="S6" s="21" t="str">
        <f t="shared" ca="1" si="1"/>
        <v>v</v>
      </c>
      <c r="T6" s="21" t="str">
        <f t="shared" ca="1" si="1"/>
        <v>s</v>
      </c>
      <c r="U6" s="21" t="str">
        <f t="shared" ca="1" si="1"/>
        <v>d</v>
      </c>
      <c r="V6" s="21" t="str">
        <f t="shared" ca="1" si="1"/>
        <v>l</v>
      </c>
      <c r="W6" s="21" t="str">
        <f t="shared" ca="1" si="1"/>
        <v>m</v>
      </c>
      <c r="X6" s="21" t="str">
        <f t="shared" ca="1" si="1"/>
        <v>m</v>
      </c>
      <c r="Y6" s="21" t="str">
        <f t="shared" ca="1" si="1"/>
        <v>j</v>
      </c>
      <c r="Z6" s="21" t="str">
        <f t="shared" ca="1" si="1"/>
        <v>v</v>
      </c>
      <c r="AA6" s="21" t="str">
        <f t="shared" ca="1" si="1"/>
        <v>s</v>
      </c>
      <c r="AB6" s="21" t="str">
        <f t="shared" ca="1" si="1"/>
        <v>d</v>
      </c>
      <c r="AC6" s="21" t="str">
        <f t="shared" ca="1" si="1"/>
        <v>l</v>
      </c>
      <c r="AD6" s="21" t="str">
        <f t="shared" ca="1" si="1"/>
        <v>m</v>
      </c>
      <c r="AE6" s="21" t="str">
        <f t="shared" ca="1" si="1"/>
        <v>m</v>
      </c>
      <c r="AF6" s="21" t="str">
        <f t="shared" ca="1" si="1"/>
        <v>j</v>
      </c>
      <c r="AG6" s="21" t="str">
        <f t="shared" ca="1" si="1"/>
        <v>v</v>
      </c>
      <c r="AH6" s="21" t="str">
        <f t="shared" ca="1" si="1"/>
        <v>s</v>
      </c>
      <c r="AI6" s="21" t="str">
        <f t="shared" ca="1" si="1"/>
        <v>d</v>
      </c>
      <c r="AJ6" s="21" t="str">
        <f t="shared" ca="1" si="1"/>
        <v>l</v>
      </c>
      <c r="AK6" s="21" t="str">
        <f t="shared" ca="1" si="1"/>
        <v>m</v>
      </c>
    </row>
    <row r="7" spans="1:42" ht="17.25" hidden="1" thickBot="1" x14ac:dyDescent="0.35">
      <c r="A7" s="7" t="s">
        <v>5</v>
      </c>
      <c r="C7" s="6"/>
      <c r="G7" s="6" t="str">
        <f>IF(OR(ISBLANK(début_tâche),ISBLANK(fin_tâche)),"",fin_tâche-début_tâche+1)</f>
        <v/>
      </c>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spans="1:42" s="14" customFormat="1" ht="30" customHeight="1" thickBot="1" x14ac:dyDescent="0.35">
      <c r="A8" s="1" t="s">
        <v>6</v>
      </c>
      <c r="B8" s="16" t="s">
        <v>23</v>
      </c>
      <c r="C8" s="17"/>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row>
    <row r="9" spans="1:42" s="14" customFormat="1" ht="30" customHeight="1" thickBot="1" x14ac:dyDescent="0.35">
      <c r="A9" s="1" t="s">
        <v>7</v>
      </c>
      <c r="B9" s="15" t="s">
        <v>19</v>
      </c>
      <c r="C9" s="23">
        <v>44683</v>
      </c>
      <c r="D9" s="37">
        <v>44683</v>
      </c>
      <c r="E9" s="23">
        <v>44683</v>
      </c>
      <c r="F9" s="23">
        <v>44684</v>
      </c>
      <c r="G9" s="13">
        <v>2</v>
      </c>
      <c r="H9" s="12"/>
      <c r="I9" s="12"/>
      <c r="J9" s="26"/>
      <c r="K9" s="12"/>
      <c r="L9" s="12"/>
      <c r="M9" s="26"/>
      <c r="N9" s="26"/>
      <c r="O9" s="12"/>
      <c r="P9" s="12"/>
      <c r="Q9" s="26"/>
      <c r="R9" s="12"/>
      <c r="S9" s="12"/>
      <c r="T9" s="26"/>
      <c r="U9" s="26"/>
      <c r="V9" s="12"/>
      <c r="W9" s="12"/>
      <c r="X9" s="26"/>
      <c r="Y9" s="12"/>
      <c r="Z9" s="12"/>
      <c r="AA9" s="26"/>
      <c r="AB9" s="26"/>
      <c r="AC9" s="12"/>
      <c r="AD9" s="12"/>
      <c r="AE9" s="26"/>
      <c r="AF9" s="33"/>
      <c r="AG9" s="33"/>
      <c r="AH9" s="26"/>
      <c r="AI9" s="26"/>
      <c r="AJ9" s="12"/>
      <c r="AK9" s="12"/>
    </row>
    <row r="10" spans="1:42" s="14" customFormat="1" ht="30" customHeight="1" thickBot="1" x14ac:dyDescent="0.35">
      <c r="A10" s="1" t="s">
        <v>8</v>
      </c>
      <c r="B10" s="15" t="s">
        <v>25</v>
      </c>
      <c r="C10" s="23">
        <v>44683</v>
      </c>
      <c r="D10" s="37">
        <v>44683</v>
      </c>
      <c r="E10" s="23">
        <v>44683</v>
      </c>
      <c r="F10" s="23">
        <v>44683</v>
      </c>
      <c r="G10" s="13">
        <f t="shared" ref="G10:G14" si="2">IF(OR(ISBLANK(début_tâche),ISBLANK(fin_tâche)),"",fin_tâche-début_tâche+1)</f>
        <v>1</v>
      </c>
      <c r="H10" s="12"/>
      <c r="I10" s="12"/>
      <c r="J10" s="26"/>
      <c r="K10" s="12"/>
      <c r="L10" s="12"/>
      <c r="M10" s="26"/>
      <c r="N10" s="26"/>
      <c r="O10" s="12"/>
      <c r="P10" s="12"/>
      <c r="Q10" s="26"/>
      <c r="R10" s="12"/>
      <c r="S10" s="12"/>
      <c r="T10" s="27"/>
      <c r="U10" s="27"/>
      <c r="V10" s="12"/>
      <c r="W10" s="12"/>
      <c r="X10" s="26"/>
      <c r="Y10" s="12"/>
      <c r="Z10" s="12"/>
      <c r="AA10" s="26"/>
      <c r="AB10" s="26"/>
      <c r="AC10" s="12"/>
      <c r="AD10" s="12"/>
      <c r="AE10" s="26"/>
      <c r="AF10" s="33"/>
      <c r="AG10" s="33"/>
      <c r="AH10" s="26"/>
      <c r="AI10" s="26"/>
      <c r="AJ10" s="12"/>
      <c r="AK10" s="12"/>
    </row>
    <row r="11" spans="1:42" s="14" customFormat="1" ht="30" customHeight="1" thickBot="1" x14ac:dyDescent="0.35">
      <c r="A11" s="7"/>
      <c r="B11" s="15" t="s">
        <v>30</v>
      </c>
      <c r="C11" s="23">
        <v>44683</v>
      </c>
      <c r="D11" s="37">
        <v>44684</v>
      </c>
      <c r="E11" s="23">
        <v>44683</v>
      </c>
      <c r="F11" s="23">
        <v>44683</v>
      </c>
      <c r="G11" s="13">
        <v>3</v>
      </c>
      <c r="H11" s="12"/>
      <c r="I11" s="12"/>
      <c r="J11" s="26"/>
      <c r="K11" s="12"/>
      <c r="L11" s="12"/>
      <c r="M11" s="26"/>
      <c r="N11" s="26"/>
      <c r="O11" s="12"/>
      <c r="P11" s="12"/>
      <c r="Q11" s="26"/>
      <c r="R11" s="12"/>
      <c r="S11" s="12"/>
      <c r="T11" s="26"/>
      <c r="U11" s="26"/>
      <c r="V11" s="12"/>
      <c r="W11" s="12"/>
      <c r="X11" s="26"/>
      <c r="Y11" s="12"/>
      <c r="Z11" s="12"/>
      <c r="AA11" s="26"/>
      <c r="AB11" s="26"/>
      <c r="AC11" s="12"/>
      <c r="AD11" s="12"/>
      <c r="AE11" s="26"/>
      <c r="AF11" s="33"/>
      <c r="AG11" s="33"/>
      <c r="AH11" s="26"/>
      <c r="AI11" s="26"/>
      <c r="AJ11" s="12"/>
      <c r="AK11" s="12"/>
    </row>
    <row r="12" spans="1:42" s="14" customFormat="1" ht="30" customHeight="1" thickBot="1" x14ac:dyDescent="0.35">
      <c r="A12" s="7"/>
      <c r="B12" s="15" t="s">
        <v>31</v>
      </c>
      <c r="C12" s="23">
        <v>44684</v>
      </c>
      <c r="D12" s="37">
        <v>44684</v>
      </c>
      <c r="E12" s="23">
        <v>44683</v>
      </c>
      <c r="F12" s="23">
        <v>44683</v>
      </c>
      <c r="G12" s="13">
        <f t="shared" si="2"/>
        <v>1</v>
      </c>
      <c r="H12" s="12"/>
      <c r="I12" s="22"/>
      <c r="J12" s="26"/>
      <c r="K12" s="12"/>
      <c r="L12" s="12"/>
      <c r="M12" s="26"/>
      <c r="N12" s="26"/>
      <c r="O12" s="12"/>
      <c r="P12" s="12"/>
      <c r="Q12" s="26"/>
      <c r="R12" s="12"/>
      <c r="S12" s="12"/>
      <c r="T12" s="26"/>
      <c r="U12" s="26"/>
      <c r="V12" s="12"/>
      <c r="W12" s="12"/>
      <c r="X12" s="27"/>
      <c r="Y12" s="12"/>
      <c r="Z12" s="12"/>
      <c r="AA12" s="26"/>
      <c r="AB12" s="26"/>
      <c r="AC12" s="12"/>
      <c r="AD12" s="12"/>
      <c r="AE12" s="26"/>
      <c r="AF12" s="33"/>
      <c r="AG12" s="33"/>
      <c r="AH12" s="26"/>
      <c r="AI12" s="26"/>
      <c r="AJ12" s="12"/>
      <c r="AK12" s="12"/>
    </row>
    <row r="13" spans="1:42" s="14" customFormat="1" ht="30" customHeight="1" thickBot="1" x14ac:dyDescent="0.35">
      <c r="A13" s="1"/>
      <c r="B13" s="15" t="s">
        <v>21</v>
      </c>
      <c r="C13" s="23">
        <v>44684</v>
      </c>
      <c r="D13" s="37">
        <v>44686</v>
      </c>
      <c r="E13" s="23">
        <v>44684</v>
      </c>
      <c r="F13" s="23">
        <v>44691</v>
      </c>
      <c r="G13" s="13">
        <f t="shared" si="2"/>
        <v>3</v>
      </c>
      <c r="H13" s="12"/>
      <c r="I13" s="22"/>
      <c r="J13" s="26"/>
      <c r="K13" s="12"/>
      <c r="L13" s="12"/>
      <c r="M13" s="26"/>
      <c r="N13" s="26"/>
      <c r="O13" s="12"/>
      <c r="P13" s="12"/>
      <c r="Q13" s="26"/>
      <c r="R13" s="12"/>
      <c r="S13" s="12"/>
      <c r="T13" s="26"/>
      <c r="U13" s="26"/>
      <c r="V13" s="12"/>
      <c r="W13" s="12"/>
      <c r="X13" s="27"/>
      <c r="Y13" s="12"/>
      <c r="Z13" s="12"/>
      <c r="AA13" s="26"/>
      <c r="AB13" s="26"/>
      <c r="AC13" s="12"/>
      <c r="AD13" s="12"/>
      <c r="AE13" s="26"/>
      <c r="AF13" s="33"/>
      <c r="AG13" s="33"/>
      <c r="AH13" s="26"/>
      <c r="AI13" s="26"/>
      <c r="AJ13" s="12"/>
      <c r="AK13" s="12"/>
    </row>
    <row r="14" spans="1:42" s="14" customFormat="1" ht="30" customHeight="1" thickBot="1" x14ac:dyDescent="0.35">
      <c r="A14" s="7"/>
      <c r="B14" s="15" t="s">
        <v>22</v>
      </c>
      <c r="C14" s="23">
        <v>44684</v>
      </c>
      <c r="D14" s="37">
        <v>44686</v>
      </c>
      <c r="E14" s="23">
        <v>44684</v>
      </c>
      <c r="F14" s="23">
        <v>44687</v>
      </c>
      <c r="G14" s="13">
        <f t="shared" si="2"/>
        <v>3</v>
      </c>
      <c r="H14" s="12"/>
      <c r="I14" s="12"/>
      <c r="J14" s="26"/>
      <c r="K14" s="12"/>
      <c r="L14" s="12"/>
      <c r="M14" s="26"/>
      <c r="N14" s="26"/>
      <c r="O14" s="12"/>
      <c r="P14" s="12"/>
      <c r="Q14" s="28"/>
      <c r="R14" s="12"/>
      <c r="S14" s="12"/>
      <c r="T14" s="26"/>
      <c r="U14" s="26"/>
      <c r="V14" s="12"/>
      <c r="W14" s="12"/>
      <c r="X14" s="26"/>
      <c r="Y14" s="12"/>
      <c r="Z14" s="12"/>
      <c r="AA14" s="26"/>
      <c r="AB14" s="26"/>
      <c r="AC14" s="12"/>
      <c r="AD14" s="12"/>
      <c r="AE14" s="26"/>
      <c r="AF14" s="33"/>
      <c r="AG14" s="33"/>
      <c r="AH14" s="26"/>
      <c r="AI14" s="26"/>
      <c r="AJ14" s="12"/>
      <c r="AK14" s="12"/>
    </row>
    <row r="15" spans="1:42" s="14" customFormat="1" ht="30" customHeight="1" thickBot="1" x14ac:dyDescent="0.35">
      <c r="A15" s="7"/>
      <c r="B15" s="15" t="s">
        <v>20</v>
      </c>
      <c r="C15" s="23">
        <v>44684</v>
      </c>
      <c r="D15" s="37">
        <v>44686</v>
      </c>
      <c r="E15" s="23">
        <v>44686</v>
      </c>
      <c r="F15" s="23">
        <v>44687</v>
      </c>
      <c r="G15" s="13">
        <f t="shared" ref="G15:G25" si="3">IF(OR(ISBLANK(début_tâche),ISBLANK(fin_tâche)),"",fin_tâche-début_tâche+1)</f>
        <v>3</v>
      </c>
      <c r="H15" s="12"/>
      <c r="I15" s="12"/>
      <c r="J15" s="26"/>
      <c r="K15" s="12"/>
      <c r="L15" s="12"/>
      <c r="M15" s="26"/>
      <c r="N15" s="26"/>
      <c r="O15" s="12"/>
      <c r="P15" s="12"/>
      <c r="Q15" s="26"/>
      <c r="R15" s="12"/>
      <c r="S15" s="12"/>
      <c r="T15" s="26"/>
      <c r="U15" s="26"/>
      <c r="V15" s="12"/>
      <c r="W15" s="12"/>
      <c r="X15" s="26"/>
      <c r="Y15" s="12"/>
      <c r="Z15" s="12"/>
      <c r="AA15" s="26"/>
      <c r="AB15" s="26"/>
      <c r="AC15" s="12"/>
      <c r="AD15" s="12"/>
      <c r="AE15" s="26"/>
      <c r="AF15" s="33"/>
      <c r="AG15" s="33"/>
      <c r="AH15" s="26"/>
      <c r="AI15" s="26"/>
      <c r="AJ15" s="12"/>
      <c r="AK15" s="12"/>
    </row>
    <row r="16" spans="1:42" s="14" customFormat="1" ht="30" customHeight="1" thickBot="1" x14ac:dyDescent="0.35">
      <c r="A16" s="7"/>
      <c r="B16" s="16" t="s">
        <v>24</v>
      </c>
      <c r="C16" s="24"/>
      <c r="D16" s="25"/>
      <c r="E16" s="38"/>
      <c r="F16" s="38"/>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row>
    <row r="17" spans="1:37" s="14" customFormat="1" ht="30" customHeight="1" thickBot="1" x14ac:dyDescent="0.35">
      <c r="A17" s="7" t="s">
        <v>9</v>
      </c>
      <c r="B17" s="15" t="s">
        <v>26</v>
      </c>
      <c r="C17" s="23">
        <v>44686</v>
      </c>
      <c r="D17" s="37">
        <v>44687</v>
      </c>
      <c r="E17" s="39">
        <v>44690</v>
      </c>
      <c r="F17" s="39">
        <v>44690</v>
      </c>
      <c r="G17" s="13">
        <f t="shared" si="3"/>
        <v>2</v>
      </c>
      <c r="H17" s="12"/>
      <c r="I17" s="12"/>
      <c r="J17" s="26"/>
      <c r="K17" s="12"/>
      <c r="L17" s="12"/>
      <c r="M17" s="26"/>
      <c r="N17" s="26"/>
      <c r="O17" s="12"/>
      <c r="P17" s="12"/>
      <c r="Q17" s="26"/>
      <c r="R17" s="12"/>
      <c r="S17" s="12"/>
      <c r="T17" s="26"/>
      <c r="U17" s="26"/>
      <c r="V17" s="12"/>
      <c r="W17" s="12"/>
      <c r="X17" s="26"/>
      <c r="Y17" s="12"/>
      <c r="Z17" s="12"/>
      <c r="AA17" s="26"/>
      <c r="AB17" s="26"/>
      <c r="AC17" s="12"/>
      <c r="AD17" s="12"/>
      <c r="AE17" s="26"/>
      <c r="AF17" s="33"/>
      <c r="AG17" s="33"/>
      <c r="AH17" s="26"/>
      <c r="AI17" s="26"/>
      <c r="AJ17" s="12"/>
      <c r="AK17" s="12"/>
    </row>
    <row r="18" spans="1:37" s="14" customFormat="1" ht="30" customHeight="1" thickBot="1" x14ac:dyDescent="0.35">
      <c r="A18" s="7"/>
      <c r="B18" s="15" t="s">
        <v>15</v>
      </c>
      <c r="C18" s="23">
        <v>44687</v>
      </c>
      <c r="D18" s="37">
        <v>44690</v>
      </c>
      <c r="E18" s="39">
        <v>44690</v>
      </c>
      <c r="F18" s="39">
        <v>44690</v>
      </c>
      <c r="G18" s="13">
        <v>6</v>
      </c>
      <c r="H18" s="12"/>
      <c r="I18" s="12"/>
      <c r="J18" s="26"/>
      <c r="K18" s="12"/>
      <c r="L18" s="12"/>
      <c r="M18" s="26"/>
      <c r="N18" s="26"/>
      <c r="O18" s="12"/>
      <c r="P18" s="12"/>
      <c r="Q18" s="26"/>
      <c r="R18" s="12"/>
      <c r="S18" s="12"/>
      <c r="T18" s="26"/>
      <c r="U18" s="26"/>
      <c r="V18" s="12"/>
      <c r="W18" s="12"/>
      <c r="X18" s="27"/>
      <c r="Y18" s="12"/>
      <c r="Z18" s="12"/>
      <c r="AA18" s="26"/>
      <c r="AB18" s="26"/>
      <c r="AC18" s="12"/>
      <c r="AD18" s="12"/>
      <c r="AE18" s="26"/>
      <c r="AF18" s="33"/>
      <c r="AG18" s="33"/>
      <c r="AH18" s="26"/>
      <c r="AI18" s="26"/>
      <c r="AJ18" s="12"/>
      <c r="AK18" s="12"/>
    </row>
    <row r="19" spans="1:37" s="14" customFormat="1" ht="30" customHeight="1" thickBot="1" x14ac:dyDescent="0.35">
      <c r="A19" s="7"/>
      <c r="B19" s="15" t="s">
        <v>16</v>
      </c>
      <c r="C19" s="23">
        <v>44687</v>
      </c>
      <c r="D19" s="37">
        <v>44690</v>
      </c>
      <c r="E19" s="39">
        <v>44690</v>
      </c>
      <c r="F19" s="39">
        <v>44691</v>
      </c>
      <c r="G19" s="13">
        <v>6</v>
      </c>
      <c r="H19" s="12"/>
      <c r="I19" s="12"/>
      <c r="J19" s="26"/>
      <c r="K19" s="12"/>
      <c r="L19" s="12"/>
      <c r="M19" s="26"/>
      <c r="N19" s="26"/>
      <c r="O19" s="12"/>
      <c r="P19" s="12"/>
      <c r="Q19" s="26"/>
      <c r="R19" s="12"/>
      <c r="S19" s="12"/>
      <c r="T19" s="26"/>
      <c r="U19" s="26"/>
      <c r="V19" s="12"/>
      <c r="W19" s="12"/>
      <c r="X19" s="26"/>
      <c r="Y19" s="12"/>
      <c r="Z19" s="12"/>
      <c r="AA19" s="26"/>
      <c r="AB19" s="26"/>
      <c r="AC19" s="12"/>
      <c r="AD19" s="12"/>
      <c r="AE19" s="26"/>
      <c r="AF19" s="33"/>
      <c r="AG19" s="33"/>
      <c r="AH19" s="26"/>
      <c r="AI19" s="26"/>
      <c r="AJ19" s="12"/>
      <c r="AK19" s="12"/>
    </row>
    <row r="20" spans="1:37" s="14" customFormat="1" ht="30" customHeight="1" thickBot="1" x14ac:dyDescent="0.35">
      <c r="A20" s="7"/>
      <c r="B20" s="15" t="s">
        <v>18</v>
      </c>
      <c r="C20" s="23">
        <v>44690</v>
      </c>
      <c r="D20" s="37">
        <v>44693</v>
      </c>
      <c r="E20" s="39">
        <v>44691</v>
      </c>
      <c r="F20" s="39">
        <v>44694</v>
      </c>
      <c r="G20" s="13">
        <f t="shared" si="3"/>
        <v>4</v>
      </c>
      <c r="H20" s="12"/>
      <c r="I20" s="12"/>
      <c r="J20" s="26"/>
      <c r="K20" s="12"/>
      <c r="L20" s="12"/>
      <c r="M20" s="26"/>
      <c r="N20" s="26"/>
      <c r="O20" s="12"/>
      <c r="P20" s="12"/>
      <c r="Q20" s="26"/>
      <c r="R20" s="12"/>
      <c r="S20" s="12"/>
      <c r="T20" s="26"/>
      <c r="U20" s="26"/>
      <c r="V20" s="12"/>
      <c r="W20" s="12"/>
      <c r="X20" s="26"/>
      <c r="Y20" s="12"/>
      <c r="Z20" s="12"/>
      <c r="AA20" s="26"/>
      <c r="AB20" s="26"/>
      <c r="AC20" s="12"/>
      <c r="AD20" s="12"/>
      <c r="AE20" s="26"/>
      <c r="AF20" s="33"/>
      <c r="AG20" s="33"/>
      <c r="AH20" s="26"/>
      <c r="AI20" s="26"/>
      <c r="AJ20" s="12"/>
      <c r="AK20" s="12"/>
    </row>
    <row r="21" spans="1:37" ht="30" customHeight="1" thickBot="1" x14ac:dyDescent="0.35">
      <c r="B21" s="15" t="s">
        <v>17</v>
      </c>
      <c r="C21" s="23">
        <v>44693</v>
      </c>
      <c r="D21" s="37">
        <v>44694</v>
      </c>
      <c r="E21" s="39">
        <v>44691</v>
      </c>
      <c r="F21" s="39">
        <v>44693</v>
      </c>
      <c r="G21" s="13">
        <f t="shared" si="3"/>
        <v>2</v>
      </c>
      <c r="H21" s="12"/>
      <c r="I21" s="12"/>
      <c r="J21" s="26"/>
      <c r="K21" s="12"/>
      <c r="L21" s="12"/>
      <c r="M21" s="26"/>
      <c r="N21" s="26"/>
      <c r="O21" s="12"/>
      <c r="P21" s="12"/>
      <c r="Q21" s="26"/>
      <c r="R21" s="12"/>
      <c r="S21" s="12"/>
      <c r="T21" s="26"/>
      <c r="U21" s="26"/>
      <c r="V21" s="12"/>
      <c r="W21" s="12"/>
      <c r="X21" s="26"/>
      <c r="Y21" s="12"/>
      <c r="Z21" s="12"/>
      <c r="AA21" s="26"/>
      <c r="AB21" s="26"/>
      <c r="AC21" s="12"/>
      <c r="AD21" s="12"/>
      <c r="AE21" s="26"/>
      <c r="AF21" s="33"/>
      <c r="AG21" s="33"/>
      <c r="AH21" s="26"/>
      <c r="AI21" s="26"/>
      <c r="AJ21" s="12"/>
      <c r="AK21" s="12"/>
    </row>
    <row r="22" spans="1:37" ht="30" customHeight="1" thickBot="1" x14ac:dyDescent="0.35">
      <c r="B22" s="15" t="s">
        <v>27</v>
      </c>
      <c r="C22" s="23">
        <v>44697</v>
      </c>
      <c r="D22" s="37">
        <v>44700</v>
      </c>
      <c r="E22" s="39">
        <v>44693</v>
      </c>
      <c r="F22" s="39">
        <v>44694</v>
      </c>
      <c r="G22" s="13">
        <f t="shared" si="3"/>
        <v>4</v>
      </c>
      <c r="H22" s="12"/>
      <c r="I22" s="12"/>
      <c r="J22" s="26"/>
      <c r="K22" s="12"/>
      <c r="L22" s="12"/>
      <c r="M22" s="26"/>
      <c r="N22" s="26"/>
      <c r="O22" s="12"/>
      <c r="P22" s="12"/>
      <c r="Q22" s="26"/>
      <c r="R22" s="12"/>
      <c r="S22" s="12"/>
      <c r="T22" s="26"/>
      <c r="U22" s="26"/>
      <c r="V22" s="12"/>
      <c r="W22" s="12"/>
      <c r="X22" s="26"/>
      <c r="Y22" s="12"/>
      <c r="Z22" s="12"/>
      <c r="AA22" s="26"/>
      <c r="AB22" s="26"/>
      <c r="AC22" s="12"/>
      <c r="AD22" s="12"/>
      <c r="AE22" s="26"/>
      <c r="AF22" s="33"/>
      <c r="AG22" s="33"/>
      <c r="AH22" s="26"/>
      <c r="AI22" s="26"/>
      <c r="AJ22" s="12"/>
      <c r="AK22" s="12"/>
    </row>
    <row r="23" spans="1:37" ht="30" customHeight="1" thickBot="1" x14ac:dyDescent="0.35">
      <c r="B23" s="15" t="s">
        <v>37</v>
      </c>
      <c r="C23" s="23">
        <v>44700</v>
      </c>
      <c r="D23" s="37">
        <v>44701</v>
      </c>
      <c r="E23" s="39">
        <v>44697</v>
      </c>
      <c r="F23" s="23">
        <v>44705</v>
      </c>
      <c r="G23" s="13">
        <v>4</v>
      </c>
      <c r="H23" s="12"/>
      <c r="I23" s="12"/>
      <c r="J23" s="26"/>
      <c r="K23" s="12"/>
      <c r="L23" s="12"/>
      <c r="M23" s="26"/>
      <c r="N23" s="26"/>
      <c r="O23" s="12"/>
      <c r="P23" s="12"/>
      <c r="Q23" s="26"/>
      <c r="R23" s="12"/>
      <c r="S23" s="12"/>
      <c r="T23" s="26"/>
      <c r="U23" s="26"/>
      <c r="V23" s="12"/>
      <c r="W23" s="12"/>
      <c r="X23" s="26"/>
      <c r="Y23" s="12"/>
      <c r="Z23" s="12"/>
      <c r="AA23" s="26"/>
      <c r="AB23" s="26"/>
      <c r="AC23" s="12"/>
      <c r="AD23" s="12"/>
      <c r="AE23" s="26"/>
      <c r="AF23" s="33"/>
      <c r="AG23" s="33"/>
      <c r="AH23" s="26"/>
      <c r="AI23" s="26"/>
      <c r="AJ23" s="12"/>
      <c r="AK23" s="12"/>
    </row>
    <row r="24" spans="1:37" ht="30" customHeight="1" thickBot="1" x14ac:dyDescent="0.35">
      <c r="B24" s="15" t="s">
        <v>38</v>
      </c>
      <c r="C24" s="23">
        <v>44701</v>
      </c>
      <c r="D24" s="37">
        <v>44704</v>
      </c>
      <c r="E24" s="39">
        <v>44704</v>
      </c>
      <c r="F24" s="23">
        <v>44705</v>
      </c>
      <c r="G24" s="13">
        <f t="shared" si="3"/>
        <v>4</v>
      </c>
      <c r="H24" s="12"/>
      <c r="I24" s="12"/>
      <c r="J24" s="26"/>
      <c r="K24" s="12"/>
      <c r="L24" s="12"/>
      <c r="M24" s="26"/>
      <c r="N24" s="26"/>
      <c r="O24" s="12"/>
      <c r="P24" s="12"/>
      <c r="Q24" s="26"/>
      <c r="R24" s="12"/>
      <c r="S24" s="12"/>
      <c r="T24" s="26"/>
      <c r="U24" s="26"/>
      <c r="V24" s="12"/>
      <c r="W24" s="12"/>
      <c r="X24" s="26"/>
      <c r="Y24" s="12"/>
      <c r="Z24" s="12"/>
      <c r="AA24" s="26"/>
      <c r="AB24" s="26"/>
      <c r="AC24" s="12"/>
      <c r="AD24" s="12"/>
      <c r="AE24" s="26"/>
      <c r="AF24" s="33"/>
      <c r="AG24" s="33"/>
      <c r="AH24" s="26"/>
      <c r="AI24" s="26"/>
      <c r="AJ24" s="12"/>
      <c r="AK24" s="12"/>
    </row>
    <row r="25" spans="1:37" ht="30" customHeight="1" thickBot="1" x14ac:dyDescent="0.35">
      <c r="B25" s="15" t="s">
        <v>29</v>
      </c>
      <c r="C25" s="23">
        <v>44701</v>
      </c>
      <c r="D25" s="37">
        <v>44704</v>
      </c>
      <c r="E25" s="39">
        <v>44705</v>
      </c>
      <c r="F25" s="23"/>
      <c r="G25" s="13">
        <f t="shared" si="3"/>
        <v>4</v>
      </c>
      <c r="H25" s="12"/>
      <c r="I25" s="12"/>
      <c r="J25" s="26"/>
      <c r="K25" s="12"/>
      <c r="L25" s="12"/>
      <c r="M25" s="26"/>
      <c r="N25" s="26"/>
      <c r="O25" s="12"/>
      <c r="P25" s="12"/>
      <c r="Q25" s="26"/>
      <c r="R25" s="12"/>
      <c r="S25" s="12"/>
      <c r="T25" s="26"/>
      <c r="U25" s="26"/>
      <c r="V25" s="12"/>
      <c r="W25" s="12"/>
      <c r="X25" s="26"/>
      <c r="Y25" s="12"/>
      <c r="Z25" s="12"/>
      <c r="AA25" s="26"/>
      <c r="AB25" s="26"/>
      <c r="AC25" s="12"/>
      <c r="AD25" s="12"/>
      <c r="AE25" s="26"/>
      <c r="AF25" s="33"/>
      <c r="AG25" s="33"/>
      <c r="AH25" s="26"/>
      <c r="AI25" s="26"/>
      <c r="AJ25" s="12"/>
      <c r="AK25" s="12"/>
    </row>
    <row r="26" spans="1:37" ht="30" customHeight="1" thickBot="1" x14ac:dyDescent="0.35">
      <c r="B26" s="16" t="s">
        <v>28</v>
      </c>
      <c r="C26" s="24"/>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row>
    <row r="27" spans="1:37" ht="30" customHeight="1" thickBot="1" x14ac:dyDescent="0.35">
      <c r="B27" s="15" t="s">
        <v>32</v>
      </c>
      <c r="C27" s="23"/>
      <c r="D27" s="23"/>
      <c r="E27" s="23"/>
      <c r="F27" s="23"/>
      <c r="G27" s="13">
        <v>15</v>
      </c>
      <c r="H27" s="12"/>
      <c r="I27" s="12"/>
      <c r="J27" s="26"/>
      <c r="K27" s="12"/>
      <c r="L27" s="12"/>
      <c r="M27" s="26"/>
      <c r="N27" s="26"/>
      <c r="O27" s="12"/>
      <c r="P27" s="12"/>
      <c r="Q27" s="26"/>
      <c r="R27" s="12"/>
      <c r="S27" s="12"/>
      <c r="T27" s="26"/>
      <c r="U27" s="26"/>
      <c r="V27" s="12"/>
      <c r="W27" s="12"/>
      <c r="X27" s="26"/>
      <c r="Y27" s="12"/>
      <c r="Z27" s="12"/>
      <c r="AA27" s="26"/>
      <c r="AB27" s="26"/>
      <c r="AC27" s="12"/>
      <c r="AD27" s="12"/>
      <c r="AE27" s="26"/>
      <c r="AF27" s="33"/>
      <c r="AG27" s="33"/>
      <c r="AH27" s="26"/>
      <c r="AI27" s="26"/>
      <c r="AJ27" s="12"/>
      <c r="AK27" s="12"/>
    </row>
    <row r="28" spans="1:37" ht="30" customHeight="1" thickBot="1" x14ac:dyDescent="0.35">
      <c r="B28" s="15" t="s">
        <v>33</v>
      </c>
      <c r="C28" s="23"/>
      <c r="D28" s="23"/>
      <c r="E28" s="23"/>
      <c r="F28" s="23"/>
      <c r="G28" s="13">
        <v>15</v>
      </c>
      <c r="H28" s="12"/>
      <c r="I28" s="12"/>
      <c r="J28" s="26"/>
      <c r="K28" s="12"/>
      <c r="L28" s="12"/>
      <c r="M28" s="26"/>
      <c r="N28" s="26"/>
      <c r="O28" s="12"/>
      <c r="P28" s="12"/>
      <c r="Q28" s="26"/>
      <c r="R28" s="12"/>
      <c r="S28" s="12"/>
      <c r="T28" s="26"/>
      <c r="U28" s="26"/>
      <c r="V28" s="12"/>
      <c r="W28" s="12"/>
      <c r="X28" s="26"/>
      <c r="Y28" s="12"/>
      <c r="Z28" s="12"/>
      <c r="AA28" s="26"/>
      <c r="AB28" s="26"/>
      <c r="AC28" s="12"/>
      <c r="AD28" s="12"/>
      <c r="AE28" s="26"/>
      <c r="AF28" s="33"/>
      <c r="AG28" s="33"/>
      <c r="AH28" s="26"/>
      <c r="AI28" s="26"/>
      <c r="AJ28" s="12"/>
      <c r="AK28" s="12"/>
    </row>
  </sheetData>
  <mergeCells count="9">
    <mergeCell ref="C5:D5"/>
    <mergeCell ref="E5:F5"/>
    <mergeCell ref="C3:D3"/>
    <mergeCell ref="C4:D4"/>
    <mergeCell ref="AJ4:AP4"/>
    <mergeCell ref="H4:N4"/>
    <mergeCell ref="O4:U4"/>
    <mergeCell ref="V4:AB4"/>
    <mergeCell ref="AC4:AI4"/>
  </mergeCells>
  <conditionalFormatting sqref="H5:AJ7 H17:AJ22 H9:AJ15">
    <cfRule type="expression" dxfId="137" priority="286">
      <formula>AND(TODAY()&gt;=H$5,TODAY()&lt;I$5)</formula>
    </cfRule>
  </conditionalFormatting>
  <conditionalFormatting sqref="H7:AJ7 H17:AJ22 H9:AJ15">
    <cfRule type="expression" dxfId="136" priority="280">
      <formula>AND(début_tâche&lt;=H$5,ROUNDDOWN((fin_tâche-début_tâche+1)*avancement_tâche,0)+début_tâche-1&gt;=H$5)</formula>
    </cfRule>
    <cfRule type="expression" dxfId="135" priority="281" stopIfTrue="1">
      <formula>AND(fin_tâche&gt;=H$5,début_tâche&lt;I$5)</formula>
    </cfRule>
  </conditionalFormatting>
  <conditionalFormatting sqref="AK5:AK7 AK17:AK22 AK9:AK15">
    <cfRule type="expression" dxfId="134" priority="288">
      <formula>AND(TODAY()&gt;=AK$5,TODAY()&lt;#REF!)</formula>
    </cfRule>
  </conditionalFormatting>
  <conditionalFormatting sqref="AK7 AK17:AK22 AK9:AK15">
    <cfRule type="expression" dxfId="133" priority="291">
      <formula>AND(début_tâche&lt;=AK$5,ROUNDDOWN((fin_tâche-début_tâche+1)*avancement_tâche,0)+début_tâche-1&gt;=AK$5)</formula>
    </cfRule>
    <cfRule type="expression" dxfId="132" priority="292" stopIfTrue="1">
      <formula>AND(fin_tâche&gt;=AK$5,début_tâche&lt;#REF!)</formula>
    </cfRule>
  </conditionalFormatting>
  <conditionalFormatting sqref="H20:AJ20">
    <cfRule type="expression" dxfId="131" priority="240">
      <formula>AND(TODAY()&gt;=H$5,TODAY()&lt;I$5)</formula>
    </cfRule>
  </conditionalFormatting>
  <conditionalFormatting sqref="H20:AJ20">
    <cfRule type="expression" dxfId="130" priority="238">
      <formula>AND(début_tâche&lt;=H$5,ROUNDDOWN((fin_tâche-début_tâche+1)*avancement_tâche,0)+début_tâche-1&gt;=H$5)</formula>
    </cfRule>
    <cfRule type="expression" dxfId="129" priority="239" stopIfTrue="1">
      <formula>AND(fin_tâche&gt;=H$5,début_tâche&lt;I$5)</formula>
    </cfRule>
  </conditionalFormatting>
  <conditionalFormatting sqref="AK20">
    <cfRule type="expression" dxfId="128" priority="241">
      <formula>AND(TODAY()&gt;=AK$5,TODAY()&lt;#REF!)</formula>
    </cfRule>
  </conditionalFormatting>
  <conditionalFormatting sqref="AK20">
    <cfRule type="expression" dxfId="127" priority="242">
      <formula>AND(début_tâche&lt;=AK$5,ROUNDDOWN((fin_tâche-début_tâche+1)*avancement_tâche,0)+début_tâche-1&gt;=AK$5)</formula>
    </cfRule>
    <cfRule type="expression" dxfId="126" priority="243" stopIfTrue="1">
      <formula>AND(fin_tâche&gt;=AK$5,début_tâche&lt;#REF!)</formula>
    </cfRule>
  </conditionalFormatting>
  <conditionalFormatting sqref="H21:AJ21">
    <cfRule type="expression" dxfId="125" priority="228">
      <formula>AND(TODAY()&gt;=H$5,TODAY()&lt;I$5)</formula>
    </cfRule>
  </conditionalFormatting>
  <conditionalFormatting sqref="H21:AJ21">
    <cfRule type="expression" dxfId="124" priority="226">
      <formula>AND(début_tâche&lt;=H$5,ROUNDDOWN((fin_tâche-début_tâche+1)*avancement_tâche,0)+début_tâche-1&gt;=H$5)</formula>
    </cfRule>
    <cfRule type="expression" dxfId="123" priority="227" stopIfTrue="1">
      <formula>AND(fin_tâche&gt;=H$5,début_tâche&lt;I$5)</formula>
    </cfRule>
  </conditionalFormatting>
  <conditionalFormatting sqref="AK21">
    <cfRule type="expression" dxfId="122" priority="229">
      <formula>AND(TODAY()&gt;=AK$5,TODAY()&lt;#REF!)</formula>
    </cfRule>
  </conditionalFormatting>
  <conditionalFormatting sqref="AK21">
    <cfRule type="expression" dxfId="121" priority="230">
      <formula>AND(début_tâche&lt;=AK$5,ROUNDDOWN((fin_tâche-début_tâche+1)*avancement_tâche,0)+début_tâche-1&gt;=AK$5)</formula>
    </cfRule>
    <cfRule type="expression" dxfId="120" priority="231" stopIfTrue="1">
      <formula>AND(fin_tâche&gt;=AK$5,début_tâche&lt;#REF!)</formula>
    </cfRule>
  </conditionalFormatting>
  <conditionalFormatting sqref="H24:AJ24">
    <cfRule type="expression" dxfId="119" priority="220">
      <formula>AND(TODAY()&gt;=H$5,TODAY()&lt;I$5)</formula>
    </cfRule>
  </conditionalFormatting>
  <conditionalFormatting sqref="H24:AJ24">
    <cfRule type="expression" dxfId="118" priority="218">
      <formula>AND(début_tâche&lt;=H$5,ROUNDDOWN((fin_tâche-début_tâche+1)*avancement_tâche,0)+début_tâche-1&gt;=H$5)</formula>
    </cfRule>
    <cfRule type="expression" dxfId="117" priority="219" stopIfTrue="1">
      <formula>AND(fin_tâche&gt;=H$5,début_tâche&lt;I$5)</formula>
    </cfRule>
  </conditionalFormatting>
  <conditionalFormatting sqref="AK24">
    <cfRule type="expression" dxfId="116" priority="221">
      <formula>AND(TODAY()&gt;=AK$5,TODAY()&lt;#REF!)</formula>
    </cfRule>
  </conditionalFormatting>
  <conditionalFormatting sqref="AK24">
    <cfRule type="expression" dxfId="115" priority="222">
      <formula>AND(début_tâche&lt;=AK$5,ROUNDDOWN((fin_tâche-début_tâche+1)*avancement_tâche,0)+début_tâche-1&gt;=AK$5)</formula>
    </cfRule>
    <cfRule type="expression" dxfId="114" priority="223" stopIfTrue="1">
      <formula>AND(fin_tâche&gt;=AK$5,début_tâche&lt;#REF!)</formula>
    </cfRule>
  </conditionalFormatting>
  <conditionalFormatting sqref="H22:AJ22">
    <cfRule type="expression" dxfId="113" priority="213">
      <formula>AND(TODAY()&gt;=H$5,TODAY()&lt;I$5)</formula>
    </cfRule>
  </conditionalFormatting>
  <conditionalFormatting sqref="H22:AJ22">
    <cfRule type="expression" dxfId="112" priority="211">
      <formula>AND(début_tâche&lt;=H$5,ROUNDDOWN((fin_tâche-début_tâche+1)*avancement_tâche,0)+début_tâche-1&gt;=H$5)</formula>
    </cfRule>
    <cfRule type="expression" dxfId="111" priority="212" stopIfTrue="1">
      <formula>AND(fin_tâche&gt;=H$5,début_tâche&lt;I$5)</formula>
    </cfRule>
  </conditionalFormatting>
  <conditionalFormatting sqref="AK22">
    <cfRule type="expression" dxfId="110" priority="214">
      <formula>AND(TODAY()&gt;=AK$5,TODAY()&lt;#REF!)</formula>
    </cfRule>
  </conditionalFormatting>
  <conditionalFormatting sqref="AK22">
    <cfRule type="expression" dxfId="109" priority="215">
      <formula>AND(début_tâche&lt;=AK$5,ROUNDDOWN((fin_tâche-début_tâche+1)*avancement_tâche,0)+début_tâche-1&gt;=AK$5)</formula>
    </cfRule>
    <cfRule type="expression" dxfId="108" priority="216" stopIfTrue="1">
      <formula>AND(fin_tâche&gt;=AK$5,début_tâche&lt;#REF!)</formula>
    </cfRule>
  </conditionalFormatting>
  <conditionalFormatting sqref="H23:AJ23">
    <cfRule type="expression" dxfId="107" priority="207">
      <formula>AND(TODAY()&gt;=H$5,TODAY()&lt;I$5)</formula>
    </cfRule>
  </conditionalFormatting>
  <conditionalFormatting sqref="H23:AJ23">
    <cfRule type="expression" dxfId="106" priority="205">
      <formula>AND(début_tâche&lt;=H$5,ROUNDDOWN((fin_tâche-début_tâche+1)*avancement_tâche,0)+début_tâche-1&gt;=H$5)</formula>
    </cfRule>
    <cfRule type="expression" dxfId="105" priority="206" stopIfTrue="1">
      <formula>AND(fin_tâche&gt;=H$5,début_tâche&lt;I$5)</formula>
    </cfRule>
  </conditionalFormatting>
  <conditionalFormatting sqref="AK23">
    <cfRule type="expression" dxfId="104" priority="208">
      <formula>AND(TODAY()&gt;=AK$5,TODAY()&lt;#REF!)</formula>
    </cfRule>
  </conditionalFormatting>
  <conditionalFormatting sqref="AK23">
    <cfRule type="expression" dxfId="103" priority="209">
      <formula>AND(début_tâche&lt;=AK$5,ROUNDDOWN((fin_tâche-début_tâche+1)*avancement_tâche,0)+début_tâche-1&gt;=AK$5)</formula>
    </cfRule>
    <cfRule type="expression" dxfId="102" priority="210" stopIfTrue="1">
      <formula>AND(fin_tâche&gt;=AK$5,début_tâche&lt;#REF!)</formula>
    </cfRule>
  </conditionalFormatting>
  <conditionalFormatting sqref="H21:AJ21">
    <cfRule type="expression" dxfId="101" priority="181">
      <formula>AND(TODAY()&gt;=H$5,TODAY()&lt;I$5)</formula>
    </cfRule>
  </conditionalFormatting>
  <conditionalFormatting sqref="H21:AJ21">
    <cfRule type="expression" dxfId="100" priority="179">
      <formula>AND(début_tâche&lt;=H$5,ROUNDDOWN((fin_tâche-début_tâche+1)*avancement_tâche,0)+début_tâche-1&gt;=H$5)</formula>
    </cfRule>
    <cfRule type="expression" dxfId="99" priority="180" stopIfTrue="1">
      <formula>AND(fin_tâche&gt;=H$5,début_tâche&lt;I$5)</formula>
    </cfRule>
  </conditionalFormatting>
  <conditionalFormatting sqref="AK21">
    <cfRule type="expression" dxfId="98" priority="182">
      <formula>AND(TODAY()&gt;=AK$5,TODAY()&lt;#REF!)</formula>
    </cfRule>
  </conditionalFormatting>
  <conditionalFormatting sqref="AK21">
    <cfRule type="expression" dxfId="97" priority="183">
      <formula>AND(début_tâche&lt;=AK$5,ROUNDDOWN((fin_tâche-début_tâche+1)*avancement_tâche,0)+début_tâche-1&gt;=AK$5)</formula>
    </cfRule>
    <cfRule type="expression" dxfId="96" priority="184" stopIfTrue="1">
      <formula>AND(fin_tâche&gt;=AK$5,début_tâche&lt;#REF!)</formula>
    </cfRule>
  </conditionalFormatting>
  <conditionalFormatting sqref="H22:AJ22">
    <cfRule type="expression" dxfId="95" priority="170">
      <formula>AND(TODAY()&gt;=H$5,TODAY()&lt;I$5)</formula>
    </cfRule>
  </conditionalFormatting>
  <conditionalFormatting sqref="H22:AJ22">
    <cfRule type="expression" dxfId="94" priority="168">
      <formula>AND(début_tâche&lt;=H$5,ROUNDDOWN((fin_tâche-début_tâche+1)*avancement_tâche,0)+début_tâche-1&gt;=H$5)</formula>
    </cfRule>
    <cfRule type="expression" dxfId="93" priority="169" stopIfTrue="1">
      <formula>AND(fin_tâche&gt;=H$5,début_tâche&lt;I$5)</formula>
    </cfRule>
  </conditionalFormatting>
  <conditionalFormatting sqref="AK22">
    <cfRule type="expression" dxfId="92" priority="171">
      <formula>AND(TODAY()&gt;=AK$5,TODAY()&lt;#REF!)</formula>
    </cfRule>
  </conditionalFormatting>
  <conditionalFormatting sqref="AK22">
    <cfRule type="expression" dxfId="91" priority="172">
      <formula>AND(début_tâche&lt;=AK$5,ROUNDDOWN((fin_tâche-début_tâche+1)*avancement_tâche,0)+début_tâche-1&gt;=AK$5)</formula>
    </cfRule>
    <cfRule type="expression" dxfId="90" priority="173" stopIfTrue="1">
      <formula>AND(fin_tâche&gt;=AK$5,début_tâche&lt;#REF!)</formula>
    </cfRule>
  </conditionalFormatting>
  <conditionalFormatting sqref="H23:AJ23">
    <cfRule type="expression" dxfId="89" priority="155">
      <formula>AND(TODAY()&gt;=H$5,TODAY()&lt;I$5)</formula>
    </cfRule>
  </conditionalFormatting>
  <conditionalFormatting sqref="H23:AJ23">
    <cfRule type="expression" dxfId="88" priority="153">
      <formula>AND(début_tâche&lt;=H$5,ROUNDDOWN((fin_tâche-début_tâche+1)*avancement_tâche,0)+début_tâche-1&gt;=H$5)</formula>
    </cfRule>
    <cfRule type="expression" dxfId="87" priority="154" stopIfTrue="1">
      <formula>AND(fin_tâche&gt;=H$5,début_tâche&lt;I$5)</formula>
    </cfRule>
  </conditionalFormatting>
  <conditionalFormatting sqref="AK23">
    <cfRule type="expression" dxfId="86" priority="156">
      <formula>AND(TODAY()&gt;=AK$5,TODAY()&lt;#REF!)</formula>
    </cfRule>
  </conditionalFormatting>
  <conditionalFormatting sqref="AK23">
    <cfRule type="expression" dxfId="85" priority="157">
      <formula>AND(début_tâche&lt;=AK$5,ROUNDDOWN((fin_tâche-début_tâche+1)*avancement_tâche,0)+début_tâche-1&gt;=AK$5)</formula>
    </cfRule>
    <cfRule type="expression" dxfId="84" priority="158" stopIfTrue="1">
      <formula>AND(fin_tâche&gt;=AK$5,début_tâche&lt;#REF!)</formula>
    </cfRule>
  </conditionalFormatting>
  <conditionalFormatting sqref="H24:AJ24">
    <cfRule type="expression" dxfId="83" priority="149">
      <formula>AND(TODAY()&gt;=H$5,TODAY()&lt;I$5)</formula>
    </cfRule>
  </conditionalFormatting>
  <conditionalFormatting sqref="H24:AJ24">
    <cfRule type="expression" dxfId="82" priority="147">
      <formula>AND(début_tâche&lt;=H$5,ROUNDDOWN((fin_tâche-début_tâche+1)*avancement_tâche,0)+début_tâche-1&gt;=H$5)</formula>
    </cfRule>
    <cfRule type="expression" dxfId="81" priority="148" stopIfTrue="1">
      <formula>AND(fin_tâche&gt;=H$5,début_tâche&lt;I$5)</formula>
    </cfRule>
  </conditionalFormatting>
  <conditionalFormatting sqref="AK24">
    <cfRule type="expression" dxfId="80" priority="150">
      <formula>AND(TODAY()&gt;=AK$5,TODAY()&lt;#REF!)</formula>
    </cfRule>
  </conditionalFormatting>
  <conditionalFormatting sqref="AK24">
    <cfRule type="expression" dxfId="79" priority="151">
      <formula>AND(début_tâche&lt;=AK$5,ROUNDDOWN((fin_tâche-début_tâche+1)*avancement_tâche,0)+début_tâche-1&gt;=AK$5)</formula>
    </cfRule>
    <cfRule type="expression" dxfId="78" priority="152" stopIfTrue="1">
      <formula>AND(fin_tâche&gt;=AK$5,début_tâche&lt;#REF!)</formula>
    </cfRule>
  </conditionalFormatting>
  <conditionalFormatting sqref="H27:AJ27">
    <cfRule type="expression" dxfId="77" priority="135">
      <formula>AND(TODAY()&gt;=H$5,TODAY()&lt;I$5)</formula>
    </cfRule>
  </conditionalFormatting>
  <conditionalFormatting sqref="H27:AJ27">
    <cfRule type="expression" dxfId="76" priority="133">
      <formula>AND(début_tâche&lt;=H$5,ROUNDDOWN((fin_tâche-début_tâche+1)*avancement_tâche,0)+début_tâche-1&gt;=H$5)</formula>
    </cfRule>
    <cfRule type="expression" dxfId="75" priority="134" stopIfTrue="1">
      <formula>AND(fin_tâche&gt;=H$5,début_tâche&lt;I$5)</formula>
    </cfRule>
  </conditionalFormatting>
  <conditionalFormatting sqref="AK27">
    <cfRule type="expression" dxfId="74" priority="136">
      <formula>AND(TODAY()&gt;=AK$5,TODAY()&lt;#REF!)</formula>
    </cfRule>
  </conditionalFormatting>
  <conditionalFormatting sqref="AK27">
    <cfRule type="expression" dxfId="73" priority="137">
      <formula>AND(début_tâche&lt;=AK$5,ROUNDDOWN((fin_tâche-début_tâche+1)*avancement_tâche,0)+début_tâche-1&gt;=AK$5)</formula>
    </cfRule>
    <cfRule type="expression" dxfId="72" priority="138" stopIfTrue="1">
      <formula>AND(fin_tâche&gt;=AK$5,début_tâche&lt;#REF!)</formula>
    </cfRule>
  </conditionalFormatting>
  <conditionalFormatting sqref="H25:AJ25">
    <cfRule type="expression" dxfId="71" priority="128">
      <formula>AND(TODAY()&gt;=H$5,TODAY()&lt;I$5)</formula>
    </cfRule>
  </conditionalFormatting>
  <conditionalFormatting sqref="H25:AJ25">
    <cfRule type="expression" dxfId="70" priority="126">
      <formula>AND(début_tâche&lt;=H$5,ROUNDDOWN((fin_tâche-début_tâche+1)*avancement_tâche,0)+début_tâche-1&gt;=H$5)</formula>
    </cfRule>
    <cfRule type="expression" dxfId="69" priority="127" stopIfTrue="1">
      <formula>AND(fin_tâche&gt;=H$5,début_tâche&lt;I$5)</formula>
    </cfRule>
  </conditionalFormatting>
  <conditionalFormatting sqref="AK25">
    <cfRule type="expression" dxfId="68" priority="129">
      <formula>AND(TODAY()&gt;=AK$5,TODAY()&lt;#REF!)</formula>
    </cfRule>
  </conditionalFormatting>
  <conditionalFormatting sqref="AK25">
    <cfRule type="expression" dxfId="67" priority="130">
      <formula>AND(début_tâche&lt;=AK$5,ROUNDDOWN((fin_tâche-début_tâche+1)*avancement_tâche,0)+début_tâche-1&gt;=AK$5)</formula>
    </cfRule>
    <cfRule type="expression" dxfId="66" priority="131" stopIfTrue="1">
      <formula>AND(fin_tâche&gt;=AK$5,début_tâche&lt;#REF!)</formula>
    </cfRule>
  </conditionalFormatting>
  <conditionalFormatting sqref="H25:AJ25">
    <cfRule type="expression" dxfId="65" priority="121">
      <formula>AND(TODAY()&gt;=H$5,TODAY()&lt;I$5)</formula>
    </cfRule>
  </conditionalFormatting>
  <conditionalFormatting sqref="H25:AJ25">
    <cfRule type="expression" dxfId="64" priority="119">
      <formula>AND(début_tâche&lt;=H$5,ROUNDDOWN((fin_tâche-début_tâche+1)*avancement_tâche,0)+début_tâche-1&gt;=H$5)</formula>
    </cfRule>
    <cfRule type="expression" dxfId="63" priority="120" stopIfTrue="1">
      <formula>AND(fin_tâche&gt;=H$5,début_tâche&lt;I$5)</formula>
    </cfRule>
  </conditionalFormatting>
  <conditionalFormatting sqref="AK25">
    <cfRule type="expression" dxfId="62" priority="122">
      <formula>AND(TODAY()&gt;=AK$5,TODAY()&lt;#REF!)</formula>
    </cfRule>
  </conditionalFormatting>
  <conditionalFormatting sqref="AK25">
    <cfRule type="expression" dxfId="61" priority="123">
      <formula>AND(début_tâche&lt;=AK$5,ROUNDDOWN((fin_tâche-début_tâche+1)*avancement_tâche,0)+début_tâche-1&gt;=AK$5)</formula>
    </cfRule>
    <cfRule type="expression" dxfId="60" priority="124" stopIfTrue="1">
      <formula>AND(fin_tâche&gt;=AK$5,début_tâche&lt;#REF!)</formula>
    </cfRule>
  </conditionalFormatting>
  <conditionalFormatting sqref="H22:AJ22">
    <cfRule type="expression" dxfId="59" priority="108">
      <formula>AND(TODAY()&gt;=H$5,TODAY()&lt;I$5)</formula>
    </cfRule>
  </conditionalFormatting>
  <conditionalFormatting sqref="H22:AJ22">
    <cfRule type="expression" dxfId="58" priority="106">
      <formula>AND(début_tâche&lt;=H$5,ROUNDDOWN((fin_tâche-début_tâche+1)*avancement_tâche,0)+début_tâche-1&gt;=H$5)</formula>
    </cfRule>
    <cfRule type="expression" dxfId="57" priority="107" stopIfTrue="1">
      <formula>AND(fin_tâche&gt;=H$5,début_tâche&lt;I$5)</formula>
    </cfRule>
  </conditionalFormatting>
  <conditionalFormatting sqref="AK22">
    <cfRule type="expression" dxfId="56" priority="109">
      <formula>AND(TODAY()&gt;=AK$5,TODAY()&lt;#REF!)</formula>
    </cfRule>
  </conditionalFormatting>
  <conditionalFormatting sqref="AK22">
    <cfRule type="expression" dxfId="55" priority="110">
      <formula>AND(début_tâche&lt;=AK$5,ROUNDDOWN((fin_tâche-début_tâche+1)*avancement_tâche,0)+début_tâche-1&gt;=AK$5)</formula>
    </cfRule>
    <cfRule type="expression" dxfId="54" priority="111" stopIfTrue="1">
      <formula>AND(fin_tâche&gt;=AK$5,début_tâche&lt;#REF!)</formula>
    </cfRule>
  </conditionalFormatting>
  <conditionalFormatting sqref="H23:AJ23">
    <cfRule type="expression" dxfId="53" priority="97">
      <formula>AND(TODAY()&gt;=H$5,TODAY()&lt;I$5)</formula>
    </cfRule>
  </conditionalFormatting>
  <conditionalFormatting sqref="H23:AJ23">
    <cfRule type="expression" dxfId="52" priority="95">
      <formula>AND(début_tâche&lt;=H$5,ROUNDDOWN((fin_tâche-début_tâche+1)*avancement_tâche,0)+début_tâche-1&gt;=H$5)</formula>
    </cfRule>
    <cfRule type="expression" dxfId="51" priority="96" stopIfTrue="1">
      <formula>AND(fin_tâche&gt;=H$5,début_tâche&lt;I$5)</formula>
    </cfRule>
  </conditionalFormatting>
  <conditionalFormatting sqref="AK23">
    <cfRule type="expression" dxfId="50" priority="98">
      <formula>AND(TODAY()&gt;=AK$5,TODAY()&lt;#REF!)</formula>
    </cfRule>
  </conditionalFormatting>
  <conditionalFormatting sqref="AK23">
    <cfRule type="expression" dxfId="49" priority="99">
      <formula>AND(début_tâche&lt;=AK$5,ROUNDDOWN((fin_tâche-début_tâche+1)*avancement_tâche,0)+début_tâche-1&gt;=AK$5)</formula>
    </cfRule>
    <cfRule type="expression" dxfId="48" priority="100" stopIfTrue="1">
      <formula>AND(fin_tâche&gt;=AK$5,début_tâche&lt;#REF!)</formula>
    </cfRule>
  </conditionalFormatting>
  <conditionalFormatting sqref="H24:AJ24">
    <cfRule type="expression" dxfId="47" priority="82">
      <formula>AND(TODAY()&gt;=H$5,TODAY()&lt;I$5)</formula>
    </cfRule>
  </conditionalFormatting>
  <conditionalFormatting sqref="H24:AJ24">
    <cfRule type="expression" dxfId="46" priority="80">
      <formula>AND(début_tâche&lt;=H$5,ROUNDDOWN((fin_tâche-début_tâche+1)*avancement_tâche,0)+début_tâche-1&gt;=H$5)</formula>
    </cfRule>
    <cfRule type="expression" dxfId="45" priority="81" stopIfTrue="1">
      <formula>AND(fin_tâche&gt;=H$5,début_tâche&lt;I$5)</formula>
    </cfRule>
  </conditionalFormatting>
  <conditionalFormatting sqref="AK24">
    <cfRule type="expression" dxfId="44" priority="83">
      <formula>AND(TODAY()&gt;=AK$5,TODAY()&lt;#REF!)</formula>
    </cfRule>
  </conditionalFormatting>
  <conditionalFormatting sqref="AK24">
    <cfRule type="expression" dxfId="43" priority="84">
      <formula>AND(début_tâche&lt;=AK$5,ROUNDDOWN((fin_tâche-début_tâche+1)*avancement_tâche,0)+début_tâche-1&gt;=AK$5)</formula>
    </cfRule>
    <cfRule type="expression" dxfId="42" priority="85" stopIfTrue="1">
      <formula>AND(fin_tâche&gt;=AK$5,début_tâche&lt;#REF!)</formula>
    </cfRule>
  </conditionalFormatting>
  <conditionalFormatting sqref="H25:AJ25">
    <cfRule type="expression" dxfId="41" priority="76">
      <formula>AND(TODAY()&gt;=H$5,TODAY()&lt;I$5)</formula>
    </cfRule>
  </conditionalFormatting>
  <conditionalFormatting sqref="H25:AJ25">
    <cfRule type="expression" dxfId="40" priority="74">
      <formula>AND(début_tâche&lt;=H$5,ROUNDDOWN((fin_tâche-début_tâche+1)*avancement_tâche,0)+début_tâche-1&gt;=H$5)</formula>
    </cfRule>
    <cfRule type="expression" dxfId="39" priority="75" stopIfTrue="1">
      <formula>AND(fin_tâche&gt;=H$5,début_tâche&lt;I$5)</formula>
    </cfRule>
  </conditionalFormatting>
  <conditionalFormatting sqref="AK25">
    <cfRule type="expression" dxfId="38" priority="77">
      <formula>AND(TODAY()&gt;=AK$5,TODAY()&lt;#REF!)</formula>
    </cfRule>
  </conditionalFormatting>
  <conditionalFormatting sqref="AK25">
    <cfRule type="expression" dxfId="37" priority="78">
      <formula>AND(début_tâche&lt;=AK$5,ROUNDDOWN((fin_tâche-début_tâche+1)*avancement_tâche,0)+début_tâche-1&gt;=AK$5)</formula>
    </cfRule>
    <cfRule type="expression" dxfId="36" priority="79" stopIfTrue="1">
      <formula>AND(fin_tâche&gt;=AK$5,début_tâche&lt;#REF!)</formula>
    </cfRule>
  </conditionalFormatting>
  <conditionalFormatting sqref="H23:AJ23">
    <cfRule type="expression" dxfId="35" priority="57">
      <formula>AND(TODAY()&gt;=H$5,TODAY()&lt;I$5)</formula>
    </cfRule>
  </conditionalFormatting>
  <conditionalFormatting sqref="H23:AJ23">
    <cfRule type="expression" dxfId="34" priority="55">
      <formula>AND(début_tâche&lt;=H$5,ROUNDDOWN((fin_tâche-début_tâche+1)*avancement_tâche,0)+début_tâche-1&gt;=H$5)</formula>
    </cfRule>
    <cfRule type="expression" dxfId="33" priority="56" stopIfTrue="1">
      <formula>AND(fin_tâche&gt;=H$5,début_tâche&lt;I$5)</formula>
    </cfRule>
  </conditionalFormatting>
  <conditionalFormatting sqref="AK23">
    <cfRule type="expression" dxfId="32" priority="58">
      <formula>AND(TODAY()&gt;=AK$5,TODAY()&lt;#REF!)</formula>
    </cfRule>
  </conditionalFormatting>
  <conditionalFormatting sqref="AK23">
    <cfRule type="expression" dxfId="31" priority="59">
      <formula>AND(début_tâche&lt;=AK$5,ROUNDDOWN((fin_tâche-début_tâche+1)*avancement_tâche,0)+début_tâche-1&gt;=AK$5)</formula>
    </cfRule>
    <cfRule type="expression" dxfId="30" priority="60" stopIfTrue="1">
      <formula>AND(fin_tâche&gt;=AK$5,début_tâche&lt;#REF!)</formula>
    </cfRule>
  </conditionalFormatting>
  <conditionalFormatting sqref="H24:AJ24">
    <cfRule type="expression" dxfId="29" priority="46">
      <formula>AND(TODAY()&gt;=H$5,TODAY()&lt;I$5)</formula>
    </cfRule>
  </conditionalFormatting>
  <conditionalFormatting sqref="H24:AJ24">
    <cfRule type="expression" dxfId="28" priority="44">
      <formula>AND(début_tâche&lt;=H$5,ROUNDDOWN((fin_tâche-début_tâche+1)*avancement_tâche,0)+début_tâche-1&gt;=H$5)</formula>
    </cfRule>
    <cfRule type="expression" dxfId="27" priority="45" stopIfTrue="1">
      <formula>AND(fin_tâche&gt;=H$5,début_tâche&lt;I$5)</formula>
    </cfRule>
  </conditionalFormatting>
  <conditionalFormatting sqref="AK24">
    <cfRule type="expression" dxfId="26" priority="47">
      <formula>AND(TODAY()&gt;=AK$5,TODAY()&lt;#REF!)</formula>
    </cfRule>
  </conditionalFormatting>
  <conditionalFormatting sqref="AK24">
    <cfRule type="expression" dxfId="25" priority="48">
      <formula>AND(début_tâche&lt;=AK$5,ROUNDDOWN((fin_tâche-début_tâche+1)*avancement_tâche,0)+début_tâche-1&gt;=AK$5)</formula>
    </cfRule>
    <cfRule type="expression" dxfId="24" priority="49" stopIfTrue="1">
      <formula>AND(fin_tâche&gt;=AK$5,début_tâche&lt;#REF!)</formula>
    </cfRule>
  </conditionalFormatting>
  <conditionalFormatting sqref="H25:AJ25">
    <cfRule type="expression" dxfId="23" priority="31">
      <formula>AND(TODAY()&gt;=H$5,TODAY()&lt;I$5)</formula>
    </cfRule>
  </conditionalFormatting>
  <conditionalFormatting sqref="H25:AJ25">
    <cfRule type="expression" dxfId="22" priority="29">
      <formula>AND(début_tâche&lt;=H$5,ROUNDDOWN((fin_tâche-début_tâche+1)*avancement_tâche,0)+début_tâche-1&gt;=H$5)</formula>
    </cfRule>
    <cfRule type="expression" dxfId="21" priority="30" stopIfTrue="1">
      <formula>AND(fin_tâche&gt;=H$5,début_tâche&lt;I$5)</formula>
    </cfRule>
  </conditionalFormatting>
  <conditionalFormatting sqref="AK25">
    <cfRule type="expression" dxfId="20" priority="32">
      <formula>AND(TODAY()&gt;=AK$5,TODAY()&lt;#REF!)</formula>
    </cfRule>
  </conditionalFormatting>
  <conditionalFormatting sqref="AK25">
    <cfRule type="expression" dxfId="19" priority="33">
      <formula>AND(début_tâche&lt;=AK$5,ROUNDDOWN((fin_tâche-début_tâche+1)*avancement_tâche,0)+début_tâche-1&gt;=AK$5)</formula>
    </cfRule>
    <cfRule type="expression" dxfId="18" priority="34" stopIfTrue="1">
      <formula>AND(fin_tâche&gt;=AK$5,début_tâche&lt;#REF!)</formula>
    </cfRule>
  </conditionalFormatting>
  <conditionalFormatting sqref="H28:AJ28">
    <cfRule type="expression" dxfId="17" priority="19">
      <formula>AND(TODAY()&gt;=H$5,TODAY()&lt;I$5)</formula>
    </cfRule>
  </conditionalFormatting>
  <conditionalFormatting sqref="H28:AJ28">
    <cfRule type="expression" dxfId="16" priority="17">
      <formula>AND(début_tâche&lt;=H$5,ROUNDDOWN((fin_tâche-début_tâche+1)*avancement_tâche,0)+début_tâche-1&gt;=H$5)</formula>
    </cfRule>
    <cfRule type="expression" dxfId="15" priority="18" stopIfTrue="1">
      <formula>AND(fin_tâche&gt;=H$5,début_tâche&lt;I$5)</formula>
    </cfRule>
  </conditionalFormatting>
  <conditionalFormatting sqref="AK28">
    <cfRule type="expression" dxfId="14" priority="20">
      <formula>AND(TODAY()&gt;=AK$5,TODAY()&lt;#REF!)</formula>
    </cfRule>
  </conditionalFormatting>
  <conditionalFormatting sqref="AK28">
    <cfRule type="expression" dxfId="13" priority="21">
      <formula>AND(début_tâche&lt;=AK$5,ROUNDDOWN((fin_tâche-début_tâche+1)*avancement_tâche,0)+début_tâche-1&gt;=AK$5)</formula>
    </cfRule>
    <cfRule type="expression" dxfId="12" priority="22" stopIfTrue="1">
      <formula>AND(fin_tâche&gt;=AK$5,début_tâche&lt;#REF!)</formula>
    </cfRule>
  </conditionalFormatting>
  <conditionalFormatting sqref="H27:AJ27">
    <cfRule type="expression" dxfId="11" priority="12">
      <formula>AND(TODAY()&gt;=H$5,TODAY()&lt;I$5)</formula>
    </cfRule>
  </conditionalFormatting>
  <conditionalFormatting sqref="H27:AJ27">
    <cfRule type="expression" dxfId="10" priority="10">
      <formula>AND(début_tâche&lt;=H$5,ROUNDDOWN((fin_tâche-début_tâche+1)*avancement_tâche,0)+début_tâche-1&gt;=H$5)</formula>
    </cfRule>
    <cfRule type="expression" dxfId="9" priority="11" stopIfTrue="1">
      <formula>AND(fin_tâche&gt;=H$5,début_tâche&lt;I$5)</formula>
    </cfRule>
  </conditionalFormatting>
  <conditionalFormatting sqref="AK27">
    <cfRule type="expression" dxfId="8" priority="13">
      <formula>AND(TODAY()&gt;=AK$5,TODAY()&lt;#REF!)</formula>
    </cfRule>
  </conditionalFormatting>
  <conditionalFormatting sqref="AK27">
    <cfRule type="expression" dxfId="7" priority="14">
      <formula>AND(début_tâche&lt;=AK$5,ROUNDDOWN((fin_tâche-début_tâche+1)*avancement_tâche,0)+début_tâche-1&gt;=AK$5)</formula>
    </cfRule>
    <cfRule type="expression" dxfId="6" priority="15" stopIfTrue="1">
      <formula>AND(fin_tâche&gt;=AK$5,début_tâche&lt;#REF!)</formula>
    </cfRule>
  </conditionalFormatting>
  <conditionalFormatting sqref="H27:AJ27">
    <cfRule type="expression" dxfId="5" priority="5">
      <formula>AND(TODAY()&gt;=H$5,TODAY()&lt;I$5)</formula>
    </cfRule>
  </conditionalFormatting>
  <conditionalFormatting sqref="H27:AJ27">
    <cfRule type="expression" dxfId="4" priority="3">
      <formula>AND(début_tâche&lt;=H$5,ROUNDDOWN((fin_tâche-début_tâche+1)*avancement_tâche,0)+début_tâche-1&gt;=H$5)</formula>
    </cfRule>
    <cfRule type="expression" dxfId="3" priority="4" stopIfTrue="1">
      <formula>AND(fin_tâche&gt;=H$5,début_tâche&lt;I$5)</formula>
    </cfRule>
  </conditionalFormatting>
  <conditionalFormatting sqref="AK27">
    <cfRule type="expression" dxfId="2" priority="6">
      <formula>AND(TODAY()&gt;=AK$5,TODAY()&lt;#REF!)</formula>
    </cfRule>
  </conditionalFormatting>
  <conditionalFormatting sqref="AK27">
    <cfRule type="expression" dxfId="1" priority="7">
      <formula>AND(début_tâche&lt;=AK$5,ROUNDDOWN((fin_tâche-début_tâche+1)*avancement_tâche,0)+début_tâche-1&gt;=AK$5)</formula>
    </cfRule>
    <cfRule type="expression" dxfId="0" priority="8" stopIfTrue="1">
      <formula>AND(fin_tâche&gt;=AK$5,début_tâche&lt;#REF!)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C4">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purl.org/dc/dcmitype/"/>
    <ds:schemaRef ds:uri="http://schemas.microsoft.com/sharepoint/v3"/>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16c05727-aa75-4e4a-9b5f-8a80a1165891"/>
    <ds:schemaRef ds:uri="http://schemas.openxmlformats.org/package/2006/metadata/core-properties"/>
    <ds:schemaRef ds:uri="230e9df3-be65-4c73-a93b-d1236ebd677e"/>
    <ds:schemaRef ds:uri="71af3243-3dd4-4a8d-8c0d-dd76da1f02a5"/>
    <ds:schemaRef ds:uri="http://www.w3.org/XML/1998/namespac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5</vt:i4>
      </vt:variant>
    </vt:vector>
  </HeadingPairs>
  <TitlesOfParts>
    <vt:vector size="6" baseType="lpstr">
      <vt:lpstr>PlanningProjet</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2022-05-24T08:16:36Z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