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stacktronicca.sharepoint.com/sites/stacktroniceng/Shared Documents/Project002 - MVP/Testing/Cell Characteristic Modeling/"/>
    </mc:Choice>
  </mc:AlternateContent>
  <xr:revisionPtr revIDLastSave="969" documentId="11_7A890697881047890E3AFD1552B4EA9996F29FA1" xr6:coauthVersionLast="45" xr6:coauthVersionMax="45" xr10:uidLastSave="{1E3A92F9-E074-4383-9BF5-9F1EDBEBB6BC}"/>
  <bookViews>
    <workbookView xWindow="-96" yWindow="-96" windowWidth="23232" windowHeight="12552" xr2:uid="{00000000-000D-0000-FFFF-FFFF00000000}"/>
  </bookViews>
  <sheets>
    <sheet name="BOM" sheetId="4" r:id="rId1"/>
    <sheet name="Mosfet" sheetId="6" r:id="rId2"/>
    <sheet name="Cell Relay" sheetId="2" r:id="rId3"/>
    <sheet name="Thermistor Relay" sheetId="1" r:id="rId4"/>
    <sheet name="Thermistor" sheetId="5" r:id="rId5"/>
    <sheet name="Current Sensors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4" l="1"/>
  <c r="F13" i="4"/>
  <c r="H5" i="4"/>
  <c r="H6" i="4"/>
  <c r="H8" i="4"/>
  <c r="H9" i="4"/>
  <c r="H11" i="4"/>
  <c r="H12" i="4"/>
  <c r="H14" i="4"/>
  <c r="F14" i="4" l="1"/>
  <c r="G14" i="4" s="1"/>
  <c r="G13" i="4"/>
  <c r="H13" i="4" s="1"/>
  <c r="F12" i="4"/>
  <c r="G12" i="4" l="1"/>
  <c r="G11" i="4"/>
  <c r="G10" i="4"/>
  <c r="H10" i="4" s="1"/>
  <c r="G4" i="4"/>
  <c r="H4" i="4" s="1"/>
  <c r="G5" i="4"/>
  <c r="G6" i="4"/>
  <c r="G7" i="4"/>
  <c r="H7" i="4" s="1"/>
  <c r="G8" i="4"/>
  <c r="G9" i="4"/>
  <c r="G3" i="4"/>
  <c r="H3" i="4" s="1"/>
  <c r="H17" i="4" l="1"/>
  <c r="G17" i="4"/>
</calcChain>
</file>

<file path=xl/sharedStrings.xml><?xml version="1.0" encoding="utf-8"?>
<sst xmlns="http://schemas.openxmlformats.org/spreadsheetml/2006/main" count="405" uniqueCount="211">
  <si>
    <t>Part Number</t>
  </si>
  <si>
    <t>Manufacturer</t>
  </si>
  <si>
    <t>Part Type</t>
  </si>
  <si>
    <t xml:space="preserve">Supplier </t>
  </si>
  <si>
    <t>Link</t>
  </si>
  <si>
    <t>G5LE-1-DC5</t>
  </si>
  <si>
    <t>SPDT</t>
  </si>
  <si>
    <t>Omron</t>
  </si>
  <si>
    <t>Mouser</t>
  </si>
  <si>
    <t>https://www.mouser.ca/ProductDetail/Omron-Electronics/G5LE-1-DC5?qs=ImaqFqjHA4nKN7ETIjn3Lg==</t>
  </si>
  <si>
    <t>Price</t>
  </si>
  <si>
    <t>Operate Time</t>
  </si>
  <si>
    <t>Release Time</t>
  </si>
  <si>
    <t>10ms</t>
  </si>
  <si>
    <t>5ms</t>
  </si>
  <si>
    <t>RZF1-1A4-L005</t>
  </si>
  <si>
    <t>SPST-NO</t>
  </si>
  <si>
    <t>TE</t>
  </si>
  <si>
    <t>8ms</t>
  </si>
  <si>
    <t>6ms</t>
  </si>
  <si>
    <t>https://www.mouser.ca/ProductDetail/TE-Connectivity-Schrack/RZF1-1A4-L005?qs=lc2O%252BfHJPVZApwxaf4mZWA%3D%3D</t>
  </si>
  <si>
    <t>Coil Voltage</t>
  </si>
  <si>
    <t xml:space="preserve">Contact Current </t>
  </si>
  <si>
    <t>T9GV1L14-5</t>
  </si>
  <si>
    <t>15ms</t>
  </si>
  <si>
    <t>22ms</t>
  </si>
  <si>
    <t>https://www.mouser.ca/datasheet/2/418/5/NG_DS_T9G_1216_1117-1281449.pdf</t>
  </si>
  <si>
    <t>Notes</t>
  </si>
  <si>
    <t>Expected 10-16</t>
  </si>
  <si>
    <t>T9GS1L14-5</t>
  </si>
  <si>
    <t>5 VDC</t>
  </si>
  <si>
    <t>https://www.mouser.ca/ProductDetail/TE-Connectivity-PB/T9GS1L14-5?qs=gt1LBUVyoHmKCzoNwQtXUg%3D%3D</t>
  </si>
  <si>
    <t>FTR-K3AB005W</t>
  </si>
  <si>
    <t>Fujitsu</t>
  </si>
  <si>
    <t>20ms</t>
  </si>
  <si>
    <t>https://www.mouser.ca/ProductDetail/Fujitsu/FTR-K3AB005W?qs=N2nzcguIp80N0m34ISC4%2FQ%3D%3D</t>
  </si>
  <si>
    <t>T9GV5L14-5</t>
  </si>
  <si>
    <t>5V</t>
  </si>
  <si>
    <t>Expected 11-23</t>
  </si>
  <si>
    <t>RT314A05</t>
  </si>
  <si>
    <t xml:space="preserve">TE </t>
  </si>
  <si>
    <t>https://www.mouser.ca/ProductDetail/TE-Connectivity-Schrack/RT314A05?qs=h4sDRd%2FXttj5eRvYLlAq2A%3D%3D</t>
  </si>
  <si>
    <t>https://www.mouser.ca/ProductDetail/TE-Connectivity-PB/T9AS5D12-5?qs=eFj8uuUn%252Bgr6KeQFuhJASA%3D%3D</t>
  </si>
  <si>
    <t>PCB Mount</t>
  </si>
  <si>
    <t>T9AS5D12-5</t>
  </si>
  <si>
    <t>https://www.mouser.ca/ProductDetail/TE-Connectivity-PB/T9GV5L14-5?qs=%2Fha2pyFadujMEcrKhEe5GmA84VmFkIEXHrx10SHe1stkwy1WTVtBAA%3D%3D</t>
  </si>
  <si>
    <t>DigiKey</t>
  </si>
  <si>
    <t>Panasonic</t>
  </si>
  <si>
    <t>https://www.digikey.ca/en/products/detail/te-connectivity-potter-brumfield-relays/T9GV5L14-5/8345113</t>
  </si>
  <si>
    <t>https://www.digikey.ca/en/products/detail/te-connectivity-potter-brumfield-relays/RZ03-1C4-D005/2267926</t>
  </si>
  <si>
    <t>RZ03-1C4-D005</t>
  </si>
  <si>
    <t>G5LE-1-E DC5</t>
  </si>
  <si>
    <t>https://www.digikey.ca/en/products/detail/omron-electronics-inc-emc-div/G5LE-1-E-DC5/1277875</t>
  </si>
  <si>
    <t>https://www.digikey.ca/en/products/detail/te-connectivity-potter-brumfield-relays/RZ01-1C4-D005/2267922</t>
  </si>
  <si>
    <t>RZ01-1C4-D005</t>
  </si>
  <si>
    <t>https://www.digikey.ca/en/products/detail/panasonic-electric-works/ALQ105/3511289</t>
  </si>
  <si>
    <t>ALQ105</t>
  </si>
  <si>
    <t>ORWH-SH-105D1F,000</t>
  </si>
  <si>
    <t>https://www.digikey.ca/en/products/detail/te-connectivity-potter-brumfield-relays/ORWH-SH-105D1F000/4925028</t>
  </si>
  <si>
    <t>https://www.digikey.ca/en/products/detail/omron-electronics-inc-emc-div/G5LE-1-ASI-DC5/414237</t>
  </si>
  <si>
    <t>G5LE-1-ASI DC5</t>
  </si>
  <si>
    <t>https://www.digikey.ca/en/products/detail/panasonic-electric-works/ALF1P05/645554</t>
  </si>
  <si>
    <t>ALF1P05</t>
  </si>
  <si>
    <t>https://www.digikey.ca/en/products/detail/te-connectivity-potter-brumfield-relays/RZ03-1A4-D005/2267918</t>
  </si>
  <si>
    <t>RZ03-1A4-D005</t>
  </si>
  <si>
    <t>https://www.digikey.ca/en/products/detail/panasonic-electric-works/ALE1PB05/1680236</t>
  </si>
  <si>
    <t>ALE1PB05</t>
  </si>
  <si>
    <t>https://www.digikey.ca/en/products/detail/omron-electronics-inc-emc-div/G2RL-1A-E-DC5/1789807</t>
  </si>
  <si>
    <t>G2RL-1A-E DC5</t>
  </si>
  <si>
    <t>G5LE-1A-E DC5</t>
  </si>
  <si>
    <t>https://www.digikey.ca/en/products/detail/omron-electronics-inc-emc-div/G5LE-1A-E-DC5/1277878</t>
  </si>
  <si>
    <t>RZ03-1A3-D005</t>
  </si>
  <si>
    <t>https://www.digikey.ca/en/products/detail/te-connectivity-potter-brumfield-relays/RZ03-1A3-D005/4924863</t>
  </si>
  <si>
    <t>RZ01-1A4-D005</t>
  </si>
  <si>
    <t>https://www.digikey.ca/en/products/detail/te-connectivity-potter-brumfield-relays/RZ01-1A4-D005/2267914</t>
  </si>
  <si>
    <t>G2RL1ADC5BYOMB</t>
  </si>
  <si>
    <t>https://www.digikey.ca/en/products/detail/omron-electronics-inc-emc-div/G2RL1ADC5BYOMB/307659</t>
  </si>
  <si>
    <t>G5Q-1A DC5</t>
  </si>
  <si>
    <t>https://www.digikey.ca/en/products/detail/omron-electronics-inc-emc-div/G5Q-1A-DC5/1815723</t>
  </si>
  <si>
    <t>https://www.digikey.ca/en/products/detail/omron-electronics-inc-emc-div/G5LE-1A4-DC5/369019</t>
  </si>
  <si>
    <t>G5LE-1A4 DC5</t>
  </si>
  <si>
    <t>G5LE-14 DC5</t>
  </si>
  <si>
    <t xml:space="preserve"> </t>
  </si>
  <si>
    <t>RSA-20-50</t>
  </si>
  <si>
    <t>2.5 mOhms</t>
  </si>
  <si>
    <t>Riedon</t>
  </si>
  <si>
    <t>https://www.digikey.ca/en/products/detail/riedon/RSA-20-50/4967069</t>
  </si>
  <si>
    <t>RSA-20-100</t>
  </si>
  <si>
    <t>5 mOhms</t>
  </si>
  <si>
    <t>https://www.digikey.ca/en/products/detail/riedon/RSA-20-100/4967076</t>
  </si>
  <si>
    <t>https://www.digikey.ca/en/products/detail/riedon/RSA-20-100-NB/8342240</t>
  </si>
  <si>
    <t>RSA-20-100-NB</t>
  </si>
  <si>
    <t>No baseplate</t>
  </si>
  <si>
    <t>Resistance</t>
  </si>
  <si>
    <t>Shunt Resistors</t>
  </si>
  <si>
    <t>RSA-15-100</t>
  </si>
  <si>
    <t>6.667 mOhms</t>
  </si>
  <si>
    <t>https://www.digikey.ca/en/products/detail/riedon/RSA-15-100/10257363</t>
  </si>
  <si>
    <t>Current</t>
  </si>
  <si>
    <t>201875-004</t>
  </si>
  <si>
    <t>Watterott</t>
  </si>
  <si>
    <t>Sensitivity</t>
  </si>
  <si>
    <t>66mV/A</t>
  </si>
  <si>
    <t>https://www.digikey.ca/en/products/detail/watterott-electronic-gmbh/201875-004/10071151</t>
  </si>
  <si>
    <t>Uses ACS724 current sensor from Allegro Microsystems
**30A version available</t>
  </si>
  <si>
    <t>SI85XX20AQFN-KIT</t>
  </si>
  <si>
    <t>Silicon Labs</t>
  </si>
  <si>
    <t>https://www.digikey.ca/en/products/detail/silicon-labs/SI85XX20AQFN-KIT/2687055</t>
  </si>
  <si>
    <t>https://www.digikey.ca/en/products/detail/kitronik-ltd/5107/8635477</t>
  </si>
  <si>
    <t>Kitronik</t>
  </si>
  <si>
    <t>55mV/A</t>
  </si>
  <si>
    <t>Sensing Range</t>
  </si>
  <si>
    <t>Uses ACS711 current sensor from Allegro Microsystems</t>
  </si>
  <si>
    <t>Sensor Boards</t>
  </si>
  <si>
    <t>0.1 V</t>
  </si>
  <si>
    <t>V = IR 
= 20*0.0025
= 0.05 V
*Max 51.15 units on Arduino</t>
  </si>
  <si>
    <t>https://www.mouser.ca/ProductDetail/Omron-Electronics/G5LE-14-DC5?qs=lK7M36XCk6KnQoEfuo%2Fh3A%3D%3D</t>
  </si>
  <si>
    <t>G5Q-1-DC5</t>
  </si>
  <si>
    <t>https://www.mouser.ca/ProductDetail/Omron-Electronics/G5Q-1-DC5?qs=Pjd0UV7BHP%2FBmM4S31Qklw%3D%3D</t>
  </si>
  <si>
    <t>https://www.digikey.ca/en/products/detail/lem-usa-inc/HLSR-20-P-SP33/4331956</t>
  </si>
  <si>
    <t>HLSR 20-P/SP33</t>
  </si>
  <si>
    <t>LEM USA Inc.</t>
  </si>
  <si>
    <t>40mV/A</t>
  </si>
  <si>
    <t>Part Description</t>
  </si>
  <si>
    <t>P/N</t>
  </si>
  <si>
    <t>Supplier</t>
  </si>
  <si>
    <t>SPST Cell Relays</t>
  </si>
  <si>
    <t>MOSFETs</t>
  </si>
  <si>
    <t>SPDT Thermistor Relay</t>
  </si>
  <si>
    <t>Qty</t>
  </si>
  <si>
    <t>Mega 2560 Board</t>
  </si>
  <si>
    <t>5V Power Supply</t>
  </si>
  <si>
    <t>10K Thermistor</t>
  </si>
  <si>
    <t>Current Sensor</t>
  </si>
  <si>
    <t>Setscrew</t>
  </si>
  <si>
    <t>Terminal Lug</t>
  </si>
  <si>
    <t>Hex Nut</t>
  </si>
  <si>
    <t>Digikey</t>
  </si>
  <si>
    <t>Unit Cost (CAD)</t>
  </si>
  <si>
    <t>Total Cost (CAD)</t>
  </si>
  <si>
    <t>Total Cost</t>
  </si>
  <si>
    <t>USD to CAD</t>
  </si>
  <si>
    <t>Elegoo</t>
  </si>
  <si>
    <t>Amazon</t>
  </si>
  <si>
    <t>https://www.amazon.ca/Elegoo-Board-ATmega2560-ATMEGA16U2-Arduino/dp/B01H4ZLZLQ/ref=sr_1_7?dchild=1&amp;keywords=arduino+mega&amp;qid=1596131558&amp;sr=8-7</t>
  </si>
  <si>
    <t>ATmega2560 ATMEGA16U2</t>
  </si>
  <si>
    <t>McMaster</t>
  </si>
  <si>
    <t>-</t>
  </si>
  <si>
    <t>93187A250</t>
  </si>
  <si>
    <t>https://www.mcmaster.com/93187A250/</t>
  </si>
  <si>
    <t>https://www.mouser.ca/ProductDetail/TE-Connectivity-AMP/AMP-METRIC-25-M6?qs=Lbl64FpjjwYaoL2AlcdcQw==</t>
  </si>
  <si>
    <t>Price (10 units)</t>
  </si>
  <si>
    <t>203NT-4-R025H42G</t>
  </si>
  <si>
    <t>Semitec</t>
  </si>
  <si>
    <t>Temp Range</t>
  </si>
  <si>
    <t>20 kOhms</t>
  </si>
  <si>
    <t>https://www.mouser.ca/ProductDetail/Semitec/203NT-4-R025H42G?qs=T8HDo%252BTk69VHafxcH8l33Q==</t>
  </si>
  <si>
    <t>USUG1000-103J</t>
  </si>
  <si>
    <t>Littelfuse</t>
  </si>
  <si>
    <t>10 kOhms</t>
  </si>
  <si>
    <t>https://www.mouser.ca/ProductDetail/Littelfuse/USUG1000-103J?qs=gGwQ3tp6HcRgOs7Ct4KaTA%3D%3D</t>
  </si>
  <si>
    <t>NTCLE100E3103JB0</t>
  </si>
  <si>
    <t>Power Rating</t>
  </si>
  <si>
    <t>4mW</t>
  </si>
  <si>
    <t>20mW</t>
  </si>
  <si>
    <t>Vishay</t>
  </si>
  <si>
    <t>500mW</t>
  </si>
  <si>
    <t>https://www.mouser.ca/ProductDetail/Vishay-BC-Components/NTCLE100E3103JB0?qs=MSh2oj3GFQcs%2FteGkdbngw%3D%3D</t>
  </si>
  <si>
    <t>TH310J34GBSN</t>
  </si>
  <si>
    <t>Amphenol</t>
  </si>
  <si>
    <t>25mW</t>
  </si>
  <si>
    <t>https://www.mouser.ca/ProductDetail/Amphenol-Advanced-Sensors/TH310J34GBSN?qs=P8zB4ONU6fylFQs0EIXL4Q%3D%3D</t>
  </si>
  <si>
    <t>TH310J39GBSN</t>
  </si>
  <si>
    <t>https://www.mouser.ca/ProductDetail/Amphenol-Advanced-Sensors/TH310J39GBSN?qs=P8zB4ONU6fzvYkqTZaC7Yw%3D%3D</t>
  </si>
  <si>
    <t>https://www.mouser.ca/ProductDetail/Murata-Electronics/NXRT15XH103FA1B040?qs=bX1%252BNvsK%2FBqTpGl5plN64w%3D%3D</t>
  </si>
  <si>
    <t>NXRT15XH103FA1B040</t>
  </si>
  <si>
    <t>Murata</t>
  </si>
  <si>
    <t>7.5mW</t>
  </si>
  <si>
    <t>Compression Spring</t>
  </si>
  <si>
    <t>9657K277</t>
  </si>
  <si>
    <t>NTD3055L104-1G</t>
  </si>
  <si>
    <t>ON Semiconductor</t>
  </si>
  <si>
    <t>Rds On (Max) @ Id, Vgs</t>
  </si>
  <si>
    <t>12A</t>
  </si>
  <si>
    <t>104mOhm @ 6A, 5V</t>
  </si>
  <si>
    <t>https://www.digikey.ca/en/products/detail/on-semiconductor/NTD3055L104-1G/1484764</t>
  </si>
  <si>
    <t>RFD14N05L</t>
  </si>
  <si>
    <t>14A</t>
  </si>
  <si>
    <t>100mOhm @ 14A, 5V</t>
  </si>
  <si>
    <t>https://www.digikey.ca/en/products/detail/on-semiconductor/RFD14N05L/458750</t>
  </si>
  <si>
    <t>https://www.mouser.ca/ProductDetail/Microchip-Technology/VP2106N3-G?qs=NZF3WWV0eEGNFUSyHi4JQQ%3D%3D</t>
  </si>
  <si>
    <t>VP2106N3-G</t>
  </si>
  <si>
    <t>Microchip Technology</t>
  </si>
  <si>
    <t>250 mA</t>
  </si>
  <si>
    <t>15 Ohms</t>
  </si>
  <si>
    <t>Gate-Source</t>
  </si>
  <si>
    <t>https://www.mouser.ca/ProductDetail/ON-Semiconductor/NTD3055L104-1G?qs=ZXBb0xZ9WeB%252BCEMphqpBIQ%3D%3D</t>
  </si>
  <si>
    <t>104 mOhms</t>
  </si>
  <si>
    <t>5 V</t>
  </si>
  <si>
    <t>https://www.digikey.ca/en/products/detail/on-semiconductor/NTD3055L104-1G/1484764?s=N4IgTCBcDaIHIBUAiBmADAVgwGQIxoBYBaXAcRAF0BfIA</t>
  </si>
  <si>
    <t>https://www.digikey.ca/en/products/detail/omron-electronics-inc-emc-div/G5LE-1-DC5/280368</t>
  </si>
  <si>
    <t>Flat Head Bolt</t>
  </si>
  <si>
    <t>With HST</t>
  </si>
  <si>
    <t>97595A840</t>
  </si>
  <si>
    <t>93038A152</t>
  </si>
  <si>
    <t>Digiket</t>
  </si>
  <si>
    <t>PSM03A-050-R</t>
  </si>
  <si>
    <t>Phihong USA</t>
  </si>
  <si>
    <t>https://www.digikey.ca/product-detail/en/PSM03A-050-R/993-1236-ND/4031882/?itemSeq=334444576</t>
  </si>
  <si>
    <t>TH310J39GBSN‎</t>
  </si>
  <si>
    <t>https://www.digikey.ca/product-detail/en/TH310J39GBSN/235-1547-ND/6165896/?itemSeq=334444187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</si>
</sst>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1" fillId="2" borderId="0" xfId="0" applyFont="1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3" fillId="3" borderId="0" xfId="2"/>
    <xf numFmtId="0" fontId="3" fillId="3" borderId="0" xfId="2" applyAlignment="1">
      <alignment horizontal="left"/>
    </xf>
    <xf numFmtId="0" fontId="3" fillId="3" borderId="0" xfId="2" applyAlignment="1">
      <alignment horizontal="left" wrapText="1"/>
    </xf>
    <xf numFmtId="0" fontId="0" fillId="5" borderId="0" xfId="0" applyFill="1"/>
    <xf numFmtId="0" fontId="2" fillId="5" borderId="0" xfId="1" applyFill="1"/>
    <xf numFmtId="44" fontId="0" fillId="0" borderId="0" xfId="3" applyFont="1"/>
    <xf numFmtId="44" fontId="0" fillId="0" borderId="0" xfId="0" applyNumberFormat="1"/>
    <xf numFmtId="0" fontId="2" fillId="3" borderId="0" xfId="1" applyFill="1"/>
    <xf numFmtId="3" fontId="0" fillId="0" borderId="0" xfId="0" applyNumberFormat="1"/>
    <xf numFmtId="2" fontId="0" fillId="0" borderId="0" xfId="0" applyNumberFormat="1"/>
    <xf numFmtId="0" fontId="5" fillId="2" borderId="0" xfId="0" applyFont="1" applyFill="1"/>
    <xf numFmtId="8" fontId="0" fillId="0" borderId="0" xfId="0" applyNumberFormat="1"/>
  </cellXfs>
  <cellStyles count="4">
    <cellStyle name="Currency" xfId="3" builtinId="4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3187A250/" TargetMode="External"/><Relationship Id="rId2" Type="http://schemas.openxmlformats.org/officeDocument/2006/relationships/hyperlink" Target="https://www.mouser.ca/ProductDetail/TE-Connectivity-AMP/AMP-METRIC-25-M6?qs=Lbl64FpjjwYaoL2AlcdcQw==" TargetMode="External"/><Relationship Id="rId1" Type="http://schemas.openxmlformats.org/officeDocument/2006/relationships/hyperlink" Target="https://www.digikey.ca/en/products/detail/kitronik-ltd/5107/863547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Microchip-Technology/VP2106N3-G?qs=NZF3WWV0eEGNFUSyHi4JQQ%3D%3D" TargetMode="External"/><Relationship Id="rId2" Type="http://schemas.openxmlformats.org/officeDocument/2006/relationships/hyperlink" Target="https://www.digikey.ca/en/products/detail/on-semiconductor/RFD14N05L/458750" TargetMode="External"/><Relationship Id="rId1" Type="http://schemas.openxmlformats.org/officeDocument/2006/relationships/hyperlink" Target="https://www.digikey.ca/en/products/detail/on-semiconductor/NTD3055L104-1G/148476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a/ProductDetail/ON-Semiconductor/NTD3055L104-1G?qs=ZXBb0xZ9WeB%252BCEMphqpBIQ%3D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-connectivity-potter-brumfield-relays/T9GV5L14-5/8345113" TargetMode="External"/><Relationship Id="rId13" Type="http://schemas.openxmlformats.org/officeDocument/2006/relationships/hyperlink" Target="https://www.digikey.ca/en/products/detail/te-connectivity-potter-brumfield-relays/ORWH-SH-105D1F000/4925028" TargetMode="External"/><Relationship Id="rId18" Type="http://schemas.openxmlformats.org/officeDocument/2006/relationships/hyperlink" Target="https://www.digikey.ca/en/products/detail/omron-electronics-inc-emc-div/G2RL-1A-E-DC5/1789807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mouser.ca/ProductDetail/TE-Connectivity-PB/T9GS1L14-5?qs=gt1LBUVyoHmKCzoNwQtXUg%3D%3D" TargetMode="External"/><Relationship Id="rId21" Type="http://schemas.openxmlformats.org/officeDocument/2006/relationships/hyperlink" Target="https://www.digikey.ca/en/products/detail/te-connectivity-potter-brumfield-relays/RZ01-1A4-D005/2267914" TargetMode="External"/><Relationship Id="rId7" Type="http://schemas.openxmlformats.org/officeDocument/2006/relationships/hyperlink" Target="https://www.mouser.ca/ProductDetail/TE-Connectivity-PB/T9GV5L14-5?qs=%2Fha2pyFadujMEcrKhEe5GmA84VmFkIEXHrx10SHe1stkwy1WTVtBAA%3D%3D" TargetMode="External"/><Relationship Id="rId12" Type="http://schemas.openxmlformats.org/officeDocument/2006/relationships/hyperlink" Target="https://www.digikey.ca/en/products/detail/panasonic-electric-works/ALQ105/3511289" TargetMode="External"/><Relationship Id="rId17" Type="http://schemas.openxmlformats.org/officeDocument/2006/relationships/hyperlink" Target="https://www.digikey.ca/en/products/detail/panasonic-electric-works/ALE1PB05/1680236" TargetMode="External"/><Relationship Id="rId25" Type="http://schemas.openxmlformats.org/officeDocument/2006/relationships/hyperlink" Target="https://www.mouser.ca/ProductDetail/Omron-Electronics/G5LE-14-DC5?qs=lK7M36XCk6KnQoEfuo%2Fh3A%3D%3D" TargetMode="External"/><Relationship Id="rId2" Type="http://schemas.openxmlformats.org/officeDocument/2006/relationships/hyperlink" Target="https://www.mouser.ca/datasheet/2/418/5/NG_DS_T9G_1216_1117-1281449.pdf" TargetMode="External"/><Relationship Id="rId16" Type="http://schemas.openxmlformats.org/officeDocument/2006/relationships/hyperlink" Target="https://www.digikey.ca/en/products/detail/te-connectivity-potter-brumfield-relays/RZ03-1A4-D005/2267918" TargetMode="External"/><Relationship Id="rId20" Type="http://schemas.openxmlformats.org/officeDocument/2006/relationships/hyperlink" Target="https://www.digikey.ca/en/products/detail/te-connectivity-potter-brumfield-relays/RZ03-1A3-D005/4924863" TargetMode="External"/><Relationship Id="rId1" Type="http://schemas.openxmlformats.org/officeDocument/2006/relationships/hyperlink" Target="https://www.mouser.ca/ProductDetail/TE-Connectivity-Schrack/RZF1-1A4-L005?qs=lc2O%252BfHJPVZApwxaf4mZWA%3D%3D" TargetMode="External"/><Relationship Id="rId6" Type="http://schemas.openxmlformats.org/officeDocument/2006/relationships/hyperlink" Target="https://www.mouser.ca/ProductDetail/TE-Connectivity-Schrack/RT314A05?qs=h4sDRd%2FXttj5eRvYLlAq2A%3D%3D" TargetMode="External"/><Relationship Id="rId11" Type="http://schemas.openxmlformats.org/officeDocument/2006/relationships/hyperlink" Target="https://www.digikey.ca/en/products/detail/te-connectivity-potter-brumfield-relays/RZ01-1C4-D005/2267922" TargetMode="External"/><Relationship Id="rId24" Type="http://schemas.openxmlformats.org/officeDocument/2006/relationships/hyperlink" Target="https://www.digikey.ca/en/products/detail/omron-electronics-inc-emc-div/G5LE-1A4-DC5/369019" TargetMode="External"/><Relationship Id="rId5" Type="http://schemas.openxmlformats.org/officeDocument/2006/relationships/hyperlink" Target="https://www.mouser.ca/ProductDetail/TE-Connectivity-PB/T9AS5D12-5?qs=eFj8uuUn%252Bgr6KeQFuhJASA%3D%3D" TargetMode="External"/><Relationship Id="rId15" Type="http://schemas.openxmlformats.org/officeDocument/2006/relationships/hyperlink" Target="https://www.digikey.ca/en/products/detail/panasonic-electric-works/ALF1P05/645554" TargetMode="External"/><Relationship Id="rId23" Type="http://schemas.openxmlformats.org/officeDocument/2006/relationships/hyperlink" Target="https://www.digikey.ca/en/products/detail/omron-electronics-inc-emc-div/G5Q-1A-DC5/1815723" TargetMode="External"/><Relationship Id="rId10" Type="http://schemas.openxmlformats.org/officeDocument/2006/relationships/hyperlink" Target="https://www.digikey.ca/en/products/detail/omron-electronics-inc-emc-div/G5LE-1-E-DC5/1277875" TargetMode="External"/><Relationship Id="rId19" Type="http://schemas.openxmlformats.org/officeDocument/2006/relationships/hyperlink" Target="https://www.digikey.ca/en/products/detail/omron-electronics-inc-emc-div/G5LE-1A-E-DC5/1277878" TargetMode="External"/><Relationship Id="rId4" Type="http://schemas.openxmlformats.org/officeDocument/2006/relationships/hyperlink" Target="https://www.mouser.ca/ProductDetail/Fujitsu/FTR-K3AB005W?qs=N2nzcguIp80N0m34ISC4%2FQ%3D%3D" TargetMode="External"/><Relationship Id="rId9" Type="http://schemas.openxmlformats.org/officeDocument/2006/relationships/hyperlink" Target="https://www.digikey.ca/en/products/detail/te-connectivity-potter-brumfield-relays/RZ03-1C4-D005/2267926" TargetMode="External"/><Relationship Id="rId14" Type="http://schemas.openxmlformats.org/officeDocument/2006/relationships/hyperlink" Target="https://www.digikey.ca/en/products/detail/omron-electronics-inc-emc-div/G5LE-1-ASI-DC5/414237" TargetMode="External"/><Relationship Id="rId22" Type="http://schemas.openxmlformats.org/officeDocument/2006/relationships/hyperlink" Target="https://www.digikey.ca/en/products/detail/omron-electronics-inc-emc-div/G2RL1ADC5BYOMB/30765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Omron-Electronics/G5Q-1-DC5?qs=Pjd0UV7BHP%2FBmM4S31Qklw%3D%3D" TargetMode="External"/><Relationship Id="rId2" Type="http://schemas.openxmlformats.org/officeDocument/2006/relationships/hyperlink" Target="https://www.mouser.ca/ProductDetail/Omron-Electronics/G5LE-14-DC5?qs=lK7M36XCk6KnQoEfuo%2Fh3A%3D%3D" TargetMode="External"/><Relationship Id="rId1" Type="http://schemas.openxmlformats.org/officeDocument/2006/relationships/hyperlink" Target="https://www.mouser.ca/ProductDetail/Omron-Electronics/G5LE-1-DC5?qs=ImaqFqjHA4nKN7ETIjn3Lg==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Vishay-BC-Components/NTCLE100E3103JB0?qs=MSh2oj3GFQcs%2FteGkdbngw%3D%3D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ProductDetail/Littelfuse/USUG1000-103J?qs=gGwQ3tp6HcRgOs7Ct4KaTA%3D%3D" TargetMode="External"/><Relationship Id="rId1" Type="http://schemas.openxmlformats.org/officeDocument/2006/relationships/hyperlink" Target="https://www.mouser.ca/ProductDetail/Semitec/203NT-4-R025H42G?qs=T8HDo%252BTk69VHafxcH8l33Q==" TargetMode="External"/><Relationship Id="rId6" Type="http://schemas.openxmlformats.org/officeDocument/2006/relationships/hyperlink" Target="https://www.mouser.ca/ProductDetail/Murata-Electronics/NXRT15XH103FA1B040?qs=bX1%252BNvsK%2FBqTpGl5plN64w%3D%3D" TargetMode="External"/><Relationship Id="rId5" Type="http://schemas.openxmlformats.org/officeDocument/2006/relationships/hyperlink" Target="https://www.mouser.ca/ProductDetail/Amphenol-Advanced-Sensors/TH310J39GBSN?qs=P8zB4ONU6fzvYkqTZaC7Yw%3D%3D" TargetMode="External"/><Relationship Id="rId4" Type="http://schemas.openxmlformats.org/officeDocument/2006/relationships/hyperlink" Target="https://www.mouser.ca/ProductDetail/Amphenol-Advanced-Sensors/TH310J34GBSN?qs=P8zB4ONU6fylFQs0EIXL4Q%3D%3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lem-usa-inc/HLSR-20-P-SP33/4331956" TargetMode="External"/><Relationship Id="rId3" Type="http://schemas.openxmlformats.org/officeDocument/2006/relationships/hyperlink" Target="https://www.digikey.ca/en/products/detail/riedon/RSA-20-100-NB/8342240" TargetMode="External"/><Relationship Id="rId7" Type="http://schemas.openxmlformats.org/officeDocument/2006/relationships/hyperlink" Target="https://www.digikey.ca/en/products/detail/kitronik-ltd/5107/8635477" TargetMode="External"/><Relationship Id="rId2" Type="http://schemas.openxmlformats.org/officeDocument/2006/relationships/hyperlink" Target="https://www.digikey.ca/en/products/detail/riedon/RSA-20-100/4967076" TargetMode="External"/><Relationship Id="rId1" Type="http://schemas.openxmlformats.org/officeDocument/2006/relationships/hyperlink" Target="https://www.digikey.ca/en/products/detail/riedon/RSA-20-50/4967069" TargetMode="External"/><Relationship Id="rId6" Type="http://schemas.openxmlformats.org/officeDocument/2006/relationships/hyperlink" Target="https://www.digikey.ca/en/products/detail/silicon-labs/SI85XX20AQFN-KIT/2687055" TargetMode="External"/><Relationship Id="rId5" Type="http://schemas.openxmlformats.org/officeDocument/2006/relationships/hyperlink" Target="https://www.digikey.ca/en/products/detail/watterott-electronic-gmbh/201875-004/10071151" TargetMode="External"/><Relationship Id="rId4" Type="http://schemas.openxmlformats.org/officeDocument/2006/relationships/hyperlink" Target="https://www.digikey.ca/en/products/detail/riedon/RSA-15-100/10257363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B28C-B043-40C5-9BF7-7106EA9118E1}">
  <dimension ref="A1:J24"/>
  <sheetViews>
    <sheetView tabSelected="1" workbookViewId="0">
      <selection activeCell="A22" sqref="A22"/>
    </sheetView>
  </sheetViews>
  <sheetFormatPr defaultRowHeight="14.4" x14ac:dyDescent="0.55000000000000004"/>
  <cols>
    <col min="1" max="1" width="19.47265625" customWidth="1"/>
    <col min="2" max="2" width="23.1015625" customWidth="1"/>
    <col min="3" max="3" width="14" customWidth="1"/>
    <col min="6" max="6" width="13.734375" bestFit="1" customWidth="1"/>
    <col min="7" max="7" width="14.47265625" bestFit="1" customWidth="1"/>
    <col min="8" max="8" width="14.47265625" customWidth="1"/>
  </cols>
  <sheetData>
    <row r="1" spans="1:10" x14ac:dyDescent="0.55000000000000004">
      <c r="A1" t="s">
        <v>141</v>
      </c>
      <c r="B1">
        <v>1.34</v>
      </c>
    </row>
    <row r="2" spans="1:10" x14ac:dyDescent="0.55000000000000004">
      <c r="A2" t="s">
        <v>123</v>
      </c>
      <c r="B2" t="s">
        <v>124</v>
      </c>
      <c r="C2" t="s">
        <v>1</v>
      </c>
      <c r="D2" t="s">
        <v>125</v>
      </c>
      <c r="E2" t="s">
        <v>129</v>
      </c>
      <c r="F2" t="s">
        <v>138</v>
      </c>
      <c r="G2" t="s">
        <v>139</v>
      </c>
      <c r="H2" t="s">
        <v>202</v>
      </c>
      <c r="I2" t="s">
        <v>4</v>
      </c>
      <c r="J2" t="s">
        <v>27</v>
      </c>
    </row>
    <row r="3" spans="1:10" x14ac:dyDescent="0.55000000000000004">
      <c r="A3" t="s">
        <v>126</v>
      </c>
      <c r="B3" t="s">
        <v>64</v>
      </c>
      <c r="C3" t="s">
        <v>17</v>
      </c>
      <c r="D3" t="s">
        <v>137</v>
      </c>
      <c r="E3">
        <v>11</v>
      </c>
      <c r="F3" s="16">
        <v>2.5960000000000001</v>
      </c>
      <c r="G3" s="17">
        <f t="shared" ref="G3:G14" si="0">F3*E3</f>
        <v>28.556000000000001</v>
      </c>
      <c r="H3" s="17">
        <f>G3*1.13</f>
        <v>32.268279999999997</v>
      </c>
      <c r="I3" t="s">
        <v>63</v>
      </c>
    </row>
    <row r="4" spans="1:10" x14ac:dyDescent="0.55000000000000004">
      <c r="A4" t="s">
        <v>127</v>
      </c>
      <c r="B4" t="s">
        <v>180</v>
      </c>
      <c r="C4" t="s">
        <v>181</v>
      </c>
      <c r="D4" t="s">
        <v>137</v>
      </c>
      <c r="E4">
        <v>16</v>
      </c>
      <c r="F4" s="22">
        <v>0.78600000000000003</v>
      </c>
      <c r="G4" s="17">
        <f t="shared" si="0"/>
        <v>12.576000000000001</v>
      </c>
      <c r="H4" s="17">
        <f t="shared" ref="H4:H14" si="1">G4*1.13</f>
        <v>14.21088</v>
      </c>
      <c r="I4" t="s">
        <v>199</v>
      </c>
    </row>
    <row r="5" spans="1:10" x14ac:dyDescent="0.55000000000000004">
      <c r="A5" t="s">
        <v>128</v>
      </c>
      <c r="B5" t="s">
        <v>5</v>
      </c>
      <c r="C5" t="s">
        <v>7</v>
      </c>
      <c r="D5" t="s">
        <v>137</v>
      </c>
      <c r="E5">
        <v>5</v>
      </c>
      <c r="F5" s="16">
        <v>2.09</v>
      </c>
      <c r="G5" s="17">
        <f t="shared" si="0"/>
        <v>10.45</v>
      </c>
      <c r="H5" s="17">
        <f t="shared" si="1"/>
        <v>11.808499999999999</v>
      </c>
      <c r="I5" t="s">
        <v>200</v>
      </c>
    </row>
    <row r="6" spans="1:10" x14ac:dyDescent="0.55000000000000004">
      <c r="A6" t="s">
        <v>130</v>
      </c>
      <c r="B6" t="s">
        <v>145</v>
      </c>
      <c r="C6" t="s">
        <v>142</v>
      </c>
      <c r="D6" t="s">
        <v>143</v>
      </c>
      <c r="E6">
        <v>1</v>
      </c>
      <c r="F6" s="16">
        <v>20.86</v>
      </c>
      <c r="G6" s="17">
        <f t="shared" si="0"/>
        <v>20.86</v>
      </c>
      <c r="H6" s="17">
        <f t="shared" si="1"/>
        <v>23.571799999999996</v>
      </c>
      <c r="I6" t="s">
        <v>144</v>
      </c>
    </row>
    <row r="7" spans="1:10" x14ac:dyDescent="0.55000000000000004">
      <c r="A7" t="s">
        <v>131</v>
      </c>
      <c r="B7" t="s">
        <v>206</v>
      </c>
      <c r="C7" t="s">
        <v>207</v>
      </c>
      <c r="D7" t="s">
        <v>137</v>
      </c>
      <c r="E7">
        <v>1</v>
      </c>
      <c r="F7" s="16">
        <v>7</v>
      </c>
      <c r="G7" s="17">
        <f t="shared" si="0"/>
        <v>7</v>
      </c>
      <c r="H7" s="17">
        <f t="shared" si="1"/>
        <v>7.9099999999999993</v>
      </c>
      <c r="I7" t="s">
        <v>208</v>
      </c>
    </row>
    <row r="8" spans="1:10" x14ac:dyDescent="0.55000000000000004">
      <c r="A8" t="s">
        <v>132</v>
      </c>
      <c r="B8" t="s">
        <v>209</v>
      </c>
      <c r="C8" t="s">
        <v>169</v>
      </c>
      <c r="D8" t="s">
        <v>137</v>
      </c>
      <c r="E8">
        <v>10</v>
      </c>
      <c r="F8" s="16">
        <v>0.65</v>
      </c>
      <c r="G8" s="17">
        <f t="shared" si="0"/>
        <v>6.5</v>
      </c>
      <c r="H8" s="17">
        <f t="shared" si="1"/>
        <v>7.3449999999999989</v>
      </c>
      <c r="I8" s="1" t="s">
        <v>210</v>
      </c>
    </row>
    <row r="9" spans="1:10" x14ac:dyDescent="0.55000000000000004">
      <c r="A9" t="s">
        <v>133</v>
      </c>
      <c r="B9" s="6">
        <v>5107</v>
      </c>
      <c r="C9" s="6" t="s">
        <v>109</v>
      </c>
      <c r="D9" s="6" t="s">
        <v>46</v>
      </c>
      <c r="E9">
        <v>1</v>
      </c>
      <c r="F9" s="16">
        <v>12.38</v>
      </c>
      <c r="G9" s="17">
        <f t="shared" si="0"/>
        <v>12.38</v>
      </c>
      <c r="H9" s="17">
        <f t="shared" si="1"/>
        <v>13.9894</v>
      </c>
      <c r="I9" t="s">
        <v>108</v>
      </c>
    </row>
    <row r="10" spans="1:10" x14ac:dyDescent="0.55000000000000004">
      <c r="A10" t="s">
        <v>134</v>
      </c>
      <c r="B10" t="s">
        <v>204</v>
      </c>
      <c r="C10" t="s">
        <v>147</v>
      </c>
      <c r="D10" t="s">
        <v>146</v>
      </c>
      <c r="E10">
        <v>10</v>
      </c>
      <c r="F10" s="16">
        <f>6.29/5*B1</f>
        <v>1.6857200000000001</v>
      </c>
      <c r="G10" s="17">
        <f t="shared" si="0"/>
        <v>16.857200000000002</v>
      </c>
      <c r="H10" s="17">
        <f t="shared" si="1"/>
        <v>19.048636000000002</v>
      </c>
      <c r="I10" s="1"/>
    </row>
    <row r="11" spans="1:10" x14ac:dyDescent="0.55000000000000004">
      <c r="A11" t="s">
        <v>135</v>
      </c>
      <c r="C11" t="s">
        <v>17</v>
      </c>
      <c r="D11" t="s">
        <v>205</v>
      </c>
      <c r="E11">
        <v>20</v>
      </c>
      <c r="F11">
        <v>0.42</v>
      </c>
      <c r="G11" s="17">
        <f t="shared" si="0"/>
        <v>8.4</v>
      </c>
      <c r="H11" s="17">
        <f t="shared" si="1"/>
        <v>9.4919999999999991</v>
      </c>
      <c r="I11" s="1" t="s">
        <v>150</v>
      </c>
    </row>
    <row r="12" spans="1:10" x14ac:dyDescent="0.55000000000000004">
      <c r="A12" t="s">
        <v>136</v>
      </c>
      <c r="B12" t="s">
        <v>148</v>
      </c>
      <c r="C12" t="s">
        <v>147</v>
      </c>
      <c r="D12" t="s">
        <v>146</v>
      </c>
      <c r="E12">
        <v>50</v>
      </c>
      <c r="F12" s="16">
        <f>10.51*B1/E12</f>
        <v>0.28166800000000003</v>
      </c>
      <c r="G12" s="17">
        <f t="shared" si="0"/>
        <v>14.083400000000001</v>
      </c>
      <c r="H12" s="17">
        <f t="shared" si="1"/>
        <v>15.914242</v>
      </c>
      <c r="I12" s="1" t="s">
        <v>149</v>
      </c>
    </row>
    <row r="13" spans="1:10" x14ac:dyDescent="0.55000000000000004">
      <c r="A13" t="s">
        <v>201</v>
      </c>
      <c r="B13" t="s">
        <v>203</v>
      </c>
      <c r="C13" t="s">
        <v>147</v>
      </c>
      <c r="D13" t="s">
        <v>146</v>
      </c>
      <c r="E13">
        <v>10</v>
      </c>
      <c r="F13" s="20">
        <f>12.25*B1/E13</f>
        <v>1.6415000000000002</v>
      </c>
      <c r="G13" s="17">
        <f t="shared" si="0"/>
        <v>16.415000000000003</v>
      </c>
      <c r="H13" s="17">
        <f t="shared" si="1"/>
        <v>18.548950000000001</v>
      </c>
    </row>
    <row r="14" spans="1:10" x14ac:dyDescent="0.55000000000000004">
      <c r="A14" t="s">
        <v>178</v>
      </c>
      <c r="B14" t="s">
        <v>179</v>
      </c>
      <c r="C14" t="s">
        <v>147</v>
      </c>
      <c r="D14" t="s">
        <v>146</v>
      </c>
      <c r="E14">
        <v>10</v>
      </c>
      <c r="F14">
        <f>11.09*B1/E14</f>
        <v>1.4860599999999999</v>
      </c>
      <c r="G14" s="17">
        <f t="shared" si="0"/>
        <v>14.8606</v>
      </c>
      <c r="H14" s="17">
        <f t="shared" si="1"/>
        <v>16.792477999999999</v>
      </c>
    </row>
    <row r="17" spans="1:8" x14ac:dyDescent="0.55000000000000004">
      <c r="A17" t="s">
        <v>140</v>
      </c>
      <c r="F17" s="17"/>
      <c r="G17" s="17">
        <f>SUM(G3:G14)</f>
        <v>168.93820000000002</v>
      </c>
      <c r="H17" s="17">
        <f>SUM(H3:H14)</f>
        <v>190.90016599999996</v>
      </c>
    </row>
    <row r="23" spans="1:8" x14ac:dyDescent="0.55000000000000004">
      <c r="G23" s="17"/>
      <c r="H23" s="17"/>
    </row>
    <row r="24" spans="1:8" x14ac:dyDescent="0.55000000000000004">
      <c r="G24" s="17"/>
      <c r="H24" s="17"/>
    </row>
  </sheetData>
  <hyperlinks>
    <hyperlink ref="I9" r:id="rId1" xr:uid="{198819E4-BE27-4FB1-9EDB-177B7FFEF557}"/>
    <hyperlink ref="I11" r:id="rId2" xr:uid="{65E7EAEC-7D35-4F73-8A98-0330EB8FB378}"/>
    <hyperlink ref="I12" r:id="rId3" xr:uid="{BEEC61BD-213C-46D5-8A57-EE952BC8B7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DCAC-6058-4A8E-8425-3184A3AD9286}">
  <dimension ref="A1:H5"/>
  <sheetViews>
    <sheetView workbookViewId="0">
      <selection activeCell="H5" sqref="H5"/>
    </sheetView>
  </sheetViews>
  <sheetFormatPr defaultRowHeight="14.4" x14ac:dyDescent="0.55000000000000004"/>
  <cols>
    <col min="1" max="1" width="21.1015625" customWidth="1"/>
    <col min="2" max="2" width="21.62890625" customWidth="1"/>
    <col min="3" max="3" width="9.62890625" customWidth="1"/>
    <col min="4" max="4" width="12.62890625" customWidth="1"/>
    <col min="5" max="5" width="10.5234375" customWidth="1"/>
    <col min="6" max="6" width="22.62890625" customWidth="1"/>
  </cols>
  <sheetData>
    <row r="1" spans="1:8" x14ac:dyDescent="0.55000000000000004">
      <c r="A1" s="9" t="s">
        <v>0</v>
      </c>
      <c r="B1" s="9" t="s">
        <v>1</v>
      </c>
      <c r="C1" s="9" t="s">
        <v>3</v>
      </c>
      <c r="D1" s="9" t="s">
        <v>151</v>
      </c>
      <c r="E1" s="9" t="s">
        <v>98</v>
      </c>
      <c r="F1" s="21" t="s">
        <v>182</v>
      </c>
      <c r="G1" s="9" t="s">
        <v>195</v>
      </c>
      <c r="H1" s="2" t="s">
        <v>4</v>
      </c>
    </row>
    <row r="2" spans="1:8" x14ac:dyDescent="0.55000000000000004">
      <c r="A2" s="6" t="s">
        <v>180</v>
      </c>
      <c r="B2" s="6" t="s">
        <v>181</v>
      </c>
      <c r="C2" s="6" t="s">
        <v>137</v>
      </c>
      <c r="D2" s="6">
        <v>0.80500000000000005</v>
      </c>
      <c r="E2" s="6" t="s">
        <v>183</v>
      </c>
      <c r="F2" s="6" t="s">
        <v>184</v>
      </c>
      <c r="G2" s="6" t="s">
        <v>37</v>
      </c>
      <c r="H2" s="1" t="s">
        <v>185</v>
      </c>
    </row>
    <row r="3" spans="1:8" x14ac:dyDescent="0.55000000000000004">
      <c r="A3" s="6" t="s">
        <v>186</v>
      </c>
      <c r="B3" s="6" t="s">
        <v>181</v>
      </c>
      <c r="C3" s="6" t="s">
        <v>137</v>
      </c>
      <c r="D3" s="6">
        <v>1.054</v>
      </c>
      <c r="E3" s="6" t="s">
        <v>187</v>
      </c>
      <c r="F3" s="6" t="s">
        <v>188</v>
      </c>
      <c r="G3" s="6" t="s">
        <v>37</v>
      </c>
      <c r="H3" s="1" t="s">
        <v>189</v>
      </c>
    </row>
    <row r="4" spans="1:8" x14ac:dyDescent="0.55000000000000004">
      <c r="A4" s="6" t="s">
        <v>191</v>
      </c>
      <c r="B4" s="6" t="s">
        <v>192</v>
      </c>
      <c r="C4" s="6" t="s">
        <v>8</v>
      </c>
      <c r="D4" s="6">
        <v>0.72</v>
      </c>
      <c r="E4" s="6" t="s">
        <v>193</v>
      </c>
      <c r="F4" s="6" t="s">
        <v>194</v>
      </c>
      <c r="G4" s="6" t="s">
        <v>37</v>
      </c>
      <c r="H4" s="1" t="s">
        <v>190</v>
      </c>
    </row>
    <row r="5" spans="1:8" s="11" customFormat="1" x14ac:dyDescent="0.55000000000000004">
      <c r="A5" s="12" t="s">
        <v>180</v>
      </c>
      <c r="B5" s="12" t="s">
        <v>181</v>
      </c>
      <c r="C5" s="12" t="s">
        <v>137</v>
      </c>
      <c r="D5" s="12">
        <v>0.76800000000000002</v>
      </c>
      <c r="E5" s="12" t="s">
        <v>183</v>
      </c>
      <c r="F5" s="12" t="s">
        <v>197</v>
      </c>
      <c r="G5" s="12" t="s">
        <v>198</v>
      </c>
      <c r="H5" s="11" t="s">
        <v>196</v>
      </c>
    </row>
  </sheetData>
  <hyperlinks>
    <hyperlink ref="H2" r:id="rId1" xr:uid="{9A79010E-AA82-463C-A3AF-0E015E122EF2}"/>
    <hyperlink ref="H3" r:id="rId2" xr:uid="{5CFB186A-68D8-432C-AD58-BBCD0D4586F1}"/>
    <hyperlink ref="H4" r:id="rId3" xr:uid="{0D50B379-DA5C-4D49-A381-44BBEF8E0E45}"/>
    <hyperlink ref="H5" r:id="rId4" xr:uid="{ABC86BA2-3C7C-49B6-AB17-96618A5C3576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5B49-19FB-4DC0-8C06-4C2480192CFE}">
  <dimension ref="A1:K28"/>
  <sheetViews>
    <sheetView workbookViewId="0">
      <selection activeCell="A25" sqref="A25:XFD25"/>
    </sheetView>
  </sheetViews>
  <sheetFormatPr defaultRowHeight="14.4" x14ac:dyDescent="0.55000000000000004"/>
  <cols>
    <col min="1" max="1" width="13.7890625" customWidth="1"/>
    <col min="2" max="2" width="12.5234375" customWidth="1"/>
    <col min="3" max="3" width="16.47265625" customWidth="1"/>
    <col min="4" max="4" width="10.15625" customWidth="1"/>
    <col min="6" max="6" width="14.47265625" customWidth="1"/>
    <col min="7" max="8" width="13.7890625" customWidth="1"/>
    <col min="9" max="9" width="14.5234375" customWidth="1"/>
    <col min="10" max="10" width="16.1015625" customWidth="1"/>
  </cols>
  <sheetData>
    <row r="1" spans="1:11" s="3" customFormat="1" x14ac:dyDescent="0.55000000000000004">
      <c r="A1" s="2" t="s">
        <v>0</v>
      </c>
      <c r="B1" s="2" t="s">
        <v>2</v>
      </c>
      <c r="C1" s="2" t="s">
        <v>1</v>
      </c>
      <c r="D1" s="2" t="s">
        <v>3</v>
      </c>
      <c r="E1" s="2" t="s">
        <v>10</v>
      </c>
      <c r="F1" s="2" t="s">
        <v>11</v>
      </c>
      <c r="G1" s="2" t="s">
        <v>12</v>
      </c>
      <c r="H1" s="2" t="s">
        <v>21</v>
      </c>
      <c r="I1" s="2" t="s">
        <v>27</v>
      </c>
      <c r="J1" s="2" t="s">
        <v>22</v>
      </c>
      <c r="K1" s="2" t="s">
        <v>4</v>
      </c>
    </row>
    <row r="2" spans="1:11" x14ac:dyDescent="0.55000000000000004">
      <c r="A2" t="s">
        <v>15</v>
      </c>
      <c r="B2" t="s">
        <v>16</v>
      </c>
      <c r="C2" t="s">
        <v>17</v>
      </c>
      <c r="D2" t="s">
        <v>8</v>
      </c>
      <c r="E2">
        <v>4.08</v>
      </c>
      <c r="F2" t="s">
        <v>18</v>
      </c>
      <c r="G2" t="s">
        <v>19</v>
      </c>
      <c r="H2">
        <v>5</v>
      </c>
      <c r="J2">
        <v>16</v>
      </c>
      <c r="K2" s="1" t="s">
        <v>20</v>
      </c>
    </row>
    <row r="3" spans="1:11" x14ac:dyDescent="0.55000000000000004">
      <c r="A3" t="s">
        <v>23</v>
      </c>
      <c r="B3" t="s">
        <v>16</v>
      </c>
      <c r="C3" t="s">
        <v>17</v>
      </c>
      <c r="D3" t="s">
        <v>8</v>
      </c>
      <c r="E3">
        <v>5.0599999999999996</v>
      </c>
      <c r="F3" t="s">
        <v>24</v>
      </c>
      <c r="G3" t="s">
        <v>25</v>
      </c>
      <c r="H3">
        <v>5</v>
      </c>
      <c r="I3" t="s">
        <v>28</v>
      </c>
      <c r="J3">
        <v>30</v>
      </c>
      <c r="K3" s="1" t="s">
        <v>26</v>
      </c>
    </row>
    <row r="4" spans="1:11" x14ac:dyDescent="0.55000000000000004">
      <c r="A4" t="s">
        <v>29</v>
      </c>
      <c r="B4" t="s">
        <v>16</v>
      </c>
      <c r="C4" t="s">
        <v>17</v>
      </c>
      <c r="D4" t="s">
        <v>8</v>
      </c>
      <c r="E4">
        <v>5.37</v>
      </c>
      <c r="F4" t="s">
        <v>24</v>
      </c>
      <c r="G4" t="s">
        <v>25</v>
      </c>
      <c r="H4" t="s">
        <v>30</v>
      </c>
      <c r="J4">
        <v>30</v>
      </c>
      <c r="K4" s="1" t="s">
        <v>31</v>
      </c>
    </row>
    <row r="5" spans="1:11" x14ac:dyDescent="0.55000000000000004">
      <c r="A5" t="s">
        <v>32</v>
      </c>
      <c r="B5" t="s">
        <v>16</v>
      </c>
      <c r="C5" t="s">
        <v>33</v>
      </c>
      <c r="D5" t="s">
        <v>8</v>
      </c>
      <c r="E5">
        <v>4.5599999999999996</v>
      </c>
      <c r="F5" t="s">
        <v>34</v>
      </c>
      <c r="G5" t="s">
        <v>13</v>
      </c>
      <c r="H5" t="s">
        <v>30</v>
      </c>
      <c r="J5">
        <v>25</v>
      </c>
      <c r="K5" s="1" t="s">
        <v>35</v>
      </c>
    </row>
    <row r="6" spans="1:11" x14ac:dyDescent="0.55000000000000004">
      <c r="A6" t="s">
        <v>62</v>
      </c>
      <c r="B6" t="s">
        <v>16</v>
      </c>
      <c r="C6" t="s">
        <v>47</v>
      </c>
      <c r="D6" t="s">
        <v>46</v>
      </c>
      <c r="E6">
        <v>5.52</v>
      </c>
      <c r="F6">
        <v>20</v>
      </c>
      <c r="G6">
        <v>15</v>
      </c>
      <c r="H6" t="s">
        <v>30</v>
      </c>
      <c r="J6">
        <v>20</v>
      </c>
      <c r="K6" s="1" t="s">
        <v>61</v>
      </c>
    </row>
    <row r="7" spans="1:11" s="14" customFormat="1" x14ac:dyDescent="0.55000000000000004">
      <c r="A7" s="14" t="s">
        <v>64</v>
      </c>
      <c r="B7" s="14" t="s">
        <v>16</v>
      </c>
      <c r="C7" s="14" t="s">
        <v>17</v>
      </c>
      <c r="D7" s="14" t="s">
        <v>46</v>
      </c>
      <c r="E7" s="14">
        <v>2.84</v>
      </c>
      <c r="F7" s="14">
        <v>8</v>
      </c>
      <c r="G7" s="14">
        <v>6</v>
      </c>
      <c r="H7" s="14" t="s">
        <v>30</v>
      </c>
      <c r="J7" s="14">
        <v>16</v>
      </c>
      <c r="K7" s="15" t="s">
        <v>63</v>
      </c>
    </row>
    <row r="8" spans="1:11" x14ac:dyDescent="0.55000000000000004">
      <c r="A8" t="s">
        <v>66</v>
      </c>
      <c r="B8" t="s">
        <v>16</v>
      </c>
      <c r="C8" t="s">
        <v>47</v>
      </c>
      <c r="D8" t="s">
        <v>46</v>
      </c>
      <c r="E8">
        <v>3.87</v>
      </c>
      <c r="F8">
        <v>20</v>
      </c>
      <c r="G8">
        <v>20</v>
      </c>
      <c r="H8" t="s">
        <v>30</v>
      </c>
      <c r="J8">
        <v>16</v>
      </c>
      <c r="K8" s="1" t="s">
        <v>65</v>
      </c>
    </row>
    <row r="9" spans="1:11" x14ac:dyDescent="0.55000000000000004">
      <c r="A9" t="s">
        <v>68</v>
      </c>
      <c r="B9" t="s">
        <v>16</v>
      </c>
      <c r="C9" t="s">
        <v>7</v>
      </c>
      <c r="D9" t="s">
        <v>46</v>
      </c>
      <c r="E9">
        <v>4.1500000000000004</v>
      </c>
      <c r="F9">
        <v>15</v>
      </c>
      <c r="G9">
        <v>5</v>
      </c>
      <c r="J9">
        <v>16</v>
      </c>
      <c r="K9" s="1" t="s">
        <v>67</v>
      </c>
    </row>
    <row r="10" spans="1:11" x14ac:dyDescent="0.55000000000000004">
      <c r="A10" t="s">
        <v>69</v>
      </c>
      <c r="B10" t="s">
        <v>16</v>
      </c>
      <c r="C10" t="s">
        <v>7</v>
      </c>
      <c r="D10" t="s">
        <v>46</v>
      </c>
      <c r="E10">
        <v>3.4</v>
      </c>
      <c r="F10">
        <v>10</v>
      </c>
      <c r="G10">
        <v>5</v>
      </c>
      <c r="H10" t="s">
        <v>30</v>
      </c>
      <c r="J10">
        <v>16</v>
      </c>
      <c r="K10" s="1" t="s">
        <v>70</v>
      </c>
    </row>
    <row r="11" spans="1:11" x14ac:dyDescent="0.55000000000000004">
      <c r="A11" t="s">
        <v>71</v>
      </c>
      <c r="B11" t="s">
        <v>16</v>
      </c>
      <c r="C11" t="s">
        <v>17</v>
      </c>
      <c r="D11" t="s">
        <v>46</v>
      </c>
      <c r="E11">
        <v>3.01</v>
      </c>
      <c r="F11">
        <v>8</v>
      </c>
      <c r="G11">
        <v>6</v>
      </c>
      <c r="H11" t="s">
        <v>30</v>
      </c>
      <c r="J11">
        <v>16</v>
      </c>
      <c r="K11" s="1" t="s">
        <v>72</v>
      </c>
    </row>
    <row r="12" spans="1:11" x14ac:dyDescent="0.55000000000000004">
      <c r="A12" t="s">
        <v>73</v>
      </c>
      <c r="B12" t="s">
        <v>16</v>
      </c>
      <c r="C12" t="s">
        <v>17</v>
      </c>
      <c r="D12" t="s">
        <v>46</v>
      </c>
      <c r="E12">
        <v>2.81</v>
      </c>
      <c r="F12">
        <v>8</v>
      </c>
      <c r="G12">
        <v>6</v>
      </c>
      <c r="H12" t="s">
        <v>30</v>
      </c>
      <c r="J12">
        <v>12</v>
      </c>
      <c r="K12" s="1" t="s">
        <v>74</v>
      </c>
    </row>
    <row r="13" spans="1:11" x14ac:dyDescent="0.55000000000000004">
      <c r="A13" t="s">
        <v>75</v>
      </c>
      <c r="B13" t="s">
        <v>16</v>
      </c>
      <c r="C13" t="s">
        <v>7</v>
      </c>
      <c r="D13" t="s">
        <v>46</v>
      </c>
      <c r="E13">
        <v>3.5</v>
      </c>
      <c r="F13">
        <v>15</v>
      </c>
      <c r="G13">
        <v>5</v>
      </c>
      <c r="H13" t="s">
        <v>30</v>
      </c>
      <c r="J13">
        <v>12</v>
      </c>
      <c r="K13" s="1" t="s">
        <v>76</v>
      </c>
    </row>
    <row r="14" spans="1:11" x14ac:dyDescent="0.55000000000000004">
      <c r="A14" t="s">
        <v>77</v>
      </c>
      <c r="B14" t="s">
        <v>16</v>
      </c>
      <c r="C14" t="s">
        <v>7</v>
      </c>
      <c r="D14" t="s">
        <v>46</v>
      </c>
      <c r="E14">
        <v>2.08</v>
      </c>
      <c r="F14">
        <v>10</v>
      </c>
      <c r="G14">
        <v>5</v>
      </c>
      <c r="H14" t="s">
        <v>30</v>
      </c>
      <c r="J14">
        <v>10</v>
      </c>
      <c r="K14" s="1" t="s">
        <v>78</v>
      </c>
    </row>
    <row r="15" spans="1:11" x14ac:dyDescent="0.55000000000000004">
      <c r="A15" t="s">
        <v>80</v>
      </c>
      <c r="B15" t="s">
        <v>16</v>
      </c>
      <c r="C15" t="s">
        <v>7</v>
      </c>
      <c r="D15" t="s">
        <v>46</v>
      </c>
      <c r="E15">
        <v>2.08</v>
      </c>
      <c r="F15">
        <v>10</v>
      </c>
      <c r="G15">
        <v>5</v>
      </c>
      <c r="H15" t="s">
        <v>30</v>
      </c>
      <c r="J15">
        <v>10</v>
      </c>
      <c r="K15" s="1" t="s">
        <v>79</v>
      </c>
    </row>
    <row r="18" spans="1:11" x14ac:dyDescent="0.55000000000000004">
      <c r="A18" t="s">
        <v>36</v>
      </c>
      <c r="B18" t="s">
        <v>6</v>
      </c>
      <c r="C18" t="s">
        <v>17</v>
      </c>
      <c r="D18" t="s">
        <v>8</v>
      </c>
      <c r="E18">
        <v>6.15</v>
      </c>
      <c r="F18">
        <v>15</v>
      </c>
      <c r="G18">
        <v>22</v>
      </c>
      <c r="H18" t="s">
        <v>37</v>
      </c>
      <c r="I18" t="s">
        <v>38</v>
      </c>
      <c r="J18">
        <v>30</v>
      </c>
      <c r="K18" s="1" t="s">
        <v>45</v>
      </c>
    </row>
    <row r="19" spans="1:11" x14ac:dyDescent="0.55000000000000004">
      <c r="A19" t="s">
        <v>39</v>
      </c>
      <c r="B19" t="s">
        <v>6</v>
      </c>
      <c r="C19" t="s">
        <v>40</v>
      </c>
      <c r="D19" t="s">
        <v>8</v>
      </c>
      <c r="E19">
        <v>9.2100000000000009</v>
      </c>
      <c r="F19">
        <v>10</v>
      </c>
      <c r="G19">
        <v>10</v>
      </c>
      <c r="H19" t="s">
        <v>30</v>
      </c>
      <c r="J19">
        <v>20</v>
      </c>
      <c r="K19" s="1" t="s">
        <v>41</v>
      </c>
    </row>
    <row r="20" spans="1:11" x14ac:dyDescent="0.55000000000000004">
      <c r="A20" t="s">
        <v>44</v>
      </c>
      <c r="B20" t="s">
        <v>6</v>
      </c>
      <c r="C20" t="s">
        <v>40</v>
      </c>
      <c r="D20" t="s">
        <v>8</v>
      </c>
      <c r="E20">
        <v>8.64</v>
      </c>
      <c r="F20">
        <v>15</v>
      </c>
      <c r="G20">
        <v>15</v>
      </c>
      <c r="H20" t="s">
        <v>30</v>
      </c>
      <c r="I20" t="s">
        <v>43</v>
      </c>
      <c r="J20">
        <v>20</v>
      </c>
      <c r="K20" s="1" t="s">
        <v>42</v>
      </c>
    </row>
    <row r="21" spans="1:11" x14ac:dyDescent="0.55000000000000004">
      <c r="A21" t="s">
        <v>36</v>
      </c>
      <c r="B21" t="s">
        <v>6</v>
      </c>
      <c r="C21" t="s">
        <v>40</v>
      </c>
      <c r="D21" t="s">
        <v>46</v>
      </c>
      <c r="E21">
        <v>6.14</v>
      </c>
      <c r="F21">
        <v>15</v>
      </c>
      <c r="G21">
        <v>22</v>
      </c>
      <c r="H21" t="s">
        <v>30</v>
      </c>
      <c r="J21">
        <v>20</v>
      </c>
      <c r="K21" s="1" t="s">
        <v>48</v>
      </c>
    </row>
    <row r="22" spans="1:11" x14ac:dyDescent="0.55000000000000004">
      <c r="A22" t="s">
        <v>50</v>
      </c>
      <c r="B22" t="s">
        <v>6</v>
      </c>
      <c r="C22" t="s">
        <v>40</v>
      </c>
      <c r="D22" t="s">
        <v>46</v>
      </c>
      <c r="E22">
        <v>2.98</v>
      </c>
      <c r="F22">
        <v>6</v>
      </c>
      <c r="G22">
        <v>8</v>
      </c>
      <c r="H22" t="s">
        <v>30</v>
      </c>
      <c r="J22">
        <v>16</v>
      </c>
      <c r="K22" s="1" t="s">
        <v>49</v>
      </c>
    </row>
    <row r="23" spans="1:11" x14ac:dyDescent="0.55000000000000004">
      <c r="A23" t="s">
        <v>51</v>
      </c>
      <c r="B23" t="s">
        <v>6</v>
      </c>
      <c r="C23" t="s">
        <v>7</v>
      </c>
      <c r="D23" t="s">
        <v>46</v>
      </c>
      <c r="E23">
        <v>3.37</v>
      </c>
      <c r="F23">
        <v>10</v>
      </c>
      <c r="G23">
        <v>5</v>
      </c>
      <c r="H23" t="s">
        <v>30</v>
      </c>
      <c r="J23">
        <v>16</v>
      </c>
      <c r="K23" s="1" t="s">
        <v>52</v>
      </c>
    </row>
    <row r="24" spans="1:11" x14ac:dyDescent="0.55000000000000004">
      <c r="A24" t="s">
        <v>54</v>
      </c>
      <c r="B24" t="s">
        <v>6</v>
      </c>
      <c r="C24" t="s">
        <v>40</v>
      </c>
      <c r="D24" t="s">
        <v>46</v>
      </c>
      <c r="E24">
        <v>2.91</v>
      </c>
      <c r="F24">
        <v>8</v>
      </c>
      <c r="G24">
        <v>6</v>
      </c>
      <c r="H24" t="s">
        <v>30</v>
      </c>
      <c r="J24">
        <v>12</v>
      </c>
      <c r="K24" s="1" t="s">
        <v>53</v>
      </c>
    </row>
    <row r="25" spans="1:11" x14ac:dyDescent="0.55000000000000004">
      <c r="A25" t="s">
        <v>56</v>
      </c>
      <c r="B25" t="s">
        <v>6</v>
      </c>
      <c r="C25" t="s">
        <v>7</v>
      </c>
      <c r="D25" t="s">
        <v>46</v>
      </c>
      <c r="E25">
        <v>1.8</v>
      </c>
      <c r="F25">
        <v>20</v>
      </c>
      <c r="G25">
        <v>20</v>
      </c>
      <c r="H25" t="s">
        <v>30</v>
      </c>
      <c r="J25">
        <v>10</v>
      </c>
      <c r="K25" s="1" t="s">
        <v>55</v>
      </c>
    </row>
    <row r="26" spans="1:11" x14ac:dyDescent="0.55000000000000004">
      <c r="A26" t="s">
        <v>57</v>
      </c>
      <c r="B26" t="s">
        <v>6</v>
      </c>
      <c r="C26" t="s">
        <v>40</v>
      </c>
      <c r="D26" t="s">
        <v>46</v>
      </c>
      <c r="E26">
        <v>1.92</v>
      </c>
      <c r="F26">
        <v>10</v>
      </c>
      <c r="G26">
        <v>5</v>
      </c>
      <c r="H26" t="s">
        <v>30</v>
      </c>
      <c r="J26">
        <v>10</v>
      </c>
      <c r="K26" s="1" t="s">
        <v>58</v>
      </c>
    </row>
    <row r="27" spans="1:11" x14ac:dyDescent="0.55000000000000004">
      <c r="A27" t="s">
        <v>60</v>
      </c>
      <c r="B27" t="s">
        <v>6</v>
      </c>
      <c r="C27" t="s">
        <v>7</v>
      </c>
      <c r="D27" t="s">
        <v>46</v>
      </c>
      <c r="E27">
        <v>2.08</v>
      </c>
      <c r="F27">
        <v>10</v>
      </c>
      <c r="G27">
        <v>5</v>
      </c>
      <c r="H27" t="s">
        <v>30</v>
      </c>
      <c r="J27">
        <v>10</v>
      </c>
      <c r="K27" s="1" t="s">
        <v>59</v>
      </c>
    </row>
    <row r="28" spans="1:11" x14ac:dyDescent="0.55000000000000004">
      <c r="A28" t="s">
        <v>81</v>
      </c>
      <c r="B28" t="s">
        <v>6</v>
      </c>
      <c r="C28" t="s">
        <v>7</v>
      </c>
      <c r="D28" t="s">
        <v>8</v>
      </c>
      <c r="E28">
        <v>2.0699999999999998</v>
      </c>
      <c r="F28">
        <v>10</v>
      </c>
      <c r="G28">
        <v>5</v>
      </c>
      <c r="H28" t="s">
        <v>30</v>
      </c>
      <c r="J28">
        <v>10</v>
      </c>
      <c r="K28" s="1" t="s">
        <v>116</v>
      </c>
    </row>
  </sheetData>
  <hyperlinks>
    <hyperlink ref="K2" r:id="rId1" xr:uid="{5F815F55-900F-4417-A8D4-0F814297ACB6}"/>
    <hyperlink ref="K3" r:id="rId2" xr:uid="{9EC2DE0D-1A54-4B6B-8686-7892D503B6F4}"/>
    <hyperlink ref="K4" r:id="rId3" xr:uid="{B12BA67A-0FD6-4D08-80DE-96A1BECAD6E6}"/>
    <hyperlink ref="K5" r:id="rId4" xr:uid="{83B2062B-2EBA-4D56-B16C-FF1AA2BAD854}"/>
    <hyperlink ref="K20" r:id="rId5" xr:uid="{13A23C60-46D5-4BF3-826A-FDF01586DFC2}"/>
    <hyperlink ref="K19" r:id="rId6" xr:uid="{FB53E0F8-19B2-48D2-B9A5-7ABEE3B629CF}"/>
    <hyperlink ref="K18" r:id="rId7" xr:uid="{D3758453-A9B0-4F09-9066-0AC35BC2235C}"/>
    <hyperlink ref="K21" r:id="rId8" xr:uid="{F811628F-6968-4D97-AB05-9538EDC57616}"/>
    <hyperlink ref="K22" r:id="rId9" xr:uid="{9733B479-BD19-44FA-A54B-F0BA5589DF11}"/>
    <hyperlink ref="K23" r:id="rId10" xr:uid="{96A597F1-8E33-4E1D-B044-F836F1A46C59}"/>
    <hyperlink ref="K24" r:id="rId11" xr:uid="{AEDDF7B6-285C-4D10-B76D-AF9AB54EF561}"/>
    <hyperlink ref="K25" r:id="rId12" xr:uid="{45D89389-44EE-4B12-908F-0AC3AD9A04EF}"/>
    <hyperlink ref="K26" r:id="rId13" xr:uid="{4D0A9D28-F40B-4F5A-809A-C505728FC2DE}"/>
    <hyperlink ref="K27" r:id="rId14" xr:uid="{71ACF04E-29D9-40C1-A761-E62DD98E0C6D}"/>
    <hyperlink ref="K6" r:id="rId15" xr:uid="{32F42BC4-3C70-45CB-B698-4D79AA43675A}"/>
    <hyperlink ref="K7" r:id="rId16" xr:uid="{BF73F531-C170-4EE0-8DAB-8DBB91AB1238}"/>
    <hyperlink ref="K8" r:id="rId17" xr:uid="{C94EE2F1-26D9-4F06-A3FB-FD157621D7FE}"/>
    <hyperlink ref="K9" r:id="rId18" xr:uid="{198FBCC7-4F63-47D5-8883-9EFA85767280}"/>
    <hyperlink ref="K10" r:id="rId19" xr:uid="{476208EF-CC77-4928-9478-3E00F246C79B}"/>
    <hyperlink ref="K11" r:id="rId20" xr:uid="{70C41C11-A362-413E-8914-34C1878FE10D}"/>
    <hyperlink ref="K12" r:id="rId21" xr:uid="{65FB6D99-277E-4907-B49F-4754E3EC3EEC}"/>
    <hyperlink ref="K13" r:id="rId22" xr:uid="{913C0D18-C166-4CED-B964-11A7B957738A}"/>
    <hyperlink ref="K14" r:id="rId23" xr:uid="{043E7987-63E1-4A81-9C7C-9502691EA2EF}"/>
    <hyperlink ref="K15" r:id="rId24" xr:uid="{78FB4E3A-9225-4237-B67A-7764E9CF7F30}"/>
    <hyperlink ref="K28" r:id="rId25" xr:uid="{858857B4-BA4C-4DBA-A964-04D45AD8FD77}"/>
  </hyperlinks>
  <pageMargins left="0.7" right="0.7" top="0.75" bottom="0.75" header="0.3" footer="0.3"/>
  <pageSetup orientation="portrait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H4" sqref="H4"/>
    </sheetView>
  </sheetViews>
  <sheetFormatPr defaultRowHeight="14.4" x14ac:dyDescent="0.55000000000000004"/>
  <cols>
    <col min="1" max="1" width="16.47265625" customWidth="1"/>
    <col min="2" max="2" width="10.89453125" customWidth="1"/>
    <col min="3" max="3" width="13.89453125" customWidth="1"/>
    <col min="4" max="4" width="12.3671875" customWidth="1"/>
    <col min="6" max="7" width="12.7890625" customWidth="1"/>
  </cols>
  <sheetData>
    <row r="1" spans="1:11" s="3" customFormat="1" x14ac:dyDescent="0.55000000000000004">
      <c r="A1" s="2" t="s">
        <v>0</v>
      </c>
      <c r="B1" s="2" t="s">
        <v>2</v>
      </c>
      <c r="C1" s="2" t="s">
        <v>1</v>
      </c>
      <c r="D1" s="2" t="s">
        <v>3</v>
      </c>
      <c r="E1" s="2" t="s">
        <v>10</v>
      </c>
      <c r="F1" s="2" t="s">
        <v>11</v>
      </c>
      <c r="G1" s="2" t="s">
        <v>12</v>
      </c>
      <c r="H1" s="2" t="s">
        <v>4</v>
      </c>
    </row>
    <row r="2" spans="1:11" s="11" customFormat="1" x14ac:dyDescent="0.55000000000000004">
      <c r="A2" s="11" t="s">
        <v>5</v>
      </c>
      <c r="B2" s="11" t="s">
        <v>6</v>
      </c>
      <c r="C2" s="11" t="s">
        <v>7</v>
      </c>
      <c r="D2" s="11" t="s">
        <v>8</v>
      </c>
      <c r="E2" s="11">
        <v>1.8</v>
      </c>
      <c r="F2" s="11" t="s">
        <v>13</v>
      </c>
      <c r="G2" s="11" t="s">
        <v>14</v>
      </c>
      <c r="H2" s="18" t="s">
        <v>9</v>
      </c>
    </row>
    <row r="3" spans="1:11" x14ac:dyDescent="0.55000000000000004">
      <c r="A3" t="s">
        <v>81</v>
      </c>
      <c r="B3" t="s">
        <v>6</v>
      </c>
      <c r="C3" t="s">
        <v>7</v>
      </c>
      <c r="D3" t="s">
        <v>8</v>
      </c>
      <c r="E3">
        <v>2.0699999999999998</v>
      </c>
      <c r="F3">
        <v>10</v>
      </c>
      <c r="G3">
        <v>5</v>
      </c>
      <c r="H3" s="1" t="s">
        <v>116</v>
      </c>
      <c r="K3" s="1"/>
    </row>
    <row r="4" spans="1:11" x14ac:dyDescent="0.55000000000000004">
      <c r="A4" t="s">
        <v>117</v>
      </c>
      <c r="B4" t="s">
        <v>6</v>
      </c>
      <c r="C4" t="s">
        <v>7</v>
      </c>
      <c r="D4" t="s">
        <v>8</v>
      </c>
      <c r="E4">
        <v>2.15</v>
      </c>
      <c r="F4">
        <v>10</v>
      </c>
      <c r="G4">
        <v>5</v>
      </c>
      <c r="H4" s="1" t="s">
        <v>118</v>
      </c>
    </row>
    <row r="25" spans="9:9" x14ac:dyDescent="0.55000000000000004">
      <c r="I25" t="s">
        <v>82</v>
      </c>
    </row>
  </sheetData>
  <hyperlinks>
    <hyperlink ref="H2" r:id="rId1" xr:uid="{D54E8C98-ECDE-4BDD-9D3C-418EC822E856}"/>
    <hyperlink ref="H3" r:id="rId2" xr:uid="{3BB2CB21-9605-4B04-8A04-2E2FC530E383}"/>
    <hyperlink ref="H4" r:id="rId3" xr:uid="{1EC20138-70A6-482F-AA37-C67675C52A97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0895-5FA0-4C5D-9F48-5DB286C99A3E}">
  <dimension ref="A1:I7"/>
  <sheetViews>
    <sheetView workbookViewId="0">
      <selection activeCell="E12" sqref="E12"/>
    </sheetView>
  </sheetViews>
  <sheetFormatPr defaultRowHeight="14.4" x14ac:dyDescent="0.55000000000000004"/>
  <cols>
    <col min="1" max="1" width="16.734375" customWidth="1"/>
    <col min="2" max="2" width="14.3671875" customWidth="1"/>
    <col min="3" max="3" width="14.15625" customWidth="1"/>
    <col min="4" max="4" width="15.5234375" customWidth="1"/>
    <col min="5" max="5" width="11.47265625" customWidth="1"/>
    <col min="6" max="6" width="12.5234375" customWidth="1"/>
    <col min="7" max="7" width="13.89453125" customWidth="1"/>
  </cols>
  <sheetData>
    <row r="1" spans="1:9" x14ac:dyDescent="0.55000000000000004">
      <c r="A1" s="9" t="s">
        <v>0</v>
      </c>
      <c r="B1" s="9" t="s">
        <v>1</v>
      </c>
      <c r="C1" s="9" t="s">
        <v>3</v>
      </c>
      <c r="D1" s="9" t="s">
        <v>151</v>
      </c>
      <c r="E1" s="9" t="s">
        <v>93</v>
      </c>
      <c r="F1" s="9" t="s">
        <v>162</v>
      </c>
      <c r="G1" s="9" t="s">
        <v>154</v>
      </c>
      <c r="H1" s="9" t="s">
        <v>27</v>
      </c>
      <c r="I1" s="2" t="s">
        <v>4</v>
      </c>
    </row>
    <row r="2" spans="1:9" x14ac:dyDescent="0.55000000000000004">
      <c r="A2" t="s">
        <v>152</v>
      </c>
      <c r="B2" t="s">
        <v>153</v>
      </c>
      <c r="C2" t="s">
        <v>8</v>
      </c>
      <c r="D2">
        <v>1.8</v>
      </c>
      <c r="E2" t="s">
        <v>155</v>
      </c>
      <c r="F2" t="s">
        <v>163</v>
      </c>
      <c r="G2" s="19">
        <v>-50300</v>
      </c>
      <c r="I2" s="1" t="s">
        <v>156</v>
      </c>
    </row>
    <row r="3" spans="1:9" x14ac:dyDescent="0.55000000000000004">
      <c r="A3" t="s">
        <v>157</v>
      </c>
      <c r="B3" t="s">
        <v>158</v>
      </c>
      <c r="C3" t="s">
        <v>8</v>
      </c>
      <c r="D3">
        <v>1.34</v>
      </c>
      <c r="E3" t="s">
        <v>159</v>
      </c>
      <c r="F3" t="s">
        <v>164</v>
      </c>
      <c r="G3" s="19">
        <v>-40150</v>
      </c>
      <c r="I3" s="1" t="s">
        <v>160</v>
      </c>
    </row>
    <row r="4" spans="1:9" x14ac:dyDescent="0.55000000000000004">
      <c r="A4" t="s">
        <v>161</v>
      </c>
      <c r="B4" t="s">
        <v>165</v>
      </c>
      <c r="C4" t="s">
        <v>8</v>
      </c>
      <c r="D4">
        <v>0.629</v>
      </c>
      <c r="E4" t="s">
        <v>159</v>
      </c>
      <c r="F4" t="s">
        <v>166</v>
      </c>
      <c r="G4" s="19">
        <v>-40125</v>
      </c>
      <c r="I4" s="1" t="s">
        <v>167</v>
      </c>
    </row>
    <row r="5" spans="1:9" x14ac:dyDescent="0.55000000000000004">
      <c r="A5" t="s">
        <v>168</v>
      </c>
      <c r="B5" t="s">
        <v>169</v>
      </c>
      <c r="C5" t="s">
        <v>8</v>
      </c>
      <c r="D5">
        <v>0.74299999999999999</v>
      </c>
      <c r="E5" t="s">
        <v>159</v>
      </c>
      <c r="F5" t="s">
        <v>170</v>
      </c>
      <c r="G5" s="19">
        <v>-40250</v>
      </c>
      <c r="I5" s="1" t="s">
        <v>171</v>
      </c>
    </row>
    <row r="6" spans="1:9" x14ac:dyDescent="0.55000000000000004">
      <c r="A6" t="s">
        <v>172</v>
      </c>
      <c r="B6" t="s">
        <v>169</v>
      </c>
      <c r="C6" t="s">
        <v>8</v>
      </c>
      <c r="D6">
        <v>0.64800000000000002</v>
      </c>
      <c r="E6" t="s">
        <v>159</v>
      </c>
      <c r="F6" t="s">
        <v>170</v>
      </c>
      <c r="G6" s="19">
        <v>-40250</v>
      </c>
      <c r="I6" s="1" t="s">
        <v>173</v>
      </c>
    </row>
    <row r="7" spans="1:9" x14ac:dyDescent="0.55000000000000004">
      <c r="A7" t="s">
        <v>175</v>
      </c>
      <c r="B7" t="s">
        <v>176</v>
      </c>
      <c r="C7" t="s">
        <v>8</v>
      </c>
      <c r="D7">
        <v>0.87</v>
      </c>
      <c r="E7" t="s">
        <v>159</v>
      </c>
      <c r="F7" t="s">
        <v>177</v>
      </c>
      <c r="G7" s="19">
        <v>-40125</v>
      </c>
      <c r="I7" s="1" t="s">
        <v>174</v>
      </c>
    </row>
  </sheetData>
  <hyperlinks>
    <hyperlink ref="I2" r:id="rId1" xr:uid="{739DA03E-5E7D-40D1-BAEA-A4091592EA33}"/>
    <hyperlink ref="I3" r:id="rId2" xr:uid="{E98DEEE0-81B6-4A01-AE71-0B7549A8D774}"/>
    <hyperlink ref="I4" r:id="rId3" xr:uid="{C5AC75DD-FDA1-4231-8C54-0251A73F5090}"/>
    <hyperlink ref="I5" r:id="rId4" xr:uid="{9D42C2C0-68F8-456F-A446-131961653FAD}"/>
    <hyperlink ref="I6" r:id="rId5" xr:uid="{D8A5A68A-2804-4D6C-A6B9-125C4F2F4FFB}"/>
    <hyperlink ref="I7" r:id="rId6" xr:uid="{0FCCE6AF-2762-4566-8585-72806F111592}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B524-B1D5-4C9A-97F2-6E0F7E9E6CEB}">
  <dimension ref="A1:H14"/>
  <sheetViews>
    <sheetView workbookViewId="0">
      <selection activeCell="A9" sqref="A9:H10"/>
    </sheetView>
  </sheetViews>
  <sheetFormatPr defaultRowHeight="14.4" x14ac:dyDescent="0.55000000000000004"/>
  <cols>
    <col min="1" max="1" width="16.47265625" customWidth="1"/>
    <col min="2" max="2" width="13.26171875" customWidth="1"/>
    <col min="3" max="3" width="11.15625" customWidth="1"/>
    <col min="5" max="6" width="15" customWidth="1"/>
    <col min="7" max="7" width="34.26171875" customWidth="1"/>
  </cols>
  <sheetData>
    <row r="1" spans="1:8" s="5" customFormat="1" x14ac:dyDescent="0.55000000000000004">
      <c r="A1" s="4" t="s">
        <v>94</v>
      </c>
    </row>
    <row r="2" spans="1:8" s="3" customFormat="1" x14ac:dyDescent="0.55000000000000004">
      <c r="A2" s="2" t="s">
        <v>0</v>
      </c>
      <c r="B2" s="2" t="s">
        <v>1</v>
      </c>
      <c r="C2" s="2" t="s">
        <v>3</v>
      </c>
      <c r="D2" s="2" t="s">
        <v>10</v>
      </c>
      <c r="E2" s="2" t="s">
        <v>93</v>
      </c>
      <c r="F2" s="2" t="s">
        <v>98</v>
      </c>
      <c r="G2" s="2" t="s">
        <v>27</v>
      </c>
      <c r="H2" s="2" t="s">
        <v>4</v>
      </c>
    </row>
    <row r="3" spans="1:8" ht="57.6" x14ac:dyDescent="0.55000000000000004">
      <c r="A3" s="6" t="s">
        <v>83</v>
      </c>
      <c r="B3" s="6" t="s">
        <v>85</v>
      </c>
      <c r="C3" s="6" t="s">
        <v>46</v>
      </c>
      <c r="D3" s="6">
        <v>28.64</v>
      </c>
      <c r="E3" s="6" t="s">
        <v>84</v>
      </c>
      <c r="F3" s="6">
        <v>20</v>
      </c>
      <c r="G3" s="10" t="s">
        <v>115</v>
      </c>
      <c r="H3" s="1" t="s">
        <v>86</v>
      </c>
    </row>
    <row r="4" spans="1:8" x14ac:dyDescent="0.55000000000000004">
      <c r="A4" s="6" t="s">
        <v>87</v>
      </c>
      <c r="B4" s="6" t="s">
        <v>85</v>
      </c>
      <c r="C4" s="6" t="s">
        <v>46</v>
      </c>
      <c r="D4" s="6">
        <v>33.35</v>
      </c>
      <c r="E4" s="6" t="s">
        <v>88</v>
      </c>
      <c r="F4" s="6">
        <v>20</v>
      </c>
      <c r="G4" s="6" t="s">
        <v>114</v>
      </c>
      <c r="H4" s="1" t="s">
        <v>89</v>
      </c>
    </row>
    <row r="5" spans="1:8" x14ac:dyDescent="0.55000000000000004">
      <c r="A5" s="6" t="s">
        <v>91</v>
      </c>
      <c r="B5" s="6" t="s">
        <v>85</v>
      </c>
      <c r="C5" s="6" t="s">
        <v>46</v>
      </c>
      <c r="D5" s="6">
        <v>18.98</v>
      </c>
      <c r="E5" s="6" t="s">
        <v>88</v>
      </c>
      <c r="F5" s="6">
        <v>20</v>
      </c>
      <c r="G5" s="6" t="s">
        <v>92</v>
      </c>
      <c r="H5" s="1" t="s">
        <v>90</v>
      </c>
    </row>
    <row r="6" spans="1:8" x14ac:dyDescent="0.55000000000000004">
      <c r="A6" s="6" t="s">
        <v>95</v>
      </c>
      <c r="B6" s="6" t="s">
        <v>85</v>
      </c>
      <c r="C6" s="6" t="s">
        <v>46</v>
      </c>
      <c r="D6" s="6">
        <v>40.01</v>
      </c>
      <c r="E6" s="6" t="s">
        <v>96</v>
      </c>
      <c r="F6" s="6">
        <v>15</v>
      </c>
      <c r="G6" s="6" t="s">
        <v>114</v>
      </c>
      <c r="H6" s="1" t="s">
        <v>97</v>
      </c>
    </row>
    <row r="7" spans="1:8" x14ac:dyDescent="0.55000000000000004">
      <c r="A7" s="6"/>
      <c r="B7" s="6"/>
      <c r="C7" s="6"/>
      <c r="D7" s="6"/>
      <c r="E7" s="6"/>
      <c r="F7" s="6"/>
      <c r="G7" s="6"/>
    </row>
    <row r="8" spans="1:8" x14ac:dyDescent="0.55000000000000004">
      <c r="A8" s="6"/>
      <c r="B8" s="6"/>
      <c r="C8" s="6"/>
      <c r="D8" s="6"/>
      <c r="E8" s="6"/>
      <c r="F8" s="6"/>
      <c r="G8" s="6"/>
    </row>
    <row r="9" spans="1:8" s="5" customFormat="1" x14ac:dyDescent="0.55000000000000004">
      <c r="A9" s="7" t="s">
        <v>113</v>
      </c>
      <c r="B9" s="8"/>
      <c r="C9" s="8"/>
      <c r="D9" s="8"/>
      <c r="E9" s="8"/>
      <c r="F9" s="8"/>
      <c r="G9" s="8"/>
    </row>
    <row r="10" spans="1:8" s="3" customFormat="1" x14ac:dyDescent="0.55000000000000004">
      <c r="A10" s="9" t="s">
        <v>0</v>
      </c>
      <c r="B10" s="9" t="s">
        <v>1</v>
      </c>
      <c r="C10" s="9" t="s">
        <v>3</v>
      </c>
      <c r="D10" s="9" t="s">
        <v>10</v>
      </c>
      <c r="E10" s="9" t="s">
        <v>101</v>
      </c>
      <c r="F10" s="9" t="s">
        <v>111</v>
      </c>
      <c r="G10" s="9" t="s">
        <v>27</v>
      </c>
      <c r="H10" s="2" t="s">
        <v>4</v>
      </c>
    </row>
    <row r="11" spans="1:8" s="11" customFormat="1" ht="43.2" x14ac:dyDescent="0.55000000000000004">
      <c r="A11" s="12" t="s">
        <v>99</v>
      </c>
      <c r="B11" s="12" t="s">
        <v>100</v>
      </c>
      <c r="C11" s="12" t="s">
        <v>46</v>
      </c>
      <c r="D11" s="12">
        <v>14.66</v>
      </c>
      <c r="E11" s="12" t="s">
        <v>102</v>
      </c>
      <c r="F11" s="12">
        <v>20</v>
      </c>
      <c r="G11" s="13" t="s">
        <v>104</v>
      </c>
      <c r="H11" s="11" t="s">
        <v>103</v>
      </c>
    </row>
    <row r="12" spans="1:8" x14ac:dyDescent="0.55000000000000004">
      <c r="A12" s="6" t="s">
        <v>105</v>
      </c>
      <c r="B12" s="6" t="s">
        <v>106</v>
      </c>
      <c r="C12" s="6" t="s">
        <v>46</v>
      </c>
      <c r="D12" s="6">
        <v>19.54</v>
      </c>
      <c r="E12" s="6"/>
      <c r="F12" s="6">
        <v>20</v>
      </c>
      <c r="G12" s="6"/>
      <c r="H12" s="1" t="s">
        <v>107</v>
      </c>
    </row>
    <row r="13" spans="1:8" s="11" customFormat="1" ht="28.8" x14ac:dyDescent="0.55000000000000004">
      <c r="A13" s="12">
        <v>5107</v>
      </c>
      <c r="B13" s="12" t="s">
        <v>109</v>
      </c>
      <c r="C13" s="12" t="s">
        <v>46</v>
      </c>
      <c r="D13" s="12">
        <v>12.38</v>
      </c>
      <c r="E13" s="12" t="s">
        <v>110</v>
      </c>
      <c r="F13" s="12">
        <v>25</v>
      </c>
      <c r="G13" s="13" t="s">
        <v>112</v>
      </c>
      <c r="H13" s="11" t="s">
        <v>108</v>
      </c>
    </row>
    <row r="14" spans="1:8" x14ac:dyDescent="0.55000000000000004">
      <c r="A14" t="s">
        <v>120</v>
      </c>
      <c r="B14" t="s">
        <v>121</v>
      </c>
      <c r="C14" t="s">
        <v>46</v>
      </c>
      <c r="D14">
        <v>19.28</v>
      </c>
      <c r="E14" t="s">
        <v>122</v>
      </c>
      <c r="F14" s="6">
        <v>25</v>
      </c>
      <c r="H14" s="1" t="s">
        <v>119</v>
      </c>
    </row>
  </sheetData>
  <hyperlinks>
    <hyperlink ref="H3" r:id="rId1" xr:uid="{3891161C-742F-4667-A40D-ADFF4BCE42D1}"/>
    <hyperlink ref="H4" r:id="rId2" xr:uid="{07ED4FD6-668D-4F6F-A5C0-BA2B87EF6103}"/>
    <hyperlink ref="H5" r:id="rId3" xr:uid="{B3BAB6D2-A78B-4BE3-8E58-05A9C50AAB8C}"/>
    <hyperlink ref="H6" r:id="rId4" xr:uid="{69775F77-1E25-482B-9E92-05D0626A51A4}"/>
    <hyperlink ref="H11" r:id="rId5" xr:uid="{E2AA0341-B575-4080-BC50-3F6C51B055C0}"/>
    <hyperlink ref="H12" r:id="rId6" xr:uid="{70B53C6B-086F-47B0-B83D-A44BDA52D383}"/>
    <hyperlink ref="H13" r:id="rId7" xr:uid="{A4FDAC45-A54D-4E8F-A2AE-426BA5D14717}"/>
    <hyperlink ref="H14" r:id="rId8" xr:uid="{5C933253-63CB-4006-83A5-A32A2C53D74D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FD392A6638242B683D397D02AAAD9" ma:contentTypeVersion="9" ma:contentTypeDescription="Create a new document." ma:contentTypeScope="" ma:versionID="617c915eb0025b84775bd0d45f684ea7">
  <xsd:schema xmlns:xsd="http://www.w3.org/2001/XMLSchema" xmlns:xs="http://www.w3.org/2001/XMLSchema" xmlns:p="http://schemas.microsoft.com/office/2006/metadata/properties" xmlns:ns2="d75a2310-5ddf-4a4f-a323-766b6565f042" targetNamespace="http://schemas.microsoft.com/office/2006/metadata/properties" ma:root="true" ma:fieldsID="9010ac041974d4aa8d1811f0e6c18725" ns2:_="">
    <xsd:import namespace="d75a2310-5ddf-4a4f-a323-766b6565f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a2310-5ddf-4a4f-a323-766b6565f0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D2B2D1-B81F-46CF-B1B0-F121BD396A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28BB80-83FD-4BBA-9235-DC83C7F9E0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941F69-ED05-4EC8-BE6A-2EEC2B06CC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a2310-5ddf-4a4f-a323-766b6565f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Mosfet</vt:lpstr>
      <vt:lpstr>Cell Relay</vt:lpstr>
      <vt:lpstr>Thermistor Relay</vt:lpstr>
      <vt:lpstr>Thermistor</vt:lpstr>
      <vt:lpstr>Current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Xie</dc:creator>
  <cp:lastModifiedBy>Ethan Hamshaw</cp:lastModifiedBy>
  <dcterms:created xsi:type="dcterms:W3CDTF">2015-06-05T18:17:20Z</dcterms:created>
  <dcterms:modified xsi:type="dcterms:W3CDTF">2020-08-05T23:43:43Z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0x010100527FD392A6638242B683D397D02AAAD9</vt:lpwstr>
  </property>
</Properties>
</file>