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161D8BB-3675-408A-9451-B1FBB08BA8B4}" xr6:coauthVersionLast="47" xr6:coauthVersionMax="47" xr10:uidLastSave="{00000000-0000-0000-0000-000000000000}"/>
  <bookViews>
    <workbookView xWindow="-120" yWindow="-120" windowWidth="29040" windowHeight="15720" xr2:uid="{C5E8FE35-D58D-4974-AC5F-812A87BF46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4" i="1"/>
  <c r="L5" i="1"/>
  <c r="L7" i="1"/>
  <c r="L2" i="1"/>
  <c r="M2" i="1" s="1"/>
  <c r="I7" i="1"/>
  <c r="J7" i="1" s="1"/>
  <c r="I8" i="1"/>
  <c r="J8" i="1" s="1"/>
  <c r="I9" i="1"/>
  <c r="J9" i="1" s="1"/>
  <c r="I10" i="1"/>
  <c r="J10" i="1" s="1"/>
  <c r="I11" i="1"/>
  <c r="J11" i="1" s="1"/>
  <c r="I6" i="1"/>
  <c r="J6" i="1" s="1"/>
  <c r="M5" i="1"/>
  <c r="I5" i="1"/>
  <c r="J5" i="1" s="1"/>
  <c r="I4" i="1"/>
  <c r="M4" i="1" s="1"/>
  <c r="I3" i="1"/>
  <c r="J3" i="1" s="1"/>
  <c r="J2" i="1"/>
  <c r="I2" i="1"/>
  <c r="L6" i="1" l="1"/>
  <c r="M6" i="1" s="1"/>
  <c r="L3" i="1"/>
  <c r="M3" i="1" s="1"/>
  <c r="L11" i="1"/>
  <c r="M11" i="1" s="1"/>
  <c r="L10" i="1"/>
  <c r="M10" i="1" s="1"/>
  <c r="M9" i="1"/>
  <c r="M8" i="1"/>
  <c r="M7" i="1"/>
  <c r="J4" i="1"/>
</calcChain>
</file>

<file path=xl/sharedStrings.xml><?xml version="1.0" encoding="utf-8"?>
<sst xmlns="http://schemas.openxmlformats.org/spreadsheetml/2006/main" count="33" uniqueCount="33">
  <si>
    <t>CASO</t>
  </si>
  <si>
    <t xml:space="preserve">INGRESOS BRUTOS </t>
  </si>
  <si>
    <t>COSTOS Y DEDUCCIONES</t>
  </si>
  <si>
    <t>RENTAS EXENTAS</t>
  </si>
  <si>
    <t>DESCUENTOS TRIBUTARIOS</t>
  </si>
  <si>
    <t>RETENCIONES EN LA FUENTE</t>
  </si>
  <si>
    <t>PATRIMONIO</t>
  </si>
  <si>
    <t>BASE GRAVABLE</t>
  </si>
  <si>
    <t>BASE GRAVABLE EN UVT</t>
  </si>
  <si>
    <t>TARIFA</t>
  </si>
  <si>
    <t>IMPUESTO CALCULADO</t>
  </si>
  <si>
    <t>SALDO A FAVOR</t>
  </si>
  <si>
    <t>TABLA DE TARIFAS</t>
  </si>
  <si>
    <t>Rango de Base Gravable en UVT</t>
  </si>
  <si>
    <t>Tarifa</t>
  </si>
  <si>
    <t>1,090 UVT</t>
  </si>
  <si>
    <t>1,091 a 1,700 UVT</t>
  </si>
  <si>
    <t>1,701 a 4,100 UVT</t>
  </si>
  <si>
    <t>4,101 a 8,670 UVT</t>
  </si>
  <si>
    <t>8,671 a 18,970 UVT</t>
  </si>
  <si>
    <t>18,971 a 31,000 UVT</t>
  </si>
  <si>
    <t>Mas de 31,000 UVT</t>
  </si>
  <si>
    <t>EXPLICACIÓN DE LOS CASOS</t>
  </si>
  <si>
    <t>Es un caso común donde los ingresos brutos del usuario equivalen a 100,000,000 y el saldo a favor es 0</t>
  </si>
  <si>
    <t>Un caso extraordinario donde el usuario cuenta con ingresos más altos de lo normal, de 500,000,00 de pesos</t>
  </si>
  <si>
    <t>Caso de error, pues el cálculo de la Base Gravable es negativo</t>
  </si>
  <si>
    <t>Caso común</t>
  </si>
  <si>
    <t>Caso común, este sería más aproximado a un asalariado, pues el UVT es igual a 1,311  que es un rango aceptable</t>
  </si>
  <si>
    <t>Caso común, solo que las deducciones son iguales a cero, es decir, del ingreso del usuario se le cobra todo sin descuentos ni gastos</t>
  </si>
  <si>
    <t>Caso de error, la Renta Exenta no puede ser negativa, por ende, el cálculo da 0</t>
  </si>
  <si>
    <t>Caso de error, no se pueden omitir datos esenciales tales como los ingresos brutos</t>
  </si>
  <si>
    <t>Caso de error, no se puede tener un Ingreso Bruto igual a 0</t>
  </si>
  <si>
    <t>Caso extraordinario, este cuenta con deducciones altas, lo cual equivale a un impuesto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</si>
</sst>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0" fontId="0" fillId="0" borderId="1" xfId="1" applyNumberFormat="1" applyFont="1" applyFill="1" applyBorder="1" applyAlignment="1">
      <alignment vertical="center"/>
    </xf>
    <xf numFmtId="9" fontId="0" fillId="0" borderId="1" xfId="0" applyNumberForma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3" borderId="1" xfId="3" applyBorder="1" applyAlignment="1">
      <alignment horizontal="right" vertical="center"/>
    </xf>
    <xf numFmtId="164" fontId="4" fillId="3" borderId="1" xfId="3" applyNumberFormat="1" applyBorder="1"/>
    <xf numFmtId="165" fontId="4" fillId="3" borderId="1" xfId="3" applyNumberFormat="1" applyBorder="1"/>
    <xf numFmtId="9" fontId="4" fillId="3" borderId="1" xfId="3" applyNumberFormat="1" applyBorder="1"/>
    <xf numFmtId="0" fontId="4" fillId="3" borderId="0" xfId="3"/>
    <xf numFmtId="10" fontId="4" fillId="3" borderId="1" xfId="3" applyNumberFormat="1" applyBorder="1"/>
    <xf numFmtId="0" fontId="5" fillId="4" borderId="1" xfId="4" applyBorder="1" applyAlignment="1">
      <alignment horizontal="right" vertical="center"/>
    </xf>
    <xf numFmtId="164" fontId="5" fillId="4" borderId="1" xfId="4" applyNumberFormat="1" applyBorder="1"/>
    <xf numFmtId="165" fontId="5" fillId="4" borderId="1" xfId="4" applyNumberFormat="1" applyBorder="1"/>
    <xf numFmtId="9" fontId="5" fillId="4" borderId="1" xfId="4" applyNumberFormat="1" applyBorder="1"/>
    <xf numFmtId="0" fontId="5" fillId="4" borderId="0" xfId="4"/>
    <xf numFmtId="0" fontId="3" fillId="2" borderId="1" xfId="2" applyBorder="1" applyAlignment="1">
      <alignment horizontal="right" vertical="center"/>
    </xf>
    <xf numFmtId="165" fontId="3" fillId="2" borderId="1" xfId="2" applyNumberFormat="1" applyBorder="1"/>
    <xf numFmtId="9" fontId="3" fillId="2" borderId="1" xfId="2" applyNumberFormat="1" applyBorder="1"/>
    <xf numFmtId="0" fontId="3" fillId="2" borderId="0" xfId="2"/>
    <xf numFmtId="164" fontId="3" fillId="2" borderId="1" xfId="2" applyNumberFormat="1" applyBorder="1"/>
  </cellXfs>
  <cellStyles count="5">
    <cellStyle name="Bueno" xfId="2" builtinId="26"/>
    <cellStyle name="Incorrecto" xfId="3" builtinId="27"/>
    <cellStyle name="Millares" xfId="1" builtinId="3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194-9E9D-4818-814B-F6747606FA39}">
  <dimension ref="A1:M39"/>
  <sheetViews>
    <sheetView tabSelected="1" workbookViewId="0">
      <selection activeCell="H15" sqref="H15"/>
    </sheetView>
  </sheetViews>
  <sheetFormatPr baseColWidth="10" defaultRowHeight="15" x14ac:dyDescent="0.25"/>
  <cols>
    <col min="1" max="1" width="29.42578125" bestFit="1" customWidth="1"/>
    <col min="2" max="2" width="19.140625" bestFit="1" customWidth="1"/>
    <col min="3" max="3" width="25" bestFit="1" customWidth="1"/>
    <col min="4" max="4" width="17.140625" bestFit="1" customWidth="1"/>
    <col min="5" max="5" width="26.42578125" bestFit="1" customWidth="1"/>
    <col min="6" max="6" width="27.85546875" bestFit="1" customWidth="1"/>
    <col min="7" max="7" width="19.28515625" bestFit="1" customWidth="1"/>
    <col min="8" max="8" width="14.5703125" bestFit="1" customWidth="1"/>
    <col min="9" max="9" width="17.7109375" bestFit="1" customWidth="1"/>
    <col min="10" max="10" width="21.85546875" bestFit="1" customWidth="1"/>
    <col min="11" max="11" width="8.42578125" bestFit="1" customWidth="1"/>
    <col min="12" max="12" width="22.5703125" bestFit="1" customWidth="1"/>
    <col min="13" max="13" width="15.85546875" bestFit="1" customWidth="1"/>
  </cols>
  <sheetData>
    <row r="1" spans="1:13" s="10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s="27" customFormat="1" x14ac:dyDescent="0.25">
      <c r="A2" s="24">
        <v>1</v>
      </c>
      <c r="B2" s="25">
        <v>100000000</v>
      </c>
      <c r="C2" s="25">
        <v>10000000</v>
      </c>
      <c r="D2" s="25">
        <v>5000000</v>
      </c>
      <c r="E2" s="25">
        <v>500000</v>
      </c>
      <c r="F2" s="25">
        <v>1000000</v>
      </c>
      <c r="G2" s="25">
        <v>200000000</v>
      </c>
      <c r="H2"/>
      <c r="I2" s="25">
        <f>B2-(C2+D2)</f>
        <v>85000000</v>
      </c>
      <c r="J2" s="25">
        <f>I2/47065</f>
        <v>1806.0129607988952</v>
      </c>
      <c r="K2" s="26">
        <v>0.28000000000000003</v>
      </c>
      <c r="L2" s="25">
        <f>(I2*K2)-(E2+F2)</f>
        <v>22300000.000000004</v>
      </c>
      <c r="M2" s="25">
        <f>IF(L2&lt;0,ABS(L2),0)</f>
        <v>0</v>
      </c>
    </row>
    <row r="3" spans="1:13" s="17" customFormat="1" x14ac:dyDescent="0.25">
      <c r="A3" s="13">
        <v>2</v>
      </c>
      <c r="B3" s="15">
        <v>1000000</v>
      </c>
      <c r="C3" s="15">
        <v>0</v>
      </c>
      <c r="D3" s="15">
        <v>-1000000</v>
      </c>
      <c r="E3" s="15">
        <v>0</v>
      </c>
      <c r="F3" s="15">
        <v>0</v>
      </c>
      <c r="G3" s="15">
        <v>1000000</v>
      </c>
      <c r="H3"/>
      <c r="I3" s="15">
        <f>B3-(C3+D3)</f>
        <v>2000000</v>
      </c>
      <c r="J3" s="15">
        <f>I3/47065</f>
        <v>42.494422607032824</v>
      </c>
      <c r="K3" s="16">
        <v>0</v>
      </c>
      <c r="L3" s="15">
        <f t="shared" ref="L3:L11" si="0">(I3*K3)-(E3+F3)</f>
        <v>0</v>
      </c>
      <c r="M3" s="15">
        <f>IF(L3&lt;0,ABS(L3),0)</f>
        <v>0</v>
      </c>
    </row>
    <row r="4" spans="1:13" s="23" customFormat="1" x14ac:dyDescent="0.25">
      <c r="A4" s="19">
        <v>3</v>
      </c>
      <c r="B4" s="21">
        <v>500000000</v>
      </c>
      <c r="C4" s="21">
        <v>50000000</v>
      </c>
      <c r="D4" s="21">
        <v>10000000</v>
      </c>
      <c r="E4" s="21">
        <v>2000000</v>
      </c>
      <c r="F4" s="21">
        <v>5000000</v>
      </c>
      <c r="G4" s="21">
        <v>1000000000</v>
      </c>
      <c r="H4"/>
      <c r="I4" s="21">
        <f>B4-(C4+D4)</f>
        <v>440000000</v>
      </c>
      <c r="J4" s="21">
        <f>I4/47065</f>
        <v>9348.7729735472221</v>
      </c>
      <c r="K4" s="22">
        <v>0.35</v>
      </c>
      <c r="L4" s="21">
        <f t="shared" si="0"/>
        <v>147000000</v>
      </c>
      <c r="M4" s="21">
        <f>IF(L4&lt;0,ABS(L4),0)</f>
        <v>0</v>
      </c>
    </row>
    <row r="5" spans="1:13" s="17" customFormat="1" x14ac:dyDescent="0.25">
      <c r="A5" s="13">
        <v>4</v>
      </c>
      <c r="B5" s="15">
        <v>30000000</v>
      </c>
      <c r="C5" s="15">
        <v>40000000</v>
      </c>
      <c r="D5" s="15">
        <v>5000000</v>
      </c>
      <c r="E5" s="15">
        <v>0</v>
      </c>
      <c r="F5" s="15">
        <v>0</v>
      </c>
      <c r="G5" s="15">
        <v>50000000</v>
      </c>
      <c r="H5"/>
      <c r="I5" s="15">
        <f>B5-(C5+D5)</f>
        <v>-15000000</v>
      </c>
      <c r="J5" s="15">
        <f>I5/47065</f>
        <v>-318.7081695527462</v>
      </c>
      <c r="K5" s="18">
        <v>1.5E-3</v>
      </c>
      <c r="L5" s="15">
        <f t="shared" si="0"/>
        <v>-22500</v>
      </c>
      <c r="M5" s="15">
        <f>IF(L5&lt;0,ABS(L5),0)</f>
        <v>22500</v>
      </c>
    </row>
    <row r="6" spans="1:13" s="17" customFormat="1" x14ac:dyDescent="0.25">
      <c r="A6" s="13">
        <v>5</v>
      </c>
      <c r="B6" s="14"/>
      <c r="C6" s="14">
        <v>0</v>
      </c>
      <c r="D6" s="14">
        <v>0</v>
      </c>
      <c r="E6" s="14">
        <v>0</v>
      </c>
      <c r="F6" s="14">
        <v>0</v>
      </c>
      <c r="G6" s="14">
        <v>150000000</v>
      </c>
      <c r="H6"/>
      <c r="I6" s="15">
        <f>B6-(C6+D6)</f>
        <v>0</v>
      </c>
      <c r="J6" s="15">
        <f>I6/47065</f>
        <v>0</v>
      </c>
      <c r="K6" s="16">
        <v>0.19</v>
      </c>
      <c r="L6" s="15">
        <f t="shared" si="0"/>
        <v>0</v>
      </c>
      <c r="M6" s="15">
        <f>IF(L6&lt;0,ABS(L6),0)</f>
        <v>0</v>
      </c>
    </row>
    <row r="7" spans="1:13" s="27" customFormat="1" x14ac:dyDescent="0.25">
      <c r="A7" s="24">
        <v>6</v>
      </c>
      <c r="B7" s="28">
        <v>70000000</v>
      </c>
      <c r="C7" s="28">
        <v>0</v>
      </c>
      <c r="D7" s="28">
        <v>0</v>
      </c>
      <c r="E7" s="28">
        <v>0</v>
      </c>
      <c r="F7" s="28">
        <v>1000000</v>
      </c>
      <c r="G7" s="28">
        <v>100000000</v>
      </c>
      <c r="H7"/>
      <c r="I7" s="25">
        <f t="shared" ref="I7:I11" si="1">B7-(C7+D7)</f>
        <v>70000000</v>
      </c>
      <c r="J7" s="25">
        <f t="shared" ref="J7:J11" si="2">I7/47065</f>
        <v>1487.3047912461489</v>
      </c>
      <c r="K7" s="26">
        <v>0.19</v>
      </c>
      <c r="L7" s="25">
        <f t="shared" si="0"/>
        <v>12300000</v>
      </c>
      <c r="M7" s="25">
        <f t="shared" ref="M7:M11" si="3">IF(L7&lt;0,ABS(L7),0)</f>
        <v>0</v>
      </c>
    </row>
    <row r="8" spans="1:13" s="27" customFormat="1" x14ac:dyDescent="0.25">
      <c r="A8" s="24">
        <v>7</v>
      </c>
      <c r="B8" s="28">
        <v>69718000</v>
      </c>
      <c r="C8" s="28">
        <v>5000000</v>
      </c>
      <c r="D8" s="28">
        <v>3000000</v>
      </c>
      <c r="E8" s="28">
        <v>500000</v>
      </c>
      <c r="F8" s="28">
        <v>1000000</v>
      </c>
      <c r="G8" s="28">
        <v>80000000</v>
      </c>
      <c r="H8"/>
      <c r="I8" s="25">
        <f t="shared" si="1"/>
        <v>61718000</v>
      </c>
      <c r="J8" s="25">
        <f t="shared" si="2"/>
        <v>1311.335387230426</v>
      </c>
      <c r="K8" s="26">
        <v>0.19</v>
      </c>
      <c r="L8" s="25">
        <f>(I8*K8)-(E8+F8)</f>
        <v>10226420</v>
      </c>
      <c r="M8" s="25">
        <f t="shared" si="3"/>
        <v>0</v>
      </c>
    </row>
    <row r="9" spans="1:13" s="23" customFormat="1" x14ac:dyDescent="0.25">
      <c r="A9" s="19">
        <v>8</v>
      </c>
      <c r="B9" s="20">
        <v>120000000</v>
      </c>
      <c r="C9" s="20">
        <v>50000000</v>
      </c>
      <c r="D9" s="20">
        <v>20000000</v>
      </c>
      <c r="E9" s="20">
        <v>0</v>
      </c>
      <c r="F9" s="20">
        <v>500000</v>
      </c>
      <c r="G9" s="20">
        <v>200000000</v>
      </c>
      <c r="H9"/>
      <c r="I9" s="21">
        <f t="shared" si="1"/>
        <v>50000000</v>
      </c>
      <c r="J9" s="21">
        <f t="shared" si="2"/>
        <v>1062.3605651758207</v>
      </c>
      <c r="K9" s="22">
        <v>1.5E-3</v>
      </c>
      <c r="L9" s="21">
        <f>(I9*K9)-(E9+F9)</f>
        <v>-425000</v>
      </c>
      <c r="M9" s="21">
        <f t="shared" si="3"/>
        <v>425000</v>
      </c>
    </row>
    <row r="10" spans="1:13" s="27" customFormat="1" x14ac:dyDescent="0.25">
      <c r="A10" s="24">
        <v>9</v>
      </c>
      <c r="B10" s="28">
        <v>100000000</v>
      </c>
      <c r="C10" s="28">
        <v>95000000</v>
      </c>
      <c r="D10" s="28">
        <v>0</v>
      </c>
      <c r="E10" s="28">
        <v>200000</v>
      </c>
      <c r="F10" s="28">
        <v>300000</v>
      </c>
      <c r="G10" s="28">
        <v>150000000</v>
      </c>
      <c r="H10"/>
      <c r="I10" s="25">
        <f t="shared" si="1"/>
        <v>5000000</v>
      </c>
      <c r="J10" s="25">
        <f t="shared" si="2"/>
        <v>106.23605651758207</v>
      </c>
      <c r="K10" s="26">
        <v>0</v>
      </c>
      <c r="L10" s="25">
        <f t="shared" si="0"/>
        <v>-500000</v>
      </c>
      <c r="M10" s="25">
        <f t="shared" si="3"/>
        <v>500000</v>
      </c>
    </row>
    <row r="11" spans="1:13" s="17" customFormat="1" x14ac:dyDescent="0.25">
      <c r="A11" s="13">
        <v>10</v>
      </c>
      <c r="B11" s="14">
        <v>0</v>
      </c>
      <c r="C11" s="14">
        <v>1000000</v>
      </c>
      <c r="D11" s="14">
        <v>0</v>
      </c>
      <c r="E11" s="14">
        <v>0</v>
      </c>
      <c r="F11" s="14">
        <v>0</v>
      </c>
      <c r="G11" s="14">
        <v>0</v>
      </c>
      <c r="H11"/>
      <c r="I11" s="15">
        <f t="shared" si="1"/>
        <v>-1000000</v>
      </c>
      <c r="J11" s="15">
        <f t="shared" si="2"/>
        <v>-21.247211303516412</v>
      </c>
      <c r="K11" s="16">
        <v>0</v>
      </c>
      <c r="L11" s="15">
        <f t="shared" si="0"/>
        <v>0</v>
      </c>
      <c r="M11" s="15">
        <f t="shared" si="3"/>
        <v>0</v>
      </c>
    </row>
    <row r="16" spans="1:13" x14ac:dyDescent="0.25">
      <c r="A16" s="3" t="s">
        <v>12</v>
      </c>
    </row>
    <row r="17" spans="1:3" x14ac:dyDescent="0.25">
      <c r="A17" s="3"/>
    </row>
    <row r="18" spans="1:3" x14ac:dyDescent="0.25">
      <c r="A18" s="2" t="s">
        <v>13</v>
      </c>
      <c r="B18" s="2" t="s">
        <v>14</v>
      </c>
      <c r="C18" s="4"/>
    </row>
    <row r="19" spans="1:3" x14ac:dyDescent="0.25">
      <c r="A19" s="6" t="s">
        <v>15</v>
      </c>
      <c r="B19" s="7">
        <v>0</v>
      </c>
      <c r="C19" s="5"/>
    </row>
    <row r="20" spans="1:3" x14ac:dyDescent="0.25">
      <c r="A20" s="6" t="s">
        <v>16</v>
      </c>
      <c r="B20" s="7">
        <v>0.19</v>
      </c>
      <c r="C20" s="5"/>
    </row>
    <row r="21" spans="1:3" x14ac:dyDescent="0.25">
      <c r="A21" s="6" t="s">
        <v>17</v>
      </c>
      <c r="B21" s="7">
        <v>0.28000000000000003</v>
      </c>
      <c r="C21" s="5"/>
    </row>
    <row r="22" spans="1:3" x14ac:dyDescent="0.25">
      <c r="A22" s="6" t="s">
        <v>18</v>
      </c>
      <c r="B22" s="7">
        <v>0.33</v>
      </c>
      <c r="C22" s="5"/>
    </row>
    <row r="23" spans="1:3" x14ac:dyDescent="0.25">
      <c r="A23" s="8" t="s">
        <v>19</v>
      </c>
      <c r="B23" s="9">
        <v>0.35</v>
      </c>
    </row>
    <row r="24" spans="1:3" x14ac:dyDescent="0.25">
      <c r="A24" s="1" t="s">
        <v>20</v>
      </c>
      <c r="B24" s="9">
        <v>0.37</v>
      </c>
    </row>
    <row r="25" spans="1:3" x14ac:dyDescent="0.25">
      <c r="A25" s="1" t="s">
        <v>21</v>
      </c>
      <c r="B25" s="9">
        <v>0.39</v>
      </c>
    </row>
    <row r="27" spans="1:3" x14ac:dyDescent="0.25">
      <c r="A27" t="s">
        <v>22</v>
      </c>
    </row>
    <row r="29" spans="1:3" hidden="1" x14ac:dyDescent="0.25"/>
    <row r="30" spans="1:3" ht="90" customHeight="1" x14ac:dyDescent="0.25">
      <c r="A30" s="10">
        <v>1</v>
      </c>
      <c r="B30" s="12" t="s">
        <v>23</v>
      </c>
    </row>
    <row r="31" spans="1:3" ht="60" customHeight="1" x14ac:dyDescent="0.25">
      <c r="A31" s="10">
        <v>2</v>
      </c>
      <c r="B31" s="12" t="s">
        <v>29</v>
      </c>
    </row>
    <row r="32" spans="1:3" ht="105" x14ac:dyDescent="0.25">
      <c r="A32" s="10">
        <v>3</v>
      </c>
      <c r="B32" s="12" t="s">
        <v>24</v>
      </c>
    </row>
    <row r="33" spans="1:2" ht="60" x14ac:dyDescent="0.25">
      <c r="A33" s="10">
        <v>4</v>
      </c>
      <c r="B33" s="12" t="s">
        <v>25</v>
      </c>
    </row>
    <row r="34" spans="1:2" ht="75" x14ac:dyDescent="0.25">
      <c r="A34" s="10">
        <v>5</v>
      </c>
      <c r="B34" s="11" t="s">
        <v>30</v>
      </c>
    </row>
    <row r="35" spans="1:2" ht="135" x14ac:dyDescent="0.25">
      <c r="A35" s="10">
        <v>6</v>
      </c>
      <c r="B35" s="11" t="s">
        <v>28</v>
      </c>
    </row>
    <row r="36" spans="1:2" ht="105" x14ac:dyDescent="0.25">
      <c r="A36" s="10">
        <v>7</v>
      </c>
      <c r="B36" s="11" t="s">
        <v>27</v>
      </c>
    </row>
    <row r="37" spans="1:2" ht="75" x14ac:dyDescent="0.25">
      <c r="A37" s="10">
        <v>8</v>
      </c>
      <c r="B37" s="11" t="s">
        <v>32</v>
      </c>
    </row>
    <row r="38" spans="1:2" x14ac:dyDescent="0.25">
      <c r="A38" s="10">
        <v>9</v>
      </c>
      <c r="B38" s="11" t="s">
        <v>26</v>
      </c>
    </row>
    <row r="39" spans="1:2" ht="60" x14ac:dyDescent="0.25">
      <c r="A39" s="10">
        <v>10</v>
      </c>
      <c r="B39" s="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Toro Arboleda</dc:creator>
  <cp:lastModifiedBy>B14s207</cp:lastModifiedBy>
  <dcterms:created xsi:type="dcterms:W3CDTF">2025-02-11T02:36:15Z</dcterms:created>
  <dcterms:modified xsi:type="dcterms:W3CDTF">2025-02-11T14:25:03Z</dcterms:modified>
</cp:coreProperties>
</file>