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key\OneDrive\Documentos\"/>
    </mc:Choice>
  </mc:AlternateContent>
  <xr:revisionPtr revIDLastSave="0" documentId="8_{421F94BA-E620-4E74-9703-CE2EDC93212C}" xr6:coauthVersionLast="47" xr6:coauthVersionMax="47" xr10:uidLastSave="{00000000-0000-0000-0000-000000000000}"/>
  <bookViews>
    <workbookView xWindow="-120" yWindow="-120" windowWidth="24240" windowHeight="13020" xr2:uid="{BCC72EDA-FB07-498A-A26D-FE022470D7E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M27" i="1"/>
  <c r="M28" i="1"/>
  <c r="M29" i="1"/>
  <c r="M30" i="1"/>
  <c r="M25" i="1"/>
  <c r="M24" i="1"/>
  <c r="M23" i="1"/>
  <c r="M22" i="1"/>
  <c r="M21" i="1"/>
  <c r="M20" i="1"/>
  <c r="K21" i="1"/>
  <c r="K22" i="1"/>
  <c r="K23" i="1"/>
  <c r="K24" i="1"/>
  <c r="K25" i="1"/>
  <c r="K26" i="1"/>
  <c r="K27" i="1"/>
  <c r="K28" i="1"/>
  <c r="K29" i="1"/>
  <c r="K30" i="1"/>
  <c r="K20" i="1"/>
  <c r="N5" i="1"/>
  <c r="N6" i="1"/>
  <c r="N7" i="1"/>
  <c r="N8" i="1"/>
  <c r="N9" i="1"/>
  <c r="N10" i="1"/>
  <c r="N11" i="1"/>
  <c r="N12" i="1"/>
  <c r="N13" i="1"/>
  <c r="N14" i="1"/>
  <c r="N4" i="1"/>
  <c r="M5" i="1"/>
  <c r="M6" i="1"/>
  <c r="M7" i="1"/>
  <c r="M8" i="1"/>
  <c r="M9" i="1"/>
  <c r="M10" i="1"/>
  <c r="M11" i="1"/>
  <c r="M12" i="1"/>
  <c r="M13" i="1"/>
  <c r="M14" i="1"/>
  <c r="M4" i="1"/>
  <c r="J31" i="1"/>
  <c r="F14" i="1"/>
  <c r="H14" i="1" s="1"/>
  <c r="F9" i="1"/>
  <c r="J15" i="1"/>
  <c r="H8" i="1"/>
  <c r="H9" i="1"/>
  <c r="H10" i="1"/>
  <c r="H22" i="1"/>
  <c r="H25" i="1"/>
  <c r="H26" i="1"/>
  <c r="H27" i="1"/>
  <c r="H29" i="1"/>
  <c r="H30" i="1"/>
  <c r="H20" i="1"/>
  <c r="F21" i="1"/>
  <c r="H21" i="1" s="1"/>
  <c r="F22" i="1"/>
  <c r="F23" i="1"/>
  <c r="H23" i="1" s="1"/>
  <c r="F24" i="1"/>
  <c r="H24" i="1" s="1"/>
  <c r="F25" i="1"/>
  <c r="F26" i="1"/>
  <c r="F27" i="1"/>
  <c r="F28" i="1"/>
  <c r="H28" i="1" s="1"/>
  <c r="F29" i="1"/>
  <c r="F30" i="1"/>
  <c r="F20" i="1"/>
  <c r="F5" i="1"/>
  <c r="H5" i="1" s="1"/>
  <c r="F6" i="1"/>
  <c r="H6" i="1" s="1"/>
  <c r="F7" i="1"/>
  <c r="H7" i="1" s="1"/>
  <c r="F8" i="1"/>
  <c r="F10" i="1"/>
  <c r="F11" i="1"/>
  <c r="H11" i="1" s="1"/>
  <c r="F12" i="1"/>
  <c r="H12" i="1" s="1"/>
  <c r="F13" i="1"/>
  <c r="H13" i="1" s="1"/>
  <c r="F4" i="1"/>
  <c r="H4" i="1" s="1"/>
  <c r="D31" i="1" l="1"/>
  <c r="I20" i="1" s="1"/>
  <c r="D15" i="1"/>
  <c r="I4" i="1" s="1"/>
</calcChain>
</file>

<file path=xl/sharedStrings.xml><?xml version="1.0" encoding="utf-8"?>
<sst xmlns="http://schemas.openxmlformats.org/spreadsheetml/2006/main" count="117" uniqueCount="62">
  <si>
    <t>Abanicos de pedestal</t>
  </si>
  <si>
    <t>Nombre</t>
  </si>
  <si>
    <t>Cantidad</t>
  </si>
  <si>
    <t>Potencia (W)</t>
  </si>
  <si>
    <t>Voltaje (V)</t>
  </si>
  <si>
    <t>Luminaria fluorescente</t>
  </si>
  <si>
    <t>Luminarias LED</t>
  </si>
  <si>
    <t>Microondas</t>
  </si>
  <si>
    <t>Refrigeradora</t>
  </si>
  <si>
    <t>Lavadoras</t>
  </si>
  <si>
    <t>Unidad Split 20000 BTU</t>
  </si>
  <si>
    <t>Unidad Split 25000 BTU</t>
  </si>
  <si>
    <t>Televisor y mini componente</t>
  </si>
  <si>
    <t>Computadora de escritorio</t>
  </si>
  <si>
    <t>Cargadores de teléfonos</t>
  </si>
  <si>
    <t>Potencia(W)</t>
  </si>
  <si>
    <t>Corriente (A)</t>
  </si>
  <si>
    <t>Potencia total</t>
  </si>
  <si>
    <t>Potencia Total</t>
  </si>
  <si>
    <t>Potencia Sub-Total</t>
  </si>
  <si>
    <t>ITM principal</t>
  </si>
  <si>
    <t>Censo de carga 1</t>
  </si>
  <si>
    <t>Unidad Split 22000 BTU</t>
  </si>
  <si>
    <t>Unidad Split 30000 BTU</t>
  </si>
  <si>
    <t>Potencia sub-total</t>
  </si>
  <si>
    <t>Censo de carga 2</t>
  </si>
  <si>
    <t>Ranuras</t>
  </si>
  <si>
    <t>Total de ranuras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</si>
  <si>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</si>
  <si>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</si>
  <si>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</si>
  <si>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</si>
  <si>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</si>
  <si>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</si>
  <si>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</si>
  <si>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</si>
  <si>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</si>
  <si>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N. de circuitos</t>
  </si>
  <si>
    <t>C1-3</t>
  </si>
  <si>
    <t>C2-4</t>
  </si>
  <si>
    <t xml:space="preserve">Breaker </t>
  </si>
  <si>
    <t>1X15</t>
  </si>
  <si>
    <t>Cátalogo</t>
  </si>
  <si>
    <t>CHF115</t>
  </si>
  <si>
    <t>1x15</t>
  </si>
  <si>
    <t>2x15</t>
  </si>
  <si>
    <t>1x30</t>
  </si>
  <si>
    <t>CHF130</t>
  </si>
  <si>
    <t>CHF215</t>
  </si>
  <si>
    <t>Calibre</t>
  </si>
  <si>
    <t>14 AWG</t>
  </si>
  <si>
    <t>10 AWG</t>
  </si>
  <si>
    <t>6 AWG</t>
  </si>
  <si>
    <t>Conductor con  25%</t>
  </si>
  <si>
    <t>FT</t>
  </si>
  <si>
    <t>Catalogo</t>
  </si>
  <si>
    <t>Breacker</t>
  </si>
  <si>
    <t>1*15</t>
  </si>
  <si>
    <t>CHF150</t>
  </si>
  <si>
    <t>1*50</t>
  </si>
  <si>
    <t>1*30</t>
  </si>
  <si>
    <t>2*15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</si>
</sst>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3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164" fontId="0" fillId="4" borderId="1" xfId="0" applyNumberFormat="1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/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3" borderId="4" xfId="0" applyFill="1" applyBorder="1"/>
    <xf numFmtId="0" fontId="0" fillId="0" borderId="4" xfId="0" applyBorder="1"/>
    <xf numFmtId="9" fontId="0" fillId="0" borderId="8" xfId="0" applyNumberForma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7D6D-70A8-4C42-80B6-5234D9EEB17D}">
  <dimension ref="B1:O35"/>
  <sheetViews>
    <sheetView tabSelected="1" topLeftCell="C8" zoomScaleNormal="100" workbookViewId="0">
      <selection activeCell="P19" sqref="P19"/>
    </sheetView>
  </sheetViews>
  <sheetFormatPr defaultColWidth="11.42578125" defaultRowHeight="15" x14ac:dyDescent="0.25"/>
  <cols>
    <col min="2" max="2" width="13.5703125" bestFit="1" customWidth="1"/>
    <col min="3" max="3" width="28.85546875" customWidth="1"/>
    <col min="4" max="4" width="13.140625" customWidth="1"/>
    <col min="5" max="5" width="13.5703125" customWidth="1"/>
    <col min="6" max="6" width="20.7109375" customWidth="1"/>
    <col min="8" max="8" width="14.85546875" customWidth="1"/>
    <col min="9" max="9" width="16.5703125" customWidth="1"/>
    <col min="10" max="10" width="23" customWidth="1"/>
  </cols>
  <sheetData>
    <row r="1" spans="2:14" ht="15.75" thickBot="1" x14ac:dyDescent="0.3"/>
    <row r="2" spans="2:14" ht="15.75" thickBot="1" x14ac:dyDescent="0.3">
      <c r="B2" s="40" t="s">
        <v>21</v>
      </c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2:14" ht="12.75" customHeight="1" thickBot="1" x14ac:dyDescent="0.3">
      <c r="B3" s="13" t="s">
        <v>37</v>
      </c>
      <c r="C3" s="3" t="s">
        <v>1</v>
      </c>
      <c r="D3" s="3" t="s">
        <v>2</v>
      </c>
      <c r="E3" s="3" t="s">
        <v>15</v>
      </c>
      <c r="F3" s="3" t="s">
        <v>19</v>
      </c>
      <c r="G3" s="3" t="s">
        <v>4</v>
      </c>
      <c r="H3" s="6" t="s">
        <v>16</v>
      </c>
      <c r="I3" s="3" t="s">
        <v>20</v>
      </c>
      <c r="J3" s="24" t="s">
        <v>26</v>
      </c>
      <c r="K3" s="3" t="s">
        <v>42</v>
      </c>
      <c r="L3" s="24" t="s">
        <v>40</v>
      </c>
      <c r="M3" s="45">
        <v>0.25</v>
      </c>
      <c r="N3" s="46">
        <v>0.94</v>
      </c>
    </row>
    <row r="4" spans="2:14" ht="15.75" thickBot="1" x14ac:dyDescent="0.3">
      <c r="B4" s="15" t="s">
        <v>28</v>
      </c>
      <c r="C4" s="16" t="s">
        <v>5</v>
      </c>
      <c r="D4" s="17">
        <v>20</v>
      </c>
      <c r="E4" s="17">
        <v>80</v>
      </c>
      <c r="F4" s="17">
        <f>PRODUCT(E4,D4)</f>
        <v>1600</v>
      </c>
      <c r="G4" s="17">
        <v>120</v>
      </c>
      <c r="H4" s="18">
        <f>F4/G4</f>
        <v>13.333333333333334</v>
      </c>
      <c r="I4" s="37">
        <f>D15/240</f>
        <v>67.583333333333329</v>
      </c>
      <c r="J4" s="25">
        <v>1</v>
      </c>
      <c r="K4" s="27" t="s">
        <v>43</v>
      </c>
      <c r="L4" s="43" t="s">
        <v>41</v>
      </c>
      <c r="M4" s="47">
        <f>H4*1.25</f>
        <v>16.666666666666668</v>
      </c>
      <c r="N4" s="48">
        <f>M4*0.94</f>
        <v>15.666666666666666</v>
      </c>
    </row>
    <row r="5" spans="2:14" ht="15.75" thickBot="1" x14ac:dyDescent="0.3">
      <c r="B5" s="14" t="s">
        <v>29</v>
      </c>
      <c r="C5" s="8" t="s">
        <v>6</v>
      </c>
      <c r="D5" s="2">
        <v>10</v>
      </c>
      <c r="E5" s="2">
        <v>80</v>
      </c>
      <c r="F5" s="2">
        <f t="shared" ref="F5:F13" si="0">PRODUCT(E5,D5)</f>
        <v>800</v>
      </c>
      <c r="G5" s="2">
        <v>120</v>
      </c>
      <c r="H5" s="7">
        <f t="shared" ref="H5:H14" si="1">F5/G5</f>
        <v>6.666666666666667</v>
      </c>
      <c r="I5" s="38"/>
      <c r="J5" s="26">
        <v>1</v>
      </c>
      <c r="K5" s="4" t="s">
        <v>43</v>
      </c>
      <c r="L5" s="44" t="s">
        <v>44</v>
      </c>
      <c r="M5" s="47">
        <f t="shared" ref="M5:M14" si="2">H5*1.25</f>
        <v>8.3333333333333339</v>
      </c>
      <c r="N5" s="48">
        <f t="shared" ref="N5:N14" si="3">M5*0.94</f>
        <v>7.833333333333333</v>
      </c>
    </row>
    <row r="6" spans="2:14" ht="15.75" thickBot="1" x14ac:dyDescent="0.3">
      <c r="B6" s="15" t="s">
        <v>30</v>
      </c>
      <c r="C6" s="16" t="s">
        <v>7</v>
      </c>
      <c r="D6" s="17">
        <v>2</v>
      </c>
      <c r="E6" s="17">
        <v>1400</v>
      </c>
      <c r="F6" s="17">
        <f t="shared" si="0"/>
        <v>2800</v>
      </c>
      <c r="G6" s="17">
        <v>120</v>
      </c>
      <c r="H6" s="18">
        <f>F6/G6</f>
        <v>23.333333333333332</v>
      </c>
      <c r="I6" s="38"/>
      <c r="J6" s="25">
        <v>1</v>
      </c>
      <c r="K6" s="27" t="s">
        <v>47</v>
      </c>
      <c r="L6" s="43" t="s">
        <v>46</v>
      </c>
      <c r="M6" s="47">
        <f t="shared" si="2"/>
        <v>29.166666666666664</v>
      </c>
      <c r="N6" s="48">
        <f t="shared" si="3"/>
        <v>27.416666666666664</v>
      </c>
    </row>
    <row r="7" spans="2:14" ht="15.75" thickBot="1" x14ac:dyDescent="0.3">
      <c r="B7" s="14" t="s">
        <v>31</v>
      </c>
      <c r="C7" s="8" t="s">
        <v>8</v>
      </c>
      <c r="D7" s="2">
        <v>2</v>
      </c>
      <c r="E7" s="2">
        <v>420</v>
      </c>
      <c r="F7" s="2">
        <f t="shared" si="0"/>
        <v>840</v>
      </c>
      <c r="G7" s="2">
        <v>120</v>
      </c>
      <c r="H7" s="7">
        <f t="shared" si="1"/>
        <v>7</v>
      </c>
      <c r="I7" s="38"/>
      <c r="J7" s="26">
        <v>1</v>
      </c>
      <c r="K7" s="4" t="s">
        <v>43</v>
      </c>
      <c r="L7" s="44" t="s">
        <v>44</v>
      </c>
      <c r="M7" s="47">
        <f t="shared" si="2"/>
        <v>8.75</v>
      </c>
      <c r="N7" s="48">
        <f t="shared" si="3"/>
        <v>8.2249999999999996</v>
      </c>
    </row>
    <row r="8" spans="2:14" ht="15.75" thickBot="1" x14ac:dyDescent="0.3">
      <c r="B8" s="15" t="s">
        <v>32</v>
      </c>
      <c r="C8" s="16" t="s">
        <v>9</v>
      </c>
      <c r="D8" s="17">
        <v>2</v>
      </c>
      <c r="E8" s="17">
        <v>1200</v>
      </c>
      <c r="F8" s="17">
        <f t="shared" si="0"/>
        <v>2400</v>
      </c>
      <c r="G8" s="17">
        <v>120</v>
      </c>
      <c r="H8" s="18">
        <f t="shared" si="1"/>
        <v>20</v>
      </c>
      <c r="I8" s="38"/>
      <c r="J8" s="25">
        <v>1</v>
      </c>
      <c r="K8" s="27" t="s">
        <v>47</v>
      </c>
      <c r="L8" s="43" t="s">
        <v>46</v>
      </c>
      <c r="M8" s="47">
        <f t="shared" si="2"/>
        <v>25</v>
      </c>
      <c r="N8" s="48">
        <f t="shared" si="3"/>
        <v>23.5</v>
      </c>
    </row>
    <row r="9" spans="2:14" ht="15.75" thickBot="1" x14ac:dyDescent="0.3">
      <c r="B9" s="14" t="s">
        <v>38</v>
      </c>
      <c r="C9" s="8" t="s">
        <v>10</v>
      </c>
      <c r="D9" s="2">
        <v>1</v>
      </c>
      <c r="E9" s="2">
        <v>2000</v>
      </c>
      <c r="F9" s="2">
        <f>PRODUCT(E9,D9)</f>
        <v>2000</v>
      </c>
      <c r="G9" s="2">
        <v>240</v>
      </c>
      <c r="H9" s="7">
        <f t="shared" si="1"/>
        <v>8.3333333333333339</v>
      </c>
      <c r="I9" s="38"/>
      <c r="J9" s="26">
        <v>2</v>
      </c>
      <c r="K9" s="4" t="s">
        <v>48</v>
      </c>
      <c r="L9" s="44" t="s">
        <v>45</v>
      </c>
      <c r="M9" s="47">
        <f t="shared" si="2"/>
        <v>10.416666666666668</v>
      </c>
      <c r="N9" s="48">
        <f t="shared" si="3"/>
        <v>9.7916666666666679</v>
      </c>
    </row>
    <row r="10" spans="2:14" ht="15.75" thickBot="1" x14ac:dyDescent="0.3">
      <c r="B10" s="15" t="s">
        <v>39</v>
      </c>
      <c r="C10" s="16" t="s">
        <v>11</v>
      </c>
      <c r="D10" s="17">
        <v>1</v>
      </c>
      <c r="E10" s="17">
        <v>2800</v>
      </c>
      <c r="F10" s="17">
        <f t="shared" si="0"/>
        <v>2800</v>
      </c>
      <c r="G10" s="17">
        <v>240</v>
      </c>
      <c r="H10" s="18">
        <f t="shared" si="1"/>
        <v>11.666666666666666</v>
      </c>
      <c r="I10" s="38"/>
      <c r="J10" s="25">
        <v>2</v>
      </c>
      <c r="K10" s="27" t="s">
        <v>48</v>
      </c>
      <c r="L10" s="43" t="s">
        <v>45</v>
      </c>
      <c r="M10" s="47">
        <f t="shared" si="2"/>
        <v>14.583333333333332</v>
      </c>
      <c r="N10" s="48">
        <f t="shared" si="3"/>
        <v>13.708333333333332</v>
      </c>
    </row>
    <row r="11" spans="2:14" ht="15.75" thickBot="1" x14ac:dyDescent="0.3">
      <c r="B11" s="14" t="s">
        <v>33</v>
      </c>
      <c r="C11" s="8" t="s">
        <v>12</v>
      </c>
      <c r="D11" s="2">
        <v>2</v>
      </c>
      <c r="E11" s="2">
        <v>650</v>
      </c>
      <c r="F11" s="2">
        <f t="shared" si="0"/>
        <v>1300</v>
      </c>
      <c r="G11" s="2">
        <v>120</v>
      </c>
      <c r="H11" s="7">
        <f t="shared" si="1"/>
        <v>10.833333333333334</v>
      </c>
      <c r="I11" s="38"/>
      <c r="J11" s="26">
        <v>1</v>
      </c>
      <c r="K11" s="4" t="s">
        <v>43</v>
      </c>
      <c r="L11" s="44" t="s">
        <v>44</v>
      </c>
      <c r="M11" s="47">
        <f t="shared" si="2"/>
        <v>13.541666666666668</v>
      </c>
      <c r="N11" s="48">
        <f t="shared" si="3"/>
        <v>12.729166666666668</v>
      </c>
    </row>
    <row r="12" spans="2:14" ht="15.75" thickBot="1" x14ac:dyDescent="0.3">
      <c r="B12" s="15" t="s">
        <v>34</v>
      </c>
      <c r="C12" s="16" t="s">
        <v>13</v>
      </c>
      <c r="D12" s="17">
        <v>2</v>
      </c>
      <c r="E12" s="17">
        <v>350</v>
      </c>
      <c r="F12" s="17">
        <f t="shared" si="0"/>
        <v>700</v>
      </c>
      <c r="G12" s="17">
        <v>120</v>
      </c>
      <c r="H12" s="18">
        <f t="shared" si="1"/>
        <v>5.833333333333333</v>
      </c>
      <c r="I12" s="38"/>
      <c r="J12" s="25">
        <v>1</v>
      </c>
      <c r="K12" s="27" t="s">
        <v>43</v>
      </c>
      <c r="L12" s="43" t="s">
        <v>44</v>
      </c>
      <c r="M12" s="47">
        <f t="shared" si="2"/>
        <v>7.2916666666666661</v>
      </c>
      <c r="N12" s="48">
        <f t="shared" si="3"/>
        <v>6.8541666666666661</v>
      </c>
    </row>
    <row r="13" spans="2:14" ht="15.75" thickBot="1" x14ac:dyDescent="0.3">
      <c r="B13" s="14" t="s">
        <v>35</v>
      </c>
      <c r="C13" s="8" t="s">
        <v>14</v>
      </c>
      <c r="D13" s="2">
        <v>4</v>
      </c>
      <c r="E13" s="2">
        <v>20</v>
      </c>
      <c r="F13" s="2">
        <f t="shared" si="0"/>
        <v>80</v>
      </c>
      <c r="G13" s="2">
        <v>120</v>
      </c>
      <c r="H13" s="7">
        <f t="shared" si="1"/>
        <v>0.66666666666666663</v>
      </c>
      <c r="I13" s="38"/>
      <c r="J13" s="26">
        <v>1</v>
      </c>
      <c r="K13" s="4" t="s">
        <v>43</v>
      </c>
      <c r="L13" s="44" t="s">
        <v>44</v>
      </c>
      <c r="M13" s="47">
        <f t="shared" si="2"/>
        <v>0.83333333333333326</v>
      </c>
      <c r="N13" s="48">
        <f t="shared" si="3"/>
        <v>0.78333333333333321</v>
      </c>
    </row>
    <row r="14" spans="2:14" ht="15.75" thickBot="1" x14ac:dyDescent="0.3">
      <c r="B14" s="15" t="s">
        <v>36</v>
      </c>
      <c r="C14" s="16" t="s">
        <v>0</v>
      </c>
      <c r="D14" s="17">
        <v>5</v>
      </c>
      <c r="E14" s="17">
        <v>180</v>
      </c>
      <c r="F14" s="17">
        <f>PRODUCT(E14,D14)</f>
        <v>900</v>
      </c>
      <c r="G14" s="17">
        <v>120</v>
      </c>
      <c r="H14" s="18">
        <f t="shared" si="1"/>
        <v>7.5</v>
      </c>
      <c r="I14" s="39"/>
      <c r="J14" s="25">
        <v>1</v>
      </c>
      <c r="K14" s="27" t="s">
        <v>43</v>
      </c>
      <c r="L14" s="43" t="s">
        <v>44</v>
      </c>
      <c r="M14" s="47">
        <f t="shared" si="2"/>
        <v>9.375</v>
      </c>
      <c r="N14" s="48">
        <f t="shared" si="3"/>
        <v>8.8125</v>
      </c>
    </row>
    <row r="15" spans="2:14" ht="15.75" thickBot="1" x14ac:dyDescent="0.3">
      <c r="B15" s="28" t="s">
        <v>18</v>
      </c>
      <c r="C15" s="29"/>
      <c r="D15" s="30">
        <f>SUM(F4:F14)</f>
        <v>16220</v>
      </c>
      <c r="E15" s="30"/>
      <c r="F15" s="30"/>
      <c r="G15" s="30"/>
      <c r="H15" s="30"/>
      <c r="I15" s="12" t="s">
        <v>27</v>
      </c>
      <c r="J15" s="26">
        <f>SUM(J4:J14)</f>
        <v>13</v>
      </c>
      <c r="K15" s="4"/>
      <c r="L15" s="4"/>
    </row>
    <row r="16" spans="2:14" x14ac:dyDescent="0.25">
      <c r="C16" s="9"/>
      <c r="D16" s="10"/>
      <c r="E16" s="10"/>
      <c r="F16" s="10"/>
      <c r="G16" s="10"/>
      <c r="H16" s="10"/>
      <c r="I16" s="11"/>
    </row>
    <row r="17" spans="3:15" x14ac:dyDescent="0.25">
      <c r="C17" s="9"/>
      <c r="D17" s="10"/>
      <c r="E17" s="10"/>
      <c r="F17" s="10"/>
      <c r="G17" s="10"/>
      <c r="H17" s="10"/>
      <c r="I17" s="11"/>
    </row>
    <row r="18" spans="3:15" ht="15.75" thickBot="1" x14ac:dyDescent="0.3">
      <c r="C18" s="51" t="s">
        <v>25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3:15" ht="30.75" thickBot="1" x14ac:dyDescent="0.3">
      <c r="C19" s="3" t="s">
        <v>1</v>
      </c>
      <c r="D19" s="3" t="s">
        <v>2</v>
      </c>
      <c r="E19" s="3" t="s">
        <v>3</v>
      </c>
      <c r="F19" s="3" t="s">
        <v>24</v>
      </c>
      <c r="G19" s="3" t="s">
        <v>4</v>
      </c>
      <c r="H19" s="3" t="s">
        <v>16</v>
      </c>
      <c r="I19" s="3" t="s">
        <v>20</v>
      </c>
      <c r="J19" s="3" t="s">
        <v>26</v>
      </c>
      <c r="K19" s="50" t="s">
        <v>53</v>
      </c>
      <c r="L19" s="49" t="s">
        <v>49</v>
      </c>
      <c r="M19" s="49" t="s">
        <v>54</v>
      </c>
      <c r="N19" s="49" t="s">
        <v>55</v>
      </c>
      <c r="O19" s="49" t="s">
        <v>56</v>
      </c>
    </row>
    <row r="20" spans="3:15" ht="15.75" thickBot="1" x14ac:dyDescent="0.3">
      <c r="C20" s="8" t="s">
        <v>5</v>
      </c>
      <c r="D20" s="1">
        <v>15</v>
      </c>
      <c r="E20" s="1">
        <v>90</v>
      </c>
      <c r="F20" s="4">
        <f>PRODUCT(E20,D20)</f>
        <v>1350</v>
      </c>
      <c r="G20" s="1">
        <v>120</v>
      </c>
      <c r="H20" s="7">
        <f>F20/G20</f>
        <v>11.25</v>
      </c>
      <c r="I20" s="34">
        <f>D31/G26</f>
        <v>84</v>
      </c>
      <c r="J20" s="19">
        <v>1</v>
      </c>
      <c r="K20" s="48">
        <f>H20*1.25</f>
        <v>14.0625</v>
      </c>
      <c r="L20" s="48" t="s">
        <v>50</v>
      </c>
      <c r="M20">
        <f>0.94*20</f>
        <v>18.799999999999997</v>
      </c>
      <c r="N20" t="s">
        <v>43</v>
      </c>
      <c r="O20" t="s">
        <v>57</v>
      </c>
    </row>
    <row r="21" spans="3:15" ht="15.75" thickBot="1" x14ac:dyDescent="0.3">
      <c r="C21" s="20" t="s">
        <v>6</v>
      </c>
      <c r="D21" s="21">
        <v>18</v>
      </c>
      <c r="E21" s="21">
        <v>75</v>
      </c>
      <c r="F21" s="22">
        <f t="shared" ref="F21:F30" si="4">PRODUCT(E21,D21)</f>
        <v>1350</v>
      </c>
      <c r="G21" s="21">
        <v>120</v>
      </c>
      <c r="H21" s="23">
        <f t="shared" ref="H21:H30" si="5">F21/G21</f>
        <v>11.25</v>
      </c>
      <c r="I21" s="35"/>
      <c r="J21" s="5">
        <v>1</v>
      </c>
      <c r="K21" s="48">
        <f t="shared" ref="K21:K30" si="6">H21*1.25</f>
        <v>14.0625</v>
      </c>
      <c r="L21" s="48" t="s">
        <v>50</v>
      </c>
      <c r="M21">
        <f>0.94*20</f>
        <v>18.799999999999997</v>
      </c>
      <c r="N21" t="s">
        <v>43</v>
      </c>
      <c r="O21" t="s">
        <v>57</v>
      </c>
    </row>
    <row r="22" spans="3:15" ht="15.75" thickBot="1" x14ac:dyDescent="0.3">
      <c r="C22" s="8" t="s">
        <v>7</v>
      </c>
      <c r="D22" s="1">
        <v>4</v>
      </c>
      <c r="E22" s="1">
        <v>1400</v>
      </c>
      <c r="F22" s="4">
        <f t="shared" si="4"/>
        <v>5600</v>
      </c>
      <c r="G22" s="1">
        <v>120</v>
      </c>
      <c r="H22" s="7">
        <f t="shared" si="5"/>
        <v>46.666666666666664</v>
      </c>
      <c r="I22" s="35"/>
      <c r="J22" s="19">
        <v>1</v>
      </c>
      <c r="K22" s="48">
        <f t="shared" si="6"/>
        <v>58.333333333333329</v>
      </c>
      <c r="L22" s="48" t="s">
        <v>52</v>
      </c>
      <c r="M22">
        <f>65*0.94</f>
        <v>61.099999999999994</v>
      </c>
      <c r="N22" t="s">
        <v>58</v>
      </c>
      <c r="O22" t="s">
        <v>59</v>
      </c>
    </row>
    <row r="23" spans="3:15" ht="15.75" thickBot="1" x14ac:dyDescent="0.3">
      <c r="C23" s="20" t="s">
        <v>8</v>
      </c>
      <c r="D23" s="21">
        <v>2</v>
      </c>
      <c r="E23" s="21">
        <v>400</v>
      </c>
      <c r="F23" s="22">
        <f t="shared" si="4"/>
        <v>800</v>
      </c>
      <c r="G23" s="21">
        <v>120</v>
      </c>
      <c r="H23" s="23">
        <f t="shared" si="5"/>
        <v>6.666666666666667</v>
      </c>
      <c r="I23" s="35"/>
      <c r="J23" s="5">
        <v>1</v>
      </c>
      <c r="K23" s="48">
        <f t="shared" si="6"/>
        <v>8.3333333333333339</v>
      </c>
      <c r="L23" s="48" t="s">
        <v>50</v>
      </c>
      <c r="M23">
        <f>0.94*20</f>
        <v>18.799999999999997</v>
      </c>
      <c r="N23" t="s">
        <v>43</v>
      </c>
      <c r="O23" t="s">
        <v>57</v>
      </c>
    </row>
    <row r="24" spans="3:15" ht="15.75" thickBot="1" x14ac:dyDescent="0.3">
      <c r="C24" s="8" t="s">
        <v>9</v>
      </c>
      <c r="D24" s="1">
        <v>2</v>
      </c>
      <c r="E24" s="1">
        <v>1300</v>
      </c>
      <c r="F24" s="4">
        <f t="shared" si="4"/>
        <v>2600</v>
      </c>
      <c r="G24" s="1">
        <v>120</v>
      </c>
      <c r="H24" s="7">
        <f t="shared" si="5"/>
        <v>21.666666666666668</v>
      </c>
      <c r="I24" s="35"/>
      <c r="J24" s="19">
        <v>1</v>
      </c>
      <c r="K24" s="48">
        <f t="shared" si="6"/>
        <v>27.083333333333336</v>
      </c>
      <c r="L24" s="48" t="s">
        <v>51</v>
      </c>
      <c r="M24">
        <f>35*0.94</f>
        <v>32.9</v>
      </c>
      <c r="N24" t="s">
        <v>47</v>
      </c>
      <c r="O24" t="s">
        <v>60</v>
      </c>
    </row>
    <row r="25" spans="3:15" ht="15.75" thickBot="1" x14ac:dyDescent="0.3">
      <c r="C25" s="20" t="s">
        <v>22</v>
      </c>
      <c r="D25" s="21">
        <v>1</v>
      </c>
      <c r="E25" s="21">
        <v>2250</v>
      </c>
      <c r="F25" s="22">
        <f t="shared" si="4"/>
        <v>2250</v>
      </c>
      <c r="G25" s="21">
        <v>240</v>
      </c>
      <c r="H25" s="23">
        <f t="shared" si="5"/>
        <v>9.375</v>
      </c>
      <c r="I25" s="35"/>
      <c r="J25" s="5">
        <v>2</v>
      </c>
      <c r="K25" s="48">
        <f t="shared" si="6"/>
        <v>11.71875</v>
      </c>
      <c r="L25" s="48" t="s">
        <v>50</v>
      </c>
      <c r="M25">
        <f>0.94*20</f>
        <v>18.799999999999997</v>
      </c>
      <c r="N25" t="s">
        <v>48</v>
      </c>
      <c r="O25" t="s">
        <v>61</v>
      </c>
    </row>
    <row r="26" spans="3:15" ht="15.75" thickBot="1" x14ac:dyDescent="0.3">
      <c r="C26" s="8" t="s">
        <v>23</v>
      </c>
      <c r="D26" s="1">
        <v>1</v>
      </c>
      <c r="E26" s="1">
        <v>3200</v>
      </c>
      <c r="F26" s="4">
        <f t="shared" si="4"/>
        <v>3200</v>
      </c>
      <c r="G26" s="1">
        <v>240</v>
      </c>
      <c r="H26" s="7">
        <f t="shared" si="5"/>
        <v>13.333333333333334</v>
      </c>
      <c r="I26" s="35"/>
      <c r="J26" s="19">
        <v>2</v>
      </c>
      <c r="K26" s="48">
        <f t="shared" si="6"/>
        <v>16.666666666666668</v>
      </c>
      <c r="L26" s="48" t="s">
        <v>50</v>
      </c>
      <c r="M26">
        <f t="shared" ref="M26:M30" si="7">0.94*20</f>
        <v>18.799999999999997</v>
      </c>
      <c r="N26" t="s">
        <v>48</v>
      </c>
      <c r="O26" t="s">
        <v>61</v>
      </c>
    </row>
    <row r="27" spans="3:15" ht="15.75" thickBot="1" x14ac:dyDescent="0.3">
      <c r="C27" s="20" t="s">
        <v>12</v>
      </c>
      <c r="D27" s="21">
        <v>2</v>
      </c>
      <c r="E27" s="21">
        <v>550</v>
      </c>
      <c r="F27" s="22">
        <f t="shared" si="4"/>
        <v>1100</v>
      </c>
      <c r="G27" s="21">
        <v>120</v>
      </c>
      <c r="H27" s="23">
        <f t="shared" si="5"/>
        <v>9.1666666666666661</v>
      </c>
      <c r="I27" s="35"/>
      <c r="J27" s="5">
        <v>1</v>
      </c>
      <c r="K27" s="48">
        <f t="shared" si="6"/>
        <v>11.458333333333332</v>
      </c>
      <c r="L27" s="48" t="s">
        <v>50</v>
      </c>
      <c r="M27">
        <f t="shared" si="7"/>
        <v>18.799999999999997</v>
      </c>
      <c r="N27" t="s">
        <v>43</v>
      </c>
      <c r="O27" t="s">
        <v>57</v>
      </c>
    </row>
    <row r="28" spans="3:15" ht="15.75" thickBot="1" x14ac:dyDescent="0.3">
      <c r="C28" s="8" t="s">
        <v>13</v>
      </c>
      <c r="D28" s="1">
        <v>2</v>
      </c>
      <c r="E28" s="1">
        <v>400</v>
      </c>
      <c r="F28" s="4">
        <f t="shared" si="4"/>
        <v>800</v>
      </c>
      <c r="G28" s="1">
        <v>120</v>
      </c>
      <c r="H28" s="7">
        <f t="shared" si="5"/>
        <v>6.666666666666667</v>
      </c>
      <c r="I28" s="35"/>
      <c r="J28" s="19">
        <v>1</v>
      </c>
      <c r="K28" s="48">
        <f t="shared" si="6"/>
        <v>8.3333333333333339</v>
      </c>
      <c r="L28" s="48" t="s">
        <v>50</v>
      </c>
      <c r="M28">
        <f t="shared" si="7"/>
        <v>18.799999999999997</v>
      </c>
      <c r="N28" t="s">
        <v>43</v>
      </c>
      <c r="O28" t="s">
        <v>57</v>
      </c>
    </row>
    <row r="29" spans="3:15" ht="15.75" thickBot="1" x14ac:dyDescent="0.3">
      <c r="C29" s="20" t="s">
        <v>14</v>
      </c>
      <c r="D29" s="21">
        <v>5</v>
      </c>
      <c r="E29" s="21">
        <v>30</v>
      </c>
      <c r="F29" s="22">
        <f t="shared" si="4"/>
        <v>150</v>
      </c>
      <c r="G29" s="21">
        <v>120</v>
      </c>
      <c r="H29" s="23">
        <f t="shared" si="5"/>
        <v>1.25</v>
      </c>
      <c r="I29" s="35"/>
      <c r="J29" s="5">
        <v>1</v>
      </c>
      <c r="K29" s="48">
        <f t="shared" si="6"/>
        <v>1.5625</v>
      </c>
      <c r="L29" s="48" t="s">
        <v>50</v>
      </c>
      <c r="M29">
        <f t="shared" si="7"/>
        <v>18.799999999999997</v>
      </c>
      <c r="N29" t="s">
        <v>43</v>
      </c>
      <c r="O29" t="s">
        <v>57</v>
      </c>
    </row>
    <row r="30" spans="3:15" ht="15.75" thickBot="1" x14ac:dyDescent="0.3">
      <c r="C30" s="8" t="s">
        <v>0</v>
      </c>
      <c r="D30" s="1">
        <v>6</v>
      </c>
      <c r="E30" s="1">
        <v>160</v>
      </c>
      <c r="F30" s="4">
        <f t="shared" si="4"/>
        <v>960</v>
      </c>
      <c r="G30" s="1">
        <v>120</v>
      </c>
      <c r="H30" s="7">
        <f t="shared" si="5"/>
        <v>8</v>
      </c>
      <c r="I30" s="35"/>
      <c r="J30" s="19">
        <v>1</v>
      </c>
      <c r="K30" s="48">
        <f t="shared" si="6"/>
        <v>10</v>
      </c>
      <c r="L30" s="48" t="s">
        <v>50</v>
      </c>
      <c r="M30">
        <f t="shared" si="7"/>
        <v>18.799999999999997</v>
      </c>
      <c r="N30" t="s">
        <v>43</v>
      </c>
      <c r="O30" t="s">
        <v>57</v>
      </c>
    </row>
    <row r="31" spans="3:15" ht="15.75" thickBot="1" x14ac:dyDescent="0.3">
      <c r="C31" s="8" t="s">
        <v>17</v>
      </c>
      <c r="D31" s="31">
        <f>SUM(F20:F30)</f>
        <v>20160</v>
      </c>
      <c r="E31" s="32"/>
      <c r="F31" s="32"/>
      <c r="G31" s="32"/>
      <c r="H31" s="33"/>
      <c r="I31" s="36"/>
      <c r="J31" s="5">
        <f>SUM(J20:J30)</f>
        <v>13</v>
      </c>
    </row>
    <row r="35" spans="12:12" x14ac:dyDescent="0.25">
      <c r="L35">
        <v>0</v>
      </c>
    </row>
  </sheetData>
  <mergeCells count="7">
    <mergeCell ref="B2:L2"/>
    <mergeCell ref="C18:O18"/>
    <mergeCell ref="B15:C15"/>
    <mergeCell ref="D15:H15"/>
    <mergeCell ref="D31:H31"/>
    <mergeCell ref="I20:I31"/>
    <mergeCell ref="I4:I14"/>
  </mergeCells>
  <phoneticPr fontId="2" type="noConversion"/>
  <pageMargins left="0.7" right="0.7" top="0.75" bottom="0.75" header="0.3" footer="0.3"/>
  <pageSetup orientation="portrait" horizontalDpi="300" verticalDpi="0" r:id="rId1"/>
  <ignoredErrors>
    <ignoredError sqref="M22 M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kevin Ramirez</cp:lastModifiedBy>
  <dcterms:created xsi:type="dcterms:W3CDTF">2024-11-17T23:19:30Z</dcterms:created>
  <dcterms:modified xsi:type="dcterms:W3CDTF">2024-11-18T17:35:41Z</dcterms:modified>
</cp:coreProperties>
</file>