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29" i="2" l="1"/>
  <c r="U30" i="2"/>
  <c r="U31" i="2"/>
  <c r="U32" i="2"/>
  <c r="U28" i="2"/>
  <c r="U11" i="2" l="1"/>
  <c r="U10" i="2"/>
  <c r="U12"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<sst xmlns="http://schemas.openxmlformats.org/spreadsheetml/2006/main" count="163" uniqueCount="106">
  <si>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</si>
  <si>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</si>
  <si>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</si>
  <si>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</si>
  <si>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</si>
  <si>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</si>
  <si>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</si>
  <si>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</si>
  <si>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</si>
  <si>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</si>
  <si>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</si>
  <si>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</si>
  <si>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</si>
  <si>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</si>
  <si>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</si>
  <si>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</si>
  <si>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</si>
  <si>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</si>
  <si>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</si>
  <si>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</si>
  <si>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</si>
  <si>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</si>
  <si>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</si>
  <si>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</si>
  <si>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</si>
  <si>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</si>
  <si>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</si>
  <si>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</si>
  <si>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</si>
  <si>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</si>
  <si>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</si>
  <si>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</si>
  <si>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</si>
  <si>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</si>
  <si>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</si>
  <si>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</si>
  <si>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</si>
  <si>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</si>
  <si>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</si>
  <si>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</si>
  <si>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</si>
  <si>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</si>
  <si>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</si>
  <si>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</si>
  <si>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</si>
  <si>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</si>
  <si>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</si>
  <si>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</si>
  <si>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</si>
  <si>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</si>
  <si>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</si>
  <si>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</si>
  <si>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</si>
  <si>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</si>
  <si>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</si>
  <si>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</si>
  <si>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</si>
  <si>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</si>
  <si>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ForgotPassword_TConn_1</t>
  </si>
  <si>
    <t>ForgotPassword_TConn_2</t>
  </si>
  <si>
    <t>ForgotPassword_TConn_3</t>
  </si>
  <si>
    <t>TCase_1</t>
  </si>
  <si>
    <t>TCase_2</t>
  </si>
  <si>
    <t>TCase_3</t>
  </si>
  <si>
    <t>TCase_4</t>
  </si>
  <si>
    <t>TCase_5</t>
  </si>
  <si>
    <t>TCase_6</t>
  </si>
  <si>
    <t>4.1.24</t>
  </si>
  <si>
    <t>To show that a registered user can enter his or her email address and have their password sent to the supplied email address.</t>
  </si>
  <si>
    <t>To show that when a user enters an unrecognised or invalid email an appropriate validation message is displayed.</t>
  </si>
  <si>
    <t>Exploratory</t>
  </si>
  <si>
    <t>To show that textual content on the page does not contain spelling or grammatical errors.</t>
  </si>
  <si>
    <t>On the forgot password page.              Registered email: jleathem03@qub.ac.uk</t>
  </si>
  <si>
    <t>Email: jleathem03@qub.ac.uk</t>
  </si>
  <si>
    <t>Check if entering a valid email address sends the user's password to their email.</t>
  </si>
  <si>
    <t>The user will receive an email containing their password.</t>
  </si>
  <si>
    <t>While on the forgot password page enter valid a email address and click the send button.</t>
  </si>
  <si>
    <t>Automated Selenium test.</t>
  </si>
  <si>
    <t>On the forgot password page.</t>
  </si>
  <si>
    <t>N/A</t>
  </si>
  <si>
    <t>Go to page check for spelling or grammar mistakes.</t>
  </si>
  <si>
    <t>No spelling or grammar mistakes.</t>
  </si>
  <si>
    <t>An appropriate validation message will appear.</t>
  </si>
  <si>
    <t>To show that textual content in the email does not contain spelling or grammatical errors.</t>
  </si>
  <si>
    <t>ForgotPassword_TConn_4</t>
  </si>
  <si>
    <t>ForgotPassword_TProc_3</t>
  </si>
  <si>
    <t>ForgotPassword_TProc_2</t>
  </si>
  <si>
    <t>ForgotPassword_TProc_1</t>
  </si>
  <si>
    <t>Go to email check for spelling or grammar mistakes.</t>
  </si>
  <si>
    <t>ForgotPassword_1</t>
  </si>
  <si>
    <t>J Leathem</t>
  </si>
  <si>
    <t>Email subject reads 'Bike IT - account details'. Should read 'Pizza IT - account details'.</t>
  </si>
  <si>
    <t>Check if entering nothing for the email address outputs an appropriate message.</t>
  </si>
  <si>
    <t>Email: (empty)</t>
  </si>
  <si>
    <t>Check spelling and grammar on page.</t>
  </si>
  <si>
    <t>Check spelling and grammar in email.</t>
  </si>
  <si>
    <t>In the registered email address after forgot password request sent.</t>
  </si>
  <si>
    <t>ForgotPassword_TProc_4</t>
  </si>
  <si>
    <t>ForgotPassword_TProc_5</t>
  </si>
  <si>
    <t>While on the forgot password page leave the email address empty and click the send button.</t>
  </si>
  <si>
    <t>Check if entering an unrecognised email address outputs an appropriate message.</t>
  </si>
  <si>
    <t>Email: InvalidEmailFormat</t>
  </si>
  <si>
    <t>Email: UnrecognisedEmail@qub.ac.uk</t>
  </si>
  <si>
    <t>ForgotPassword_TProc_6</t>
  </si>
  <si>
    <t>While on the forgot password page enter an unrecognised email address and click the send button.</t>
  </si>
  <si>
    <t>While on the forgot password page enter an email address of an invalid format and click the send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</si>
</sst>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5</c:v>
                </c:pt>
                <c:pt idx="1">
                  <c:v>1</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1398994320"/>
        <c:axId val="1399007376"/>
      </c:barChart>
      <c:catAx>
        <c:axId val="1398994320"/>
        <c:scaling>
          <c:orientation val="minMax"/>
        </c:scaling>
        <c:delete val="0"/>
        <c:axPos val="b"/>
        <c:numFmt formatCode="General" sourceLinked="0"/>
        <c:majorTickMark val="out"/>
        <c:minorTickMark val="none"/>
        <c:tickLblPos val="nextTo"/>
        <c:crossAx val="1399007376"/>
        <c:crosses val="autoZero"/>
        <c:auto val="1"/>
        <c:lblAlgn val="ctr"/>
        <c:lblOffset val="100"/>
        <c:noMultiLvlLbl val="0"/>
      </c:catAx>
      <c:valAx>
        <c:axId val="1399007376"/>
        <c:scaling>
          <c:orientation val="minMax"/>
        </c:scaling>
        <c:delete val="0"/>
        <c:axPos val="l"/>
        <c:majorGridlines/>
        <c:numFmt formatCode="General" sourceLinked="1"/>
        <c:majorTickMark val="out"/>
        <c:minorTickMark val="none"/>
        <c:tickLblPos val="nextTo"/>
        <c:crossAx val="139899432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90" zoomScaleNormal="90" workbookViewId="0">
      <selection activeCell="A5" sqref="A5"/>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25">
      <c r="A1" s="29" t="s">
        <v>3</v>
      </c>
      <c r="B1" s="30" t="s">
        <v>1</v>
      </c>
      <c r="C1" s="30" t="s">
        <v>4</v>
      </c>
      <c r="D1" s="31" t="s">
        <v>5</v>
      </c>
    </row>
    <row r="2" spans="1:9" ht="45" x14ac:dyDescent="0.25">
      <c r="A2" s="1" t="s">
        <v>58</v>
      </c>
      <c r="B2" s="1" t="s">
        <v>68</v>
      </c>
      <c r="C2" s="1" t="s">
        <v>67</v>
      </c>
      <c r="D2" s="1" t="s">
        <v>6</v>
      </c>
      <c r="H2" s="5" t="s">
        <v>41</v>
      </c>
    </row>
    <row r="3" spans="1:9" ht="45" x14ac:dyDescent="0.25">
      <c r="A3" s="1" t="s">
        <v>59</v>
      </c>
      <c r="B3" s="1" t="s">
        <v>69</v>
      </c>
      <c r="C3" s="1" t="s">
        <v>67</v>
      </c>
      <c r="D3" s="1" t="s">
        <v>27</v>
      </c>
      <c r="H3" s="5"/>
    </row>
    <row r="4" spans="1:9" ht="30" x14ac:dyDescent="0.25">
      <c r="A4" s="1" t="s">
        <v>60</v>
      </c>
      <c r="B4" s="1" t="s">
        <v>71</v>
      </c>
      <c r="C4" s="1" t="s">
        <v>70</v>
      </c>
      <c r="D4" s="1" t="s">
        <v>27</v>
      </c>
      <c r="H4" s="6" t="s">
        <v>42</v>
      </c>
    </row>
    <row r="5" spans="1:9" ht="30" x14ac:dyDescent="0.25">
      <c r="A5" s="1" t="s">
        <v>84</v>
      </c>
      <c r="B5" s="1" t="s">
        <v>83</v>
      </c>
      <c r="C5" s="1" t="s">
        <v>70</v>
      </c>
      <c r="D5" s="1" t="s">
        <v>27</v>
      </c>
      <c r="H5" s="6" t="s">
        <v>43</v>
      </c>
    </row>
    <row r="6" spans="1:9" ht="23.25" x14ac:dyDescent="0.25">
      <c r="A6" s="1"/>
      <c r="B6" s="1"/>
      <c r="C6" s="1"/>
      <c r="D6" s="1"/>
      <c r="H6" s="6" t="s">
        <v>44</v>
      </c>
    </row>
    <row r="7" spans="1:9" ht="23.25" x14ac:dyDescent="0.35">
      <c r="A7" s="1"/>
      <c r="B7" s="1"/>
      <c r="C7" s="1"/>
      <c r="D7" s="1"/>
      <c r="H7" s="7" t="s">
        <v>45</v>
      </c>
    </row>
    <row r="8" spans="1:9" ht="23.25" x14ac:dyDescent="0.35">
      <c r="A8" s="1"/>
      <c r="B8" s="1"/>
      <c r="C8" s="1"/>
      <c r="D8" s="1"/>
      <c r="I8" s="8" t="s">
        <v>46</v>
      </c>
    </row>
    <row r="9" spans="1:9" x14ac:dyDescent="0.25">
      <c r="A9" s="1"/>
      <c r="B9" s="1"/>
      <c r="C9" s="1"/>
      <c r="D9" s="1"/>
    </row>
    <row r="10" spans="1:9" x14ac:dyDescent="0.25">
      <c r="A10" s="1"/>
      <c r="B10" s="1"/>
      <c r="C10" s="1"/>
      <c r="D10" s="1"/>
    </row>
    <row r="11" spans="1:9" x14ac:dyDescent="0.25">
      <c r="A11" s="1"/>
      <c r="B11" s="1"/>
      <c r="C11" s="1"/>
      <c r="D11" s="1"/>
    </row>
    <row r="12" spans="1:9" x14ac:dyDescent="0.25">
      <c r="A12" s="1"/>
      <c r="B12" s="1"/>
      <c r="C12" s="1"/>
      <c r="D12" s="1"/>
    </row>
    <row r="13" spans="1:9" x14ac:dyDescent="0.25">
      <c r="D13" s="1"/>
    </row>
    <row r="14" spans="1:9" x14ac:dyDescent="0.25">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3"/>
  <sheetViews>
    <sheetView tabSelected="1" zoomScale="75" zoomScaleNormal="75" workbookViewId="0">
      <selection activeCell="J5" sqref="J5"/>
    </sheetView>
  </sheetViews>
  <sheetFormatPr defaultRowHeight="15" x14ac:dyDescent="0.25"/>
  <cols>
    <col min="1" max="1" width="16.140625" customWidth="1"/>
    <col min="2" max="2" width="24.85546875" customWidth="1"/>
    <col min="3" max="3" width="23.140625" customWidth="1"/>
    <col min="4" max="4" width="32.42578125" customWidth="1"/>
    <col min="5" max="5" width="24.7109375" bestFit="1"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57" x14ac:dyDescent="0.25">
      <c r="A2" s="3" t="s">
        <v>61</v>
      </c>
      <c r="B2" s="3" t="s">
        <v>74</v>
      </c>
      <c r="C2" s="3" t="s">
        <v>72</v>
      </c>
      <c r="D2" s="3" t="s">
        <v>73</v>
      </c>
      <c r="E2" s="11" t="s">
        <v>58</v>
      </c>
      <c r="F2" s="11" t="s">
        <v>6</v>
      </c>
      <c r="G2" s="13">
        <v>42074</v>
      </c>
      <c r="H2" s="27" t="s">
        <v>24</v>
      </c>
      <c r="I2" s="12" t="s">
        <v>90</v>
      </c>
      <c r="J2" s="3"/>
      <c r="K2" s="4"/>
      <c r="L2" s="4"/>
      <c r="M2" s="3"/>
      <c r="N2" s="3"/>
      <c r="O2" s="9"/>
      <c r="P2" s="10"/>
      <c r="S2" s="5" t="s">
        <v>48</v>
      </c>
    </row>
    <row r="3" spans="1:26" ht="57" x14ac:dyDescent="0.25">
      <c r="A3" s="3" t="s">
        <v>62</v>
      </c>
      <c r="B3" s="3" t="s">
        <v>100</v>
      </c>
      <c r="C3" s="3" t="s">
        <v>78</v>
      </c>
      <c r="D3" s="3" t="s">
        <v>102</v>
      </c>
      <c r="E3" s="11" t="s">
        <v>59</v>
      </c>
      <c r="F3" s="11" t="s">
        <v>27</v>
      </c>
      <c r="G3" s="13">
        <v>42074</v>
      </c>
      <c r="H3" s="27" t="s">
        <v>24</v>
      </c>
      <c r="I3" s="10" t="s">
        <v>90</v>
      </c>
      <c r="J3" s="3"/>
      <c r="K3" s="4"/>
      <c r="L3" s="4"/>
      <c r="M3" s="3"/>
      <c r="N3" s="3"/>
      <c r="O3" s="9"/>
      <c r="P3" s="10"/>
      <c r="T3" s="28" t="s">
        <v>49</v>
      </c>
    </row>
    <row r="4" spans="1:26" ht="57" x14ac:dyDescent="0.25">
      <c r="A4" s="3" t="s">
        <v>63</v>
      </c>
      <c r="B4" s="3" t="s">
        <v>100</v>
      </c>
      <c r="C4" s="3" t="s">
        <v>78</v>
      </c>
      <c r="D4" s="3" t="s">
        <v>101</v>
      </c>
      <c r="E4" s="11" t="s">
        <v>59</v>
      </c>
      <c r="F4" s="11" t="s">
        <v>27</v>
      </c>
      <c r="G4" s="13">
        <v>42107</v>
      </c>
      <c r="H4" s="27" t="s">
        <v>24</v>
      </c>
      <c r="I4" s="10" t="s">
        <v>90</v>
      </c>
      <c r="J4" s="3"/>
      <c r="K4" s="4"/>
      <c r="L4" s="4"/>
      <c r="M4" s="3"/>
      <c r="N4" s="3"/>
      <c r="O4" s="9"/>
      <c r="P4" s="10"/>
      <c r="T4" s="28"/>
    </row>
    <row r="5" spans="1:26" ht="57" x14ac:dyDescent="0.25">
      <c r="A5" s="3" t="s">
        <v>64</v>
      </c>
      <c r="B5" s="3" t="s">
        <v>92</v>
      </c>
      <c r="C5" s="3" t="s">
        <v>78</v>
      </c>
      <c r="D5" s="3" t="s">
        <v>93</v>
      </c>
      <c r="E5" s="11" t="s">
        <v>59</v>
      </c>
      <c r="F5" s="11" t="s">
        <v>27</v>
      </c>
      <c r="G5" s="13">
        <v>42107</v>
      </c>
      <c r="H5" s="27" t="s">
        <v>24</v>
      </c>
      <c r="I5" s="10" t="s">
        <v>90</v>
      </c>
      <c r="J5" s="3"/>
      <c r="K5" s="4"/>
      <c r="L5" s="4"/>
      <c r="M5" s="3"/>
      <c r="N5" s="3"/>
      <c r="O5" s="9"/>
      <c r="P5" s="10"/>
      <c r="T5" s="28"/>
    </row>
    <row r="6" spans="1:26" ht="28.5" x14ac:dyDescent="0.25">
      <c r="A6" s="3" t="s">
        <v>65</v>
      </c>
      <c r="B6" s="3" t="s">
        <v>94</v>
      </c>
      <c r="C6" s="3" t="s">
        <v>78</v>
      </c>
      <c r="D6" s="3" t="s">
        <v>79</v>
      </c>
      <c r="E6" s="11" t="s">
        <v>60</v>
      </c>
      <c r="F6" s="11" t="s">
        <v>27</v>
      </c>
      <c r="G6" s="13">
        <v>42074</v>
      </c>
      <c r="H6" s="27" t="s">
        <v>24</v>
      </c>
      <c r="I6" s="14" t="s">
        <v>90</v>
      </c>
      <c r="J6" s="9"/>
      <c r="K6" s="4"/>
      <c r="L6" s="4"/>
      <c r="M6" s="9"/>
      <c r="N6" s="9"/>
      <c r="O6" s="9"/>
      <c r="P6" s="10"/>
      <c r="Z6" s="5" t="s">
        <v>50</v>
      </c>
    </row>
    <row r="7" spans="1:26" ht="57" x14ac:dyDescent="0.25">
      <c r="A7" s="3" t="s">
        <v>66</v>
      </c>
      <c r="B7" s="3" t="s">
        <v>95</v>
      </c>
      <c r="C7" s="3" t="s">
        <v>96</v>
      </c>
      <c r="D7" s="3" t="s">
        <v>79</v>
      </c>
      <c r="E7" s="11" t="s">
        <v>84</v>
      </c>
      <c r="F7" s="11" t="s">
        <v>27</v>
      </c>
      <c r="G7" s="13">
        <v>42101</v>
      </c>
      <c r="H7" s="27" t="s">
        <v>25</v>
      </c>
      <c r="I7" s="14" t="s">
        <v>90</v>
      </c>
      <c r="J7" s="9" t="s">
        <v>89</v>
      </c>
      <c r="K7" s="4" t="s">
        <v>31</v>
      </c>
      <c r="L7" s="4" t="s">
        <v>34</v>
      </c>
      <c r="M7" s="33">
        <v>42101</v>
      </c>
      <c r="N7" s="33">
        <v>42101</v>
      </c>
      <c r="O7" s="9" t="s">
        <v>91</v>
      </c>
      <c r="P7" s="10"/>
    </row>
    <row r="8" spans="1:26" x14ac:dyDescent="0.25">
      <c r="A8" s="3"/>
      <c r="B8" s="3"/>
      <c r="C8" s="3"/>
      <c r="D8" s="3"/>
      <c r="E8" s="12"/>
      <c r="F8" s="11"/>
      <c r="G8" s="12"/>
      <c r="H8" s="27"/>
      <c r="I8" s="14"/>
      <c r="J8" s="9"/>
      <c r="K8" s="4"/>
      <c r="L8" s="4"/>
      <c r="M8" s="9"/>
      <c r="N8" s="9"/>
      <c r="O8" s="9"/>
      <c r="P8" s="10"/>
    </row>
    <row r="9" spans="1:26" x14ac:dyDescent="0.25">
      <c r="A9" s="3"/>
      <c r="B9" s="3"/>
      <c r="C9" s="3"/>
      <c r="D9" s="3"/>
      <c r="E9" s="12"/>
      <c r="F9" s="11"/>
      <c r="G9" s="13"/>
      <c r="H9" s="27"/>
      <c r="I9" s="14"/>
      <c r="J9" s="9"/>
      <c r="K9" s="4"/>
      <c r="L9" s="4"/>
      <c r="M9" s="9"/>
      <c r="N9" s="9"/>
      <c r="O9" s="9"/>
      <c r="P9" s="10"/>
      <c r="T9" t="s">
        <v>55</v>
      </c>
    </row>
    <row r="10" spans="1:26" x14ac:dyDescent="0.25">
      <c r="A10" s="3"/>
      <c r="B10" s="1"/>
      <c r="C10" s="3"/>
      <c r="D10" s="1"/>
      <c r="E10" s="1"/>
      <c r="F10" s="11"/>
      <c r="G10" s="1"/>
      <c r="H10" s="27"/>
      <c r="I10" s="10"/>
      <c r="J10" s="10"/>
      <c r="K10" s="4"/>
      <c r="L10" s="10"/>
      <c r="M10" s="10"/>
      <c r="N10" s="10"/>
      <c r="O10" s="10"/>
      <c r="P10" s="10"/>
      <c r="T10" t="s">
        <v>53</v>
      </c>
      <c r="U10" s="32">
        <f>COUNTIF(H2:H92,"*Passed*")</f>
        <v>5</v>
      </c>
    </row>
    <row r="11" spans="1:26" x14ac:dyDescent="0.25">
      <c r="A11" s="3"/>
      <c r="B11" s="1"/>
      <c r="C11" s="1"/>
      <c r="D11" s="1"/>
      <c r="E11" s="1"/>
      <c r="F11" s="11"/>
      <c r="G11" s="1"/>
      <c r="H11" s="27"/>
      <c r="I11" s="10"/>
      <c r="J11" s="10"/>
      <c r="K11" s="4"/>
      <c r="L11" s="10"/>
      <c r="M11" s="10"/>
      <c r="N11" s="10"/>
      <c r="O11" s="10"/>
      <c r="P11" s="10"/>
      <c r="T11" t="s">
        <v>25</v>
      </c>
      <c r="U11" s="32">
        <f>COUNTIF(H3:H92,"*Failed*")</f>
        <v>1</v>
      </c>
    </row>
    <row r="12" spans="1:26" x14ac:dyDescent="0.25">
      <c r="E12" s="10"/>
      <c r="F12" s="11"/>
      <c r="G12" s="10"/>
      <c r="H12" s="27"/>
      <c r="I12" s="10"/>
      <c r="J12" s="10"/>
      <c r="K12" s="4"/>
      <c r="L12" s="10"/>
      <c r="M12" s="10"/>
      <c r="N12" s="10"/>
      <c r="O12" s="10"/>
      <c r="P12" s="10"/>
      <c r="T12" t="s">
        <v>54</v>
      </c>
      <c r="U12" s="32">
        <f>COUNTIF(H6:H92,"*Not*")</f>
        <v>0</v>
      </c>
    </row>
    <row r="13" spans="1:26" x14ac:dyDescent="0.25">
      <c r="E13" s="10"/>
      <c r="F13" s="11"/>
      <c r="G13" s="10"/>
      <c r="H13" s="27"/>
      <c r="I13" s="10"/>
      <c r="J13" s="10"/>
      <c r="K13" s="4"/>
      <c r="L13" s="10"/>
      <c r="M13" s="10"/>
      <c r="N13" s="10"/>
      <c r="O13" s="10"/>
      <c r="P13" s="10"/>
    </row>
    <row r="14" spans="1:26" x14ac:dyDescent="0.25">
      <c r="E14" s="10"/>
      <c r="F14" s="11"/>
      <c r="G14" s="10"/>
      <c r="H14" s="27"/>
      <c r="I14" s="10"/>
      <c r="J14" s="10"/>
      <c r="K14" s="10"/>
      <c r="L14" s="10"/>
      <c r="M14" s="10"/>
      <c r="N14" s="10"/>
      <c r="O14" s="10"/>
      <c r="P14" s="10"/>
    </row>
    <row r="15" spans="1:26" x14ac:dyDescent="0.25">
      <c r="E15" s="10"/>
      <c r="F15" s="11"/>
      <c r="G15" s="10"/>
      <c r="H15" s="27"/>
      <c r="I15" s="10"/>
      <c r="J15" s="10"/>
      <c r="K15" s="10"/>
      <c r="L15" s="10"/>
      <c r="M15" s="10"/>
      <c r="N15" s="10"/>
      <c r="O15" s="10"/>
      <c r="P15" s="10"/>
    </row>
    <row r="16" spans="1:26" x14ac:dyDescent="0.25">
      <c r="E16" s="10"/>
      <c r="F16" s="11"/>
      <c r="G16" s="10"/>
      <c r="H16" s="27"/>
      <c r="I16" s="10"/>
      <c r="J16" s="10"/>
      <c r="K16" s="10"/>
      <c r="L16" s="10"/>
      <c r="M16" s="10"/>
      <c r="N16" s="10"/>
      <c r="O16" s="10"/>
      <c r="P16" s="10"/>
    </row>
    <row r="17" spans="5:21" x14ac:dyDescent="0.25">
      <c r="E17" s="10"/>
      <c r="F17" s="11"/>
      <c r="G17" s="10"/>
      <c r="H17" s="27"/>
      <c r="I17" s="10"/>
      <c r="J17" s="10"/>
      <c r="K17" s="10"/>
      <c r="L17" s="10"/>
      <c r="M17" s="10"/>
      <c r="N17" s="10"/>
      <c r="O17" s="10"/>
      <c r="P17" s="10"/>
    </row>
    <row r="18" spans="5:21" x14ac:dyDescent="0.25">
      <c r="E18" s="10"/>
      <c r="F18" s="11"/>
      <c r="G18" s="10"/>
      <c r="H18" s="27"/>
      <c r="I18" s="10"/>
      <c r="J18" s="10"/>
      <c r="K18" s="10"/>
      <c r="L18" s="10"/>
      <c r="M18" s="10"/>
      <c r="N18" s="10"/>
      <c r="O18" s="10"/>
      <c r="P18" s="10"/>
    </row>
    <row r="19" spans="5:21" x14ac:dyDescent="0.25">
      <c r="E19" s="10"/>
      <c r="F19" s="11"/>
      <c r="G19" s="10"/>
      <c r="H19" s="27"/>
      <c r="I19" s="10"/>
      <c r="J19" s="10"/>
      <c r="K19" s="10"/>
      <c r="L19" s="10"/>
      <c r="M19" s="10"/>
      <c r="N19" s="10"/>
      <c r="O19" s="10"/>
      <c r="P19" s="10"/>
    </row>
    <row r="20" spans="5:21" x14ac:dyDescent="0.25">
      <c r="E20" s="10"/>
      <c r="F20" s="11"/>
      <c r="G20" s="10"/>
      <c r="H20" s="27"/>
      <c r="I20" s="10"/>
      <c r="J20" s="10"/>
      <c r="K20" s="10"/>
      <c r="L20" s="10"/>
      <c r="M20" s="10"/>
      <c r="N20" s="10"/>
      <c r="O20" s="10"/>
      <c r="P20" s="10"/>
    </row>
    <row r="21" spans="5:21" x14ac:dyDescent="0.25">
      <c r="E21" s="10"/>
      <c r="F21" s="11"/>
      <c r="G21" s="10"/>
      <c r="H21" s="27"/>
      <c r="I21" s="10"/>
      <c r="J21" s="10"/>
      <c r="K21" s="10"/>
      <c r="L21" s="10"/>
      <c r="M21" s="10"/>
      <c r="N21" s="10"/>
      <c r="O21" s="10"/>
      <c r="P21" s="10"/>
    </row>
    <row r="22" spans="5:21" x14ac:dyDescent="0.25">
      <c r="E22" s="10"/>
      <c r="F22" s="11"/>
      <c r="G22" s="10"/>
      <c r="H22" s="27"/>
      <c r="I22" s="10"/>
      <c r="J22" s="10"/>
      <c r="K22" s="10"/>
      <c r="L22" s="10"/>
      <c r="M22" s="10"/>
      <c r="N22" s="10"/>
      <c r="O22" s="10"/>
      <c r="P22" s="10"/>
    </row>
    <row r="23" spans="5:21" x14ac:dyDescent="0.25">
      <c r="E23" s="10"/>
      <c r="F23" s="11"/>
      <c r="G23" s="10"/>
      <c r="H23" s="27"/>
      <c r="I23" s="10"/>
      <c r="J23" s="10"/>
      <c r="K23" s="10"/>
      <c r="L23" s="10"/>
      <c r="M23" s="10"/>
      <c r="N23" s="10"/>
      <c r="O23" s="10"/>
      <c r="P23" s="10"/>
    </row>
    <row r="24" spans="5:21" x14ac:dyDescent="0.25">
      <c r="E24" s="10"/>
      <c r="F24" s="11"/>
      <c r="G24" s="10"/>
      <c r="H24" s="27"/>
      <c r="I24" s="10"/>
      <c r="J24" s="10"/>
      <c r="K24" s="10"/>
      <c r="L24" s="10"/>
      <c r="M24" s="10"/>
      <c r="N24" s="10"/>
      <c r="O24" s="10"/>
      <c r="P24" s="10"/>
    </row>
    <row r="25" spans="5:21" x14ac:dyDescent="0.25">
      <c r="E25" s="10"/>
      <c r="F25" s="11"/>
      <c r="G25" s="10"/>
      <c r="H25" s="27"/>
      <c r="I25" s="10"/>
      <c r="J25" s="10"/>
      <c r="K25" s="10"/>
      <c r="L25" s="10"/>
      <c r="M25" s="10"/>
      <c r="N25" s="10"/>
      <c r="O25" s="10"/>
      <c r="P25" s="10"/>
    </row>
    <row r="26" spans="5:21" x14ac:dyDescent="0.25">
      <c r="E26" s="10"/>
      <c r="F26" s="11"/>
      <c r="G26" s="10"/>
      <c r="H26" s="27"/>
      <c r="I26" s="10"/>
      <c r="J26" s="10"/>
      <c r="K26" s="10"/>
      <c r="L26" s="10"/>
      <c r="M26" s="10"/>
      <c r="N26" s="10"/>
      <c r="O26" s="10"/>
      <c r="P26" s="10"/>
    </row>
    <row r="27" spans="5:21" x14ac:dyDescent="0.25">
      <c r="E27" s="10"/>
      <c r="F27" s="11"/>
      <c r="G27" s="10"/>
      <c r="H27" s="27"/>
      <c r="I27" s="10"/>
      <c r="J27" s="10"/>
      <c r="K27" s="10"/>
      <c r="L27" s="10"/>
      <c r="M27" s="10"/>
      <c r="N27" s="10"/>
      <c r="O27" s="10"/>
      <c r="P27" s="10"/>
      <c r="T27" t="s">
        <v>56</v>
      </c>
    </row>
    <row r="28" spans="5:21" x14ac:dyDescent="0.25">
      <c r="E28" s="10"/>
      <c r="F28" s="11"/>
      <c r="G28" s="10"/>
      <c r="H28" s="27"/>
      <c r="I28" s="10"/>
      <c r="J28" s="10"/>
      <c r="K28" s="10"/>
      <c r="L28" s="10"/>
      <c r="M28" s="10"/>
      <c r="N28" s="10"/>
      <c r="O28" s="10"/>
      <c r="P28" s="10"/>
      <c r="T28" t="s">
        <v>34</v>
      </c>
      <c r="U28" s="32">
        <f>COUNTIF(L2:L52,"*Minor*")</f>
        <v>1</v>
      </c>
    </row>
    <row r="29" spans="5:21" x14ac:dyDescent="0.25">
      <c r="E29" s="10"/>
      <c r="F29" s="11"/>
      <c r="G29" s="10"/>
      <c r="H29" s="27"/>
      <c r="I29" s="10"/>
      <c r="J29" s="10"/>
      <c r="K29" s="10"/>
      <c r="L29" s="10"/>
      <c r="M29" s="10"/>
      <c r="N29" s="10"/>
      <c r="O29" s="10"/>
      <c r="P29" s="10"/>
      <c r="T29" t="s">
        <v>57</v>
      </c>
      <c r="U29" s="32">
        <f>COUNTIF(L2:L9,"*Moderate*")</f>
        <v>0</v>
      </c>
    </row>
    <row r="30" spans="5:21" x14ac:dyDescent="0.25">
      <c r="E30" s="10"/>
      <c r="F30" s="11"/>
      <c r="G30" s="10"/>
      <c r="H30" s="27"/>
      <c r="I30" s="10"/>
      <c r="J30" s="10"/>
      <c r="K30" s="10"/>
      <c r="L30" s="10"/>
      <c r="M30" s="10"/>
      <c r="N30" s="10"/>
      <c r="O30" s="10"/>
      <c r="P30" s="10"/>
      <c r="T30" t="s">
        <v>35</v>
      </c>
      <c r="U30" s="32">
        <f>COUNTIF(L2:L9,"*Major*")</f>
        <v>0</v>
      </c>
    </row>
    <row r="31" spans="5:21" x14ac:dyDescent="0.25">
      <c r="E31" s="10"/>
      <c r="F31" s="11"/>
      <c r="G31" s="10"/>
      <c r="H31" s="27"/>
      <c r="I31" s="10"/>
      <c r="J31" s="10"/>
      <c r="K31" s="10"/>
      <c r="L31" s="10"/>
      <c r="M31" s="10"/>
      <c r="N31" s="10"/>
      <c r="O31" s="10"/>
      <c r="P31" s="10"/>
      <c r="T31" t="s">
        <v>36</v>
      </c>
      <c r="U31" s="32">
        <f>COUNTIF(L2:L9,"*Critical*")</f>
        <v>0</v>
      </c>
    </row>
    <row r="32" spans="5:21" x14ac:dyDescent="0.25">
      <c r="E32" s="10"/>
      <c r="F32" s="11"/>
      <c r="G32" s="10"/>
      <c r="H32" s="27"/>
      <c r="I32" s="10"/>
      <c r="J32" s="10"/>
      <c r="K32" s="10"/>
      <c r="L32" s="10"/>
      <c r="M32" s="10"/>
      <c r="N32" s="10"/>
      <c r="O32" s="10"/>
      <c r="P32" s="10"/>
      <c r="T32" t="s">
        <v>38</v>
      </c>
      <c r="U32" s="32">
        <f>COUNTIF(L2:L9,"*Cometic*")</f>
        <v>0</v>
      </c>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27"/>
      <c r="I158" s="10"/>
      <c r="J158" s="10"/>
      <c r="K158" s="10"/>
      <c r="L158" s="10"/>
      <c r="M158" s="10"/>
      <c r="N158" s="10"/>
      <c r="O158" s="10"/>
      <c r="P158" s="10"/>
    </row>
    <row r="159" spans="5:16" x14ac:dyDescent="0.25">
      <c r="E159" s="10"/>
      <c r="F159" s="11"/>
      <c r="G159" s="10"/>
      <c r="H159" s="27"/>
      <c r="I159" s="10"/>
      <c r="J159" s="10"/>
      <c r="K159" s="10"/>
      <c r="L159" s="10"/>
      <c r="M159" s="10"/>
      <c r="N159" s="10"/>
      <c r="O159" s="10"/>
      <c r="P159" s="10"/>
    </row>
    <row r="160" spans="5:16" x14ac:dyDescent="0.25">
      <c r="E160" s="10"/>
      <c r="F160" s="11"/>
      <c r="G160" s="10"/>
      <c r="H160" s="10"/>
      <c r="I160" s="10"/>
      <c r="J160" s="10"/>
      <c r="K160" s="10"/>
      <c r="L160" s="10"/>
      <c r="M160" s="10"/>
      <c r="N160" s="10"/>
      <c r="O160" s="10"/>
      <c r="P160" s="10"/>
    </row>
    <row r="161" spans="5:16" x14ac:dyDescent="0.25">
      <c r="E161" s="10"/>
      <c r="F161" s="11"/>
      <c r="G161" s="10"/>
      <c r="H161" s="10"/>
      <c r="I161" s="10"/>
      <c r="J161" s="10"/>
      <c r="K161" s="10"/>
      <c r="L161" s="10"/>
      <c r="M161" s="10"/>
      <c r="N161" s="10"/>
      <c r="O161" s="10"/>
      <c r="P161" s="10"/>
    </row>
    <row r="162" spans="5:16" x14ac:dyDescent="0.25">
      <c r="E162" s="10"/>
      <c r="F162" s="10"/>
      <c r="G162" s="10"/>
      <c r="H162" s="10"/>
      <c r="I162" s="10"/>
      <c r="J162" s="10"/>
      <c r="K162" s="10"/>
      <c r="L162" s="10"/>
      <c r="M162" s="10"/>
      <c r="N162" s="10"/>
      <c r="O162" s="10"/>
      <c r="P162" s="10"/>
    </row>
    <row r="163" spans="5:16" x14ac:dyDescent="0.25">
      <c r="E163" s="10"/>
      <c r="F163" s="10"/>
      <c r="G163" s="10"/>
      <c r="H163" s="10"/>
      <c r="I163" s="10"/>
      <c r="J163" s="10"/>
      <c r="K163" s="10"/>
      <c r="L163" s="10"/>
      <c r="M163" s="10"/>
      <c r="N163" s="10"/>
      <c r="O163" s="10"/>
      <c r="P163" s="10"/>
    </row>
  </sheetData>
  <conditionalFormatting sqref="H46:H161">
    <cfRule type="containsText" dxfId="0" priority="1" operator="containsText" text="Passed ">
      <formula>NOT(ISERROR(SEARCH("Passed ",H46)))</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L2:L9</xm:sqref>
        </x14:dataValidation>
        <x14:dataValidation type="list" allowBlank="1" showInputMessage="1" showErrorMessage="1">
          <x14:formula1>
            <xm:f>Settings!$D$4:$D$6</xm:f>
          </x14:formula1>
          <xm:sqref>K2:K13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1"/>
  <sheetViews>
    <sheetView zoomScale="75" zoomScaleNormal="75" workbookViewId="0">
      <selection activeCell="E7" sqref="E7"/>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21" t="s">
        <v>13</v>
      </c>
      <c r="B1" s="22" t="s">
        <v>15</v>
      </c>
      <c r="C1" s="22" t="s">
        <v>1</v>
      </c>
      <c r="D1" s="22" t="s">
        <v>14</v>
      </c>
      <c r="E1" s="23" t="s">
        <v>20</v>
      </c>
      <c r="F1" s="1"/>
      <c r="G1" s="5" t="s">
        <v>51</v>
      </c>
      <c r="I1" s="1"/>
      <c r="J1" s="1"/>
      <c r="K1" s="1"/>
      <c r="L1" s="1"/>
      <c r="M1" s="1"/>
    </row>
    <row r="2" spans="1:13" ht="45" x14ac:dyDescent="0.25">
      <c r="A2" s="1" t="s">
        <v>87</v>
      </c>
      <c r="B2" s="1" t="s">
        <v>61</v>
      </c>
      <c r="C2" s="1" t="s">
        <v>76</v>
      </c>
      <c r="D2" s="1" t="s">
        <v>75</v>
      </c>
      <c r="E2" s="1" t="s">
        <v>77</v>
      </c>
      <c r="F2" s="1"/>
      <c r="H2" s="28" t="s">
        <v>52</v>
      </c>
      <c r="I2" s="1"/>
      <c r="J2" s="1"/>
      <c r="K2" s="1"/>
      <c r="L2" s="1"/>
      <c r="M2" s="1"/>
    </row>
    <row r="3" spans="1:13" ht="45" x14ac:dyDescent="0.25">
      <c r="A3" s="1" t="s">
        <v>86</v>
      </c>
      <c r="B3" s="1" t="s">
        <v>62</v>
      </c>
      <c r="C3" s="1" t="s">
        <v>104</v>
      </c>
      <c r="D3" s="1" t="s">
        <v>82</v>
      </c>
      <c r="E3" s="1" t="s">
        <v>77</v>
      </c>
      <c r="F3" s="2"/>
      <c r="G3" s="1"/>
      <c r="H3" s="1"/>
      <c r="I3" s="1"/>
      <c r="J3" s="1"/>
      <c r="K3" s="1"/>
      <c r="L3" s="1"/>
      <c r="M3" s="1"/>
    </row>
    <row r="4" spans="1:13" ht="45" x14ac:dyDescent="0.25">
      <c r="A4" s="1" t="s">
        <v>85</v>
      </c>
      <c r="B4" s="1" t="s">
        <v>63</v>
      </c>
      <c r="C4" s="1" t="s">
        <v>105</v>
      </c>
      <c r="D4" s="1" t="s">
        <v>82</v>
      </c>
      <c r="E4" s="1" t="s">
        <v>77</v>
      </c>
      <c r="F4" s="2"/>
      <c r="G4" s="1"/>
      <c r="H4" s="1"/>
      <c r="I4" s="1"/>
      <c r="J4" s="1"/>
      <c r="K4" s="1"/>
      <c r="L4" s="1"/>
      <c r="M4" s="1"/>
    </row>
    <row r="5" spans="1:13" ht="45" x14ac:dyDescent="0.25">
      <c r="A5" s="1" t="s">
        <v>97</v>
      </c>
      <c r="B5" s="1" t="s">
        <v>64</v>
      </c>
      <c r="C5" s="1" t="s">
        <v>99</v>
      </c>
      <c r="D5" s="1" t="s">
        <v>82</v>
      </c>
      <c r="E5" s="1" t="s">
        <v>77</v>
      </c>
      <c r="F5" s="2"/>
      <c r="G5" s="1"/>
      <c r="H5" s="1"/>
      <c r="I5" s="1"/>
      <c r="J5" s="1"/>
      <c r="K5" s="1"/>
      <c r="L5" s="1"/>
      <c r="M5" s="1"/>
    </row>
    <row r="6" spans="1:13" ht="30" x14ac:dyDescent="0.25">
      <c r="A6" s="1" t="s">
        <v>98</v>
      </c>
      <c r="B6" s="1" t="s">
        <v>65</v>
      </c>
      <c r="C6" s="1" t="s">
        <v>80</v>
      </c>
      <c r="D6" s="1" t="s">
        <v>81</v>
      </c>
      <c r="E6" s="1"/>
      <c r="F6" s="1"/>
      <c r="G6" s="1"/>
      <c r="H6" s="1"/>
      <c r="I6" s="1"/>
      <c r="J6" s="1"/>
      <c r="K6" s="1"/>
      <c r="L6" s="1"/>
      <c r="M6" s="1"/>
    </row>
    <row r="7" spans="1:13" ht="30" x14ac:dyDescent="0.25">
      <c r="A7" s="1" t="s">
        <v>103</v>
      </c>
      <c r="B7" s="1" t="s">
        <v>66</v>
      </c>
      <c r="C7" s="1" t="s">
        <v>88</v>
      </c>
      <c r="D7" s="1" t="s">
        <v>81</v>
      </c>
      <c r="E7" s="1"/>
      <c r="F7" s="1"/>
      <c r="G7" s="1"/>
      <c r="H7" s="1"/>
      <c r="I7" s="1"/>
      <c r="J7" s="1"/>
      <c r="K7" s="1"/>
      <c r="L7" s="1"/>
      <c r="M7" s="1"/>
    </row>
    <row r="8" spans="1:13" x14ac:dyDescent="0.25">
      <c r="A8" s="1"/>
      <c r="B8" s="1"/>
      <c r="C8" s="1"/>
      <c r="D8" s="1"/>
      <c r="E8" s="1"/>
      <c r="F8" s="1"/>
      <c r="G8" s="1"/>
      <c r="H8" s="1"/>
      <c r="I8" s="1"/>
      <c r="J8" s="1"/>
      <c r="K8" s="1"/>
      <c r="L8" s="1"/>
      <c r="M8" s="1"/>
    </row>
    <row r="9" spans="1:13" x14ac:dyDescent="0.25">
      <c r="A9" s="1"/>
      <c r="B9" s="1"/>
      <c r="C9" s="1"/>
      <c r="D9" s="1"/>
      <c r="E9" s="1"/>
      <c r="F9" s="1"/>
      <c r="G9" s="1"/>
      <c r="H9" s="1"/>
      <c r="I9" s="1"/>
      <c r="J9" s="1"/>
      <c r="K9" s="1"/>
      <c r="L9" s="1"/>
      <c r="M9" s="1"/>
    </row>
    <row r="10" spans="1:13" x14ac:dyDescent="0.25">
      <c r="A10" s="1"/>
      <c r="B10" s="1"/>
      <c r="C10" s="1"/>
      <c r="D10" s="1"/>
      <c r="E10" s="1"/>
      <c r="F10" s="1"/>
      <c r="G10" s="1"/>
      <c r="H10" s="1"/>
      <c r="I10" s="1"/>
      <c r="J10" s="1"/>
      <c r="K10" s="1"/>
      <c r="L10" s="1"/>
      <c r="M10" s="1"/>
    </row>
    <row r="11" spans="1:13" x14ac:dyDescent="0.25">
      <c r="A11" s="1"/>
      <c r="B11" s="1"/>
      <c r="C11" s="1"/>
      <c r="D11" s="1"/>
      <c r="E11" s="1"/>
      <c r="F11" s="1"/>
      <c r="G11" s="1"/>
      <c r="H11" s="1"/>
      <c r="I11" s="1"/>
      <c r="J11" s="1"/>
      <c r="K11" s="1"/>
      <c r="L11" s="1"/>
      <c r="M11" s="1"/>
    </row>
    <row r="12" spans="1:13" x14ac:dyDescent="0.25">
      <c r="A12" s="1"/>
      <c r="B12" s="1"/>
      <c r="C12" s="1"/>
      <c r="D12" s="1"/>
      <c r="E12" s="1"/>
      <c r="F12" s="1"/>
      <c r="G12" s="1"/>
      <c r="H12" s="1"/>
      <c r="I12" s="1"/>
      <c r="J12" s="1"/>
      <c r="K12" s="1"/>
      <c r="L12" s="1"/>
      <c r="M12" s="1"/>
    </row>
    <row r="13" spans="1:13" x14ac:dyDescent="0.25">
      <c r="A13" s="1"/>
      <c r="B13" s="1"/>
      <c r="C13" s="1"/>
      <c r="D13" s="1"/>
      <c r="E13" s="1"/>
      <c r="F13" s="1"/>
      <c r="G13" s="1"/>
      <c r="H13" s="1"/>
      <c r="I13" s="1"/>
      <c r="J13" s="1"/>
      <c r="K13" s="1"/>
      <c r="L13" s="1"/>
      <c r="M13" s="1"/>
    </row>
    <row r="14" spans="1:13" x14ac:dyDescent="0.25">
      <c r="A14" s="1"/>
      <c r="B14" s="1"/>
      <c r="C14" s="1"/>
      <c r="D14" s="1"/>
      <c r="E14" s="1"/>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row r="21" spans="1:13" x14ac:dyDescent="0.25">
      <c r="A21" s="1"/>
      <c r="B21" s="1"/>
      <c r="C21" s="1"/>
      <c r="D21" s="1"/>
      <c r="E21" s="1"/>
      <c r="F21" s="1"/>
      <c r="G21" s="1"/>
      <c r="H21" s="1"/>
      <c r="I21" s="1"/>
      <c r="J21" s="1"/>
      <c r="K21" s="1"/>
      <c r="L21" s="1"/>
      <c r="M2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6" t="s">
        <v>23</v>
      </c>
      <c r="B4" t="s">
        <v>6</v>
      </c>
      <c r="D4" t="s">
        <v>31</v>
      </c>
      <c r="F4" t="s">
        <v>34</v>
      </c>
    </row>
    <row r="5" spans="1:6" x14ac:dyDescent="0.25">
      <c r="A5" s="24" t="s">
        <v>24</v>
      </c>
      <c r="B5" t="s">
        <v>27</v>
      </c>
      <c r="D5" t="s">
        <v>33</v>
      </c>
      <c r="F5" t="s">
        <v>57</v>
      </c>
    </row>
    <row r="6" spans="1:6" x14ac:dyDescent="0.25">
      <c r="A6" s="25"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2015-04-13T14:50:52Z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