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Forgot Password Page\"/>
    </mc:Choice>
  </mc:AlternateContent>
  <workbookProtection workbookPassword="A6C2" lockStructure="1"/>
  <bookViews>
    <workbookView xWindow="0" yWindow="105" windowWidth="16560" windowHeight="6345"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12" i="2" l="1"/>
  <c r="U11" i="2"/>
  <c r="U30" i="2" l="1"/>
  <c r="U29" i="2"/>
  <c r="U28" i="2"/>
  <c r="U27" i="2"/>
  <c r="U26" i="2" l="1"/>
  <c r="U10"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<sst xmlns="http://schemas.openxmlformats.org/spreadsheetml/2006/main" count="411" uniqueCount="227">
  <si>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</si>
  <si>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</si>
  <si>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</si>
  <si>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</si>
  <si>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</si>
  <si>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</si>
  <si>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</si>
  <si>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</si>
  <si>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</si>
  <si>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</si>
  <si>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</si>
  <si>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</si>
  <si>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</si>
  <si>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</si>
  <si>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</si>
  <si>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</si>
  <si>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</si>
  <si>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</si>
  <si>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</si>
  <si>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</si>
  <si>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</si>
  <si>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</si>
  <si>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</si>
  <si>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</si>
  <si>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</si>
  <si>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</si>
  <si>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</si>
  <si>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</si>
  <si>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</si>
  <si>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</si>
  <si>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</si>
  <si>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</si>
  <si>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</si>
  <si>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</si>
  <si>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</si>
  <si>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</si>
  <si>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</si>
  <si>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</si>
  <si>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</si>
  <si>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</si>
  <si>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</si>
  <si>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</si>
  <si>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</si>
  <si>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</si>
  <si>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</si>
  <si>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</si>
  <si>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</si>
  <si>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</si>
  <si>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</si>
  <si>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</si>
  <si>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</si>
  <si>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</si>
  <si>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</si>
  <si>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</si>
  <si>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</si>
  <si>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</si>
  <si>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</si>
  <si>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</si>
  <si>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</si>
  <si>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</si>
  <si>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</si>
  <si>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</si>
  <si>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</si>
  <si>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</si>
  <si>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</si>
  <si>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</si>
  <si>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</si>
  <si>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</si>
  <si>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</si>
  <si>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</si>
  <si>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</si>
  <si>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</si>
  <si>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</si>
  <si>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</si>
  <si>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</si>
  <si>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</si>
  <si>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</si>
  <si>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</si>
  <si>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</si>
  <si>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</si>
  <si>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</si>
  <si>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</si>
  <si>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</si>
  <si>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</si>
  <si>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</si>
  <si>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</si>
  <si>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</si>
  <si>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</si>
  <si>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</si>
  <si>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</si>
  <si>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</si>
  <si>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</si>
  <si>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</si>
  <si>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</si>
  <si>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</si>
  <si>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</si>
  <si>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</si>
  <si>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</si>
  <si>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</si>
  <si>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</si>
  <si>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</si>
  <si>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</si>
  <si>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</si>
  <si>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</si>
  <si>
    <t>4.1.1</t>
  </si>
  <si>
    <t>To show that the company logo is displayed in the header.</t>
  </si>
  <si>
    <t>4.1.2</t>
  </si>
  <si>
    <t>To show that the page has a title.</t>
  </si>
  <si>
    <t>4.1.4</t>
  </si>
  <si>
    <t>4.1.5</t>
  </si>
  <si>
    <t>To show that the Forgot Password page exists within the system.</t>
  </si>
  <si>
    <t>To show that a common navigation area is available on the page</t>
  </si>
  <si>
    <t>4.1.7</t>
  </si>
  <si>
    <t>To show that the user can navigate directly to the Register and Login pages.</t>
  </si>
  <si>
    <t>4.1.9</t>
  </si>
  <si>
    <t>On the forgot password page</t>
  </si>
  <si>
    <t>To show that the copyright and site version information is displayed in the footer.</t>
  </si>
  <si>
    <t>Check that the copyright and site version information is displayed in the footer.</t>
  </si>
  <si>
    <t>Check if the company logo is displayed in the header.</t>
  </si>
  <si>
    <t>Check that the page has a title.</t>
  </si>
  <si>
    <t>TCase_7</t>
  </si>
  <si>
    <t>TCase_8</t>
  </si>
  <si>
    <t>TCase_9</t>
  </si>
  <si>
    <t>ForgotPassword_TProc_7</t>
  </si>
  <si>
    <t>ForgotPassword_TProc_8</t>
  </si>
  <si>
    <t>ForgotPassword_TProc_9</t>
  </si>
  <si>
    <t>Company logo in header.</t>
  </si>
  <si>
    <t>Go to page check for company logo in header.</t>
  </si>
  <si>
    <t>Go to page check for the copyright and site version information displayed in the footer.</t>
  </si>
  <si>
    <t>Copyright and site version information displayed in the footer.</t>
  </si>
  <si>
    <t>Go to page check for title.</t>
  </si>
  <si>
    <t>Title named 'Forgot password'</t>
  </si>
  <si>
    <t>ForgotPassword_TProc_10</t>
  </si>
  <si>
    <t>TCase_10</t>
  </si>
  <si>
    <t>ForgotPassword_TProc_11</t>
  </si>
  <si>
    <t>TCase_11</t>
  </si>
  <si>
    <t>ForgotPassword_TProc_12</t>
  </si>
  <si>
    <t>TCase_12</t>
  </si>
  <si>
    <t>Check that the Forgot Password page exists within the system.</t>
  </si>
  <si>
    <t>In the system.                  Navigate to Forgot Password page (through the Login page).</t>
  </si>
  <si>
    <t>Check that the user can navigate directly to the Register page</t>
  </si>
  <si>
    <t>Check that the user can navigate directly to the Login page</t>
  </si>
  <si>
    <t>ForgotPassword_TProc_13</t>
  </si>
  <si>
    <t>TCase_13</t>
  </si>
  <si>
    <t>Forgot Password page exists within the system.</t>
  </si>
  <si>
    <t>Open website and navigate to Forgot Password page through the Login page.</t>
  </si>
  <si>
    <t>Check that the page has a common navigation area.</t>
  </si>
  <si>
    <t>Go to page check for navigation area.</t>
  </si>
  <si>
    <t>Navigation area in header.</t>
  </si>
  <si>
    <t>Go to page click on Register.</t>
  </si>
  <si>
    <t>Go to page click on Login.</t>
  </si>
  <si>
    <t>Registration page opens.</t>
  </si>
  <si>
    <t>Login page opens.</t>
  </si>
  <si>
    <t>3.2.2</t>
  </si>
  <si>
    <t>To show that the Forgot Password page displays and functions on the Amazon Kindle Fire 7 inch, iPad 4, iPhone 6, Google Nexus 10 and Galaxy S4.</t>
  </si>
  <si>
    <t xml:space="preserve">To show that the Forgot Password page is optimised for Amazon Kindle Fire 7 inch, iPad 4, iPhone 6, Google Nexus 10 and Samsung Galaxy S4. </t>
  </si>
  <si>
    <t>Check that the Forgot Password page displays and functions on the Amazon Kindle Fire 7 inch, iPad 4, iPhone 6, Google Nexus 10 and Galaxy S4.</t>
  </si>
  <si>
    <t>Username: jleathem03@qub.ac.uk</t>
  </si>
  <si>
    <t>On the forgot password page                                Registered user: jleathem03@qub.ac.uk</t>
  </si>
  <si>
    <t>Check that the Forgot Password page displays and functions on Google Chrome Version 36, Internet Explorer 11, and Firefox V31.</t>
  </si>
  <si>
    <t>ForgotPassword_TProc_14</t>
  </si>
  <si>
    <t>TCase_14</t>
  </si>
  <si>
    <t>ForgotPassword_TProc_15</t>
  </si>
  <si>
    <t>TCase_15</t>
  </si>
  <si>
    <t>ForgotPassword_TProc_16</t>
  </si>
  <si>
    <t>TCase_16</t>
  </si>
  <si>
    <t>The Contact page across browsers and devices should be consistent with respect to orientation and measurements.</t>
  </si>
  <si>
    <t>To show that the Forgot Password page displays and functions on Google Chrome Version 36, Internet Explorer 11, Firefox V31.</t>
  </si>
  <si>
    <t>The Forgot Password page should display and function.</t>
  </si>
  <si>
    <t>Go to forgot password page for Firefox, Internet Explorer, Chrome, Amazon Kindle Fire 7 inch, iPad 3/4, iPhone 6, Google Nexus 10 and Samsung Galaxy S4 and check if layout across browsers and devices is consistet.</t>
  </si>
  <si>
    <t xml:space="preserve">Go to forgot password page for Firefox, Internet Explorer, and Chrome and check if page displays and functions. </t>
  </si>
  <si>
    <t xml:space="preserve">Go to forgot password page for  Amazon Kindle Fire 7 inch, iPad 3/4, iPhone 6, Google Nexus 10 and Samsung Galaxy S4  and check if page displays and functions. </t>
  </si>
  <si>
    <t>To show that the website window can be resized or reshaped and that the contents of the page respond by scaling and shifting into place.</t>
  </si>
  <si>
    <t>Check that the website window can be resized or reshaped and that the contents of the page respond by scaling and shifting into place.</t>
  </si>
  <si>
    <t>ForgotPassword_TProc_17</t>
  </si>
  <si>
    <t>TCase_17</t>
  </si>
  <si>
    <t>To show that the Forgot Password page display is consistent with other webpages on the website, with respect to title sizes, placement of image artefacts, navigation items and footers.</t>
  </si>
  <si>
    <t>Check that the webpage display is consistent with other webpages on the website in title sizes, placement of image artefacts, navigation items and footers.</t>
  </si>
  <si>
    <t>On Google Chrome and Firefox, the Pizza IT logo is in the same place for the Manage Account page, Login page, Schedule pae, Problem page, Forgot Password page and Order Receipt but not for Ordering Pizza and About.</t>
  </si>
  <si>
    <t>On all pages                                Registered user: jleathem03@qub.ac.uk</t>
  </si>
  <si>
    <t>Username: jleathem03@qub.ac.uk Password: validPassword</t>
  </si>
  <si>
    <t>ForgotPassword_TProc_18</t>
  </si>
  <si>
    <t>TCase_18</t>
  </si>
  <si>
    <t>All pages should possess the same positioning for images and layout.</t>
  </si>
  <si>
    <t>Compare and contrast all pages with the Forgot Password page</t>
  </si>
  <si>
    <t>While on the Forgot Password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</si>
  <si>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Forgot Password page should vanish.</t>
  </si>
  <si>
    <t xml:space="preserve">To show that page source code, image file names and information does not contain inflammatory or infringing content </t>
  </si>
  <si>
    <t>Check that page source code, image file names and information do not contain inflammatory or infringing content.</t>
  </si>
  <si>
    <t>The page source code should not display any inflammatory or derogatory comments.</t>
  </si>
  <si>
    <t>ForgotPassword_TProc_19</t>
  </si>
  <si>
    <t>TCase_19</t>
  </si>
  <si>
    <t xml:space="preserve">While on the Forgot Password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</si>
  <si>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To show that images are stored on the server for the website natively and are not hotlinked to an unaffiliated website.</t>
  </si>
  <si>
    <t>To show that images used are public domain or lawfully used.</t>
  </si>
  <si>
    <t>Check that images are stored on the server for the website natively and are not hotlinked to an unaffiliated website.</t>
  </si>
  <si>
    <t>Check that images used are public domain or lawfully used.</t>
  </si>
  <si>
    <t>All images should be hosted on the website server: http://lamp.eeecs.qub.ac.uk:8080</t>
  </si>
  <si>
    <t>No image should possess a watermark.</t>
  </si>
  <si>
    <t>ForgotPassword_TProc_20</t>
  </si>
  <si>
    <t>TCase_20</t>
  </si>
  <si>
    <t>ForgotPassword_TProc_21</t>
  </si>
  <si>
    <t>TCase_21</t>
  </si>
  <si>
    <t>While on the Forgot Password page for Firefox, right-click and select "View image info" on the webpage logo. Read through the list of images and and confirm that they all exist on the website server: http://lamp.eeecs.qub.ac.uk:8080</t>
  </si>
  <si>
    <t xml:space="preserve">While on the Forgot Password page, examine all images and check for watermarks foreign to Pizza IT or Firebrand Web Design. </t>
  </si>
  <si>
    <t xml:space="preserve">The Pizza IT logo for each page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</si>
  <si>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 xml:space="preserve">Check that the Forgot Password page is optimised for Amazon Kindle Fire 7 inch, iPad 4, iPhone 6, Google Nexus 10 and Samsung Galaxy S4. </t>
  </si>
  <si>
    <t>Forgot Password page does not fit on Samsung Galaxy S4 and too small on iPhone 6 and Amazon Kindle Fire 7".</t>
  </si>
  <si>
    <t>ForgotPassword_TConn_5</t>
  </si>
  <si>
    <t>ForgotPassword_TConn_6</t>
  </si>
  <si>
    <t>ForgotPassword_TConn_7</t>
  </si>
  <si>
    <t>ForgotPassword_TConn_8</t>
  </si>
  <si>
    <t>ForgotPassword_TConn_9</t>
  </si>
  <si>
    <t>ForgotPassword_TConn_10</t>
  </si>
  <si>
    <t>ForgotPassword_TConn_11</t>
  </si>
  <si>
    <t>ForgotPassword_TConn_12</t>
  </si>
  <si>
    <t>ForgotPassword_TConn_13</t>
  </si>
  <si>
    <t>ForgotPassword_TConn_14</t>
  </si>
  <si>
    <t>ForgotPassword_TConn_15</t>
  </si>
  <si>
    <t>ForgotPassword_TConn_16</t>
  </si>
  <si>
    <t>ForgotPassword_TConn_17</t>
  </si>
  <si>
    <t>ForgotPassword_TConn_18</t>
  </si>
  <si>
    <t>Jonathan Leathem</t>
  </si>
  <si>
    <t>ForgotPassword_Defect_4</t>
  </si>
  <si>
    <t>ForgotPassword_Defect_3</t>
  </si>
  <si>
    <t>ForgotPassword_Defect_2</t>
  </si>
  <si>
    <t>ForgotPassword_Defect_1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</si>
</sst>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xf numFmtId="0" fontId="0" fillId="0" borderId="0" xfId="0" applyFill="1" applyAlignment="1">
      <alignment vertical="top" wrapText="1"/>
    </xf>
    <xf numFmtId="0" fontId="5"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17</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0</c:v>
                </c:pt>
                <c:pt idx="2">
                  <c:v>0</c:v>
                </c:pt>
                <c:pt idx="3">
                  <c:v>0</c:v>
                </c:pt>
                <c:pt idx="4">
                  <c:v>3</c:v>
                </c:pt>
              </c:numCache>
            </c:numRef>
          </c:val>
        </c:ser>
        <c:dLbls>
          <c:showLegendKey val="0"/>
          <c:showVal val="0"/>
          <c:showCatName val="0"/>
          <c:showSerName val="0"/>
          <c:showPercent val="0"/>
          <c:showBubbleSize val="0"/>
        </c:dLbls>
        <c:gapWidth val="150"/>
        <c:axId val="1760175632"/>
        <c:axId val="1760182704"/>
      </c:barChart>
      <c:catAx>
        <c:axId val="1760175632"/>
        <c:scaling>
          <c:orientation val="minMax"/>
        </c:scaling>
        <c:delete val="0"/>
        <c:axPos val="b"/>
        <c:numFmt formatCode="General" sourceLinked="0"/>
        <c:majorTickMark val="out"/>
        <c:minorTickMark val="none"/>
        <c:tickLblPos val="nextTo"/>
        <c:crossAx val="1760182704"/>
        <c:crosses val="autoZero"/>
        <c:auto val="1"/>
        <c:lblAlgn val="ctr"/>
        <c:lblOffset val="100"/>
        <c:noMultiLvlLbl val="0"/>
      </c:catAx>
      <c:valAx>
        <c:axId val="1760182704"/>
        <c:scaling>
          <c:orientation val="minMax"/>
        </c:scaling>
        <c:delete val="0"/>
        <c:axPos val="l"/>
        <c:majorGridlines/>
        <c:numFmt formatCode="General" sourceLinked="1"/>
        <c:majorTickMark val="out"/>
        <c:minorTickMark val="none"/>
        <c:tickLblPos val="nextTo"/>
        <c:crossAx val="176017563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6" zoomScale="90" zoomScaleNormal="90" workbookViewId="0">
      <selection activeCell="H17" sqref="H17"/>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58</v>
      </c>
      <c r="B2" s="1" t="s">
        <v>68</v>
      </c>
      <c r="C2" s="1" t="s">
        <v>67</v>
      </c>
      <c r="D2" s="1" t="s">
        <v>6</v>
      </c>
      <c r="H2" s="5" t="s">
        <v>41</v>
      </c>
    </row>
    <row r="3" spans="1:9" ht="45" x14ac:dyDescent="0.25">
      <c r="A3" s="1" t="s">
        <v>59</v>
      </c>
      <c r="B3" s="1" t="s">
        <v>69</v>
      </c>
      <c r="C3" s="1" t="s">
        <v>67</v>
      </c>
      <c r="D3" s="1" t="s">
        <v>27</v>
      </c>
      <c r="H3" s="5"/>
    </row>
    <row r="4" spans="1:9" ht="30" x14ac:dyDescent="0.25">
      <c r="A4" s="1" t="s">
        <v>60</v>
      </c>
      <c r="B4" s="1" t="s">
        <v>71</v>
      </c>
      <c r="C4" s="1" t="s">
        <v>70</v>
      </c>
      <c r="D4" s="1" t="s">
        <v>27</v>
      </c>
      <c r="H4" s="6" t="s">
        <v>42</v>
      </c>
    </row>
    <row r="5" spans="1:9" ht="30" x14ac:dyDescent="0.25">
      <c r="A5" s="1" t="s">
        <v>84</v>
      </c>
      <c r="B5" s="1" t="s">
        <v>83</v>
      </c>
      <c r="C5" s="1" t="s">
        <v>70</v>
      </c>
      <c r="D5" s="1" t="s">
        <v>27</v>
      </c>
      <c r="H5" s="6" t="s">
        <v>43</v>
      </c>
    </row>
    <row r="6" spans="1:9" ht="30" x14ac:dyDescent="0.25">
      <c r="A6" s="1" t="s">
        <v>208</v>
      </c>
      <c r="B6" s="1" t="s">
        <v>105</v>
      </c>
      <c r="C6" s="1" t="s">
        <v>104</v>
      </c>
      <c r="D6" s="1" t="s">
        <v>11</v>
      </c>
      <c r="H6" s="6" t="s">
        <v>44</v>
      </c>
    </row>
    <row r="7" spans="1:9" ht="30" x14ac:dyDescent="0.35">
      <c r="A7" s="1" t="s">
        <v>209</v>
      </c>
      <c r="B7" s="1" t="s">
        <v>116</v>
      </c>
      <c r="C7" s="1" t="s">
        <v>106</v>
      </c>
      <c r="D7" s="1" t="s">
        <v>11</v>
      </c>
      <c r="H7" s="7" t="s">
        <v>45</v>
      </c>
    </row>
    <row r="8" spans="1:9" ht="30" x14ac:dyDescent="0.35">
      <c r="A8" s="1" t="s">
        <v>210</v>
      </c>
      <c r="B8" s="1" t="s">
        <v>107</v>
      </c>
      <c r="C8" s="1" t="s">
        <v>108</v>
      </c>
      <c r="D8" s="1" t="s">
        <v>11</v>
      </c>
      <c r="I8" s="8" t="s">
        <v>46</v>
      </c>
    </row>
    <row r="9" spans="1:9" ht="30" x14ac:dyDescent="0.25">
      <c r="A9" s="1" t="s">
        <v>211</v>
      </c>
      <c r="B9" s="1" t="s">
        <v>110</v>
      </c>
      <c r="C9" s="1" t="s">
        <v>109</v>
      </c>
      <c r="D9" s="1" t="s">
        <v>6</v>
      </c>
    </row>
    <row r="10" spans="1:9" ht="30" x14ac:dyDescent="0.25">
      <c r="A10" s="1" t="s">
        <v>212</v>
      </c>
      <c r="B10" s="1" t="s">
        <v>111</v>
      </c>
      <c r="C10" s="1" t="s">
        <v>112</v>
      </c>
      <c r="D10" s="1" t="s">
        <v>27</v>
      </c>
    </row>
    <row r="11" spans="1:9" ht="30" x14ac:dyDescent="0.25">
      <c r="A11" s="1" t="s">
        <v>213</v>
      </c>
      <c r="B11" s="1" t="s">
        <v>113</v>
      </c>
      <c r="C11" s="1" t="s">
        <v>114</v>
      </c>
      <c r="D11" s="1" t="s">
        <v>6</v>
      </c>
    </row>
    <row r="12" spans="1:9" ht="45" x14ac:dyDescent="0.25">
      <c r="A12" s="1" t="s">
        <v>214</v>
      </c>
      <c r="B12" s="34" t="s">
        <v>154</v>
      </c>
      <c r="C12" s="34" t="s">
        <v>153</v>
      </c>
      <c r="D12" s="34" t="s">
        <v>6</v>
      </c>
    </row>
    <row r="13" spans="1:9" ht="45" x14ac:dyDescent="0.25">
      <c r="A13" s="1" t="s">
        <v>215</v>
      </c>
      <c r="B13" s="34" t="s">
        <v>167</v>
      </c>
      <c r="C13" s="34" t="s">
        <v>153</v>
      </c>
      <c r="D13" s="34" t="s">
        <v>6</v>
      </c>
    </row>
    <row r="14" spans="1:9" ht="45" x14ac:dyDescent="0.25">
      <c r="A14" s="1" t="s">
        <v>216</v>
      </c>
      <c r="B14" s="34" t="s">
        <v>155</v>
      </c>
      <c r="C14" s="34" t="s">
        <v>70</v>
      </c>
      <c r="D14" s="34" t="s">
        <v>11</v>
      </c>
    </row>
    <row r="15" spans="1:9" ht="45" x14ac:dyDescent="0.25">
      <c r="A15" s="1" t="s">
        <v>217</v>
      </c>
      <c r="B15" s="34" t="s">
        <v>172</v>
      </c>
      <c r="C15" s="34" t="s">
        <v>70</v>
      </c>
      <c r="D15" s="34" t="s">
        <v>27</v>
      </c>
    </row>
    <row r="16" spans="1:9" ht="60" x14ac:dyDescent="0.25">
      <c r="A16" s="1" t="s">
        <v>218</v>
      </c>
      <c r="B16" s="34" t="s">
        <v>176</v>
      </c>
      <c r="C16" s="34" t="s">
        <v>70</v>
      </c>
      <c r="D16" s="34" t="s">
        <v>27</v>
      </c>
    </row>
    <row r="17" spans="1:4" ht="45" x14ac:dyDescent="0.25">
      <c r="A17" s="1" t="s">
        <v>219</v>
      </c>
      <c r="B17" s="34" t="s">
        <v>187</v>
      </c>
      <c r="C17" s="34" t="s">
        <v>70</v>
      </c>
      <c r="D17" s="34" t="s">
        <v>11</v>
      </c>
    </row>
    <row r="18" spans="1:4" ht="45" x14ac:dyDescent="0.25">
      <c r="A18" s="1" t="s">
        <v>220</v>
      </c>
      <c r="B18" s="34" t="s">
        <v>193</v>
      </c>
      <c r="C18" s="34" t="s">
        <v>70</v>
      </c>
      <c r="D18" s="34" t="s">
        <v>27</v>
      </c>
    </row>
    <row r="19" spans="1:4" ht="30" x14ac:dyDescent="0.25">
      <c r="A19" s="1" t="s">
        <v>221</v>
      </c>
      <c r="B19" s="34" t="s">
        <v>194</v>
      </c>
      <c r="C19" s="34" t="s">
        <v>70</v>
      </c>
      <c r="D19" s="34"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D2:D11</xm:sqref>
        </x14:dataValidation>
        <x14:dataValidation type="list" allowBlank="1" showInputMessage="1" showErrorMessage="1">
          <x14:formula1>
            <xm:f>[1]Settings!#REF!</xm:f>
          </x14:formula1>
          <xm:sqref>D12:D19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zoomScale="75" zoomScaleNormal="75" workbookViewId="0">
      <selection activeCell="J3" sqref="J3"/>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4" t="s">
        <v>58</v>
      </c>
      <c r="F2" s="14" t="s">
        <v>6</v>
      </c>
      <c r="G2" s="13">
        <v>42074</v>
      </c>
      <c r="H2" s="12" t="s">
        <v>24</v>
      </c>
      <c r="I2" s="12" t="s">
        <v>222</v>
      </c>
      <c r="J2" s="3"/>
      <c r="K2" s="4"/>
      <c r="L2" s="4"/>
      <c r="M2" s="3"/>
      <c r="N2" s="3"/>
      <c r="O2" s="9"/>
      <c r="P2" s="10"/>
      <c r="S2" s="5" t="s">
        <v>48</v>
      </c>
    </row>
    <row r="3" spans="1:26" ht="57" x14ac:dyDescent="0.25">
      <c r="A3" s="3" t="s">
        <v>62</v>
      </c>
      <c r="B3" s="3" t="s">
        <v>98</v>
      </c>
      <c r="C3" s="3" t="s">
        <v>78</v>
      </c>
      <c r="D3" s="3" t="s">
        <v>100</v>
      </c>
      <c r="E3" s="14" t="s">
        <v>59</v>
      </c>
      <c r="F3" s="14" t="s">
        <v>27</v>
      </c>
      <c r="G3" s="13">
        <v>42074</v>
      </c>
      <c r="H3" s="12" t="s">
        <v>24</v>
      </c>
      <c r="I3" s="12" t="s">
        <v>222</v>
      </c>
      <c r="J3" s="3"/>
      <c r="K3" s="4"/>
      <c r="L3" s="4"/>
      <c r="M3" s="3"/>
      <c r="N3" s="3"/>
      <c r="O3" s="9"/>
      <c r="P3" s="10"/>
      <c r="T3" s="28" t="s">
        <v>49</v>
      </c>
    </row>
    <row r="4" spans="1:26" ht="57" x14ac:dyDescent="0.25">
      <c r="A4" s="3" t="s">
        <v>63</v>
      </c>
      <c r="B4" s="3" t="s">
        <v>98</v>
      </c>
      <c r="C4" s="3" t="s">
        <v>78</v>
      </c>
      <c r="D4" s="3" t="s">
        <v>99</v>
      </c>
      <c r="E4" s="14" t="s">
        <v>59</v>
      </c>
      <c r="F4" s="14" t="s">
        <v>27</v>
      </c>
      <c r="G4" s="13">
        <v>42107</v>
      </c>
      <c r="H4" s="12" t="s">
        <v>24</v>
      </c>
      <c r="I4" s="12" t="s">
        <v>222</v>
      </c>
      <c r="J4" s="3"/>
      <c r="K4" s="4"/>
      <c r="L4" s="4"/>
      <c r="M4" s="3"/>
      <c r="N4" s="3"/>
      <c r="O4" s="9"/>
      <c r="P4" s="10"/>
      <c r="T4" s="28"/>
    </row>
    <row r="5" spans="1:26" ht="57" x14ac:dyDescent="0.25">
      <c r="A5" s="3" t="s">
        <v>64</v>
      </c>
      <c r="B5" s="3" t="s">
        <v>90</v>
      </c>
      <c r="C5" s="3" t="s">
        <v>78</v>
      </c>
      <c r="D5" s="3" t="s">
        <v>91</v>
      </c>
      <c r="E5" s="14" t="s">
        <v>59</v>
      </c>
      <c r="F5" s="14" t="s">
        <v>27</v>
      </c>
      <c r="G5" s="13">
        <v>42107</v>
      </c>
      <c r="H5" s="12" t="s">
        <v>24</v>
      </c>
      <c r="I5" s="12" t="s">
        <v>222</v>
      </c>
      <c r="J5" s="3"/>
      <c r="K5" s="4"/>
      <c r="L5" s="4"/>
      <c r="M5" s="3"/>
      <c r="N5" s="3"/>
      <c r="O5" s="9"/>
      <c r="P5" s="10"/>
      <c r="T5" s="28"/>
    </row>
    <row r="6" spans="1:26" ht="28.5" x14ac:dyDescent="0.25">
      <c r="A6" s="3" t="s">
        <v>65</v>
      </c>
      <c r="B6" s="3" t="s">
        <v>92</v>
      </c>
      <c r="C6" s="3" t="s">
        <v>78</v>
      </c>
      <c r="D6" s="3" t="s">
        <v>79</v>
      </c>
      <c r="E6" s="14" t="s">
        <v>60</v>
      </c>
      <c r="F6" s="14" t="s">
        <v>27</v>
      </c>
      <c r="G6" s="13">
        <v>42074</v>
      </c>
      <c r="H6" s="12" t="s">
        <v>24</v>
      </c>
      <c r="I6" s="12" t="s">
        <v>222</v>
      </c>
      <c r="J6" s="9"/>
      <c r="K6" s="4"/>
      <c r="L6" s="4"/>
      <c r="M6" s="9"/>
      <c r="N6" s="9"/>
      <c r="O6" s="9"/>
      <c r="P6" s="10"/>
      <c r="Z6" s="5" t="s">
        <v>50</v>
      </c>
    </row>
    <row r="7" spans="1:26" ht="57" x14ac:dyDescent="0.25">
      <c r="A7" s="3" t="s">
        <v>66</v>
      </c>
      <c r="B7" s="3" t="s">
        <v>93</v>
      </c>
      <c r="C7" s="3" t="s">
        <v>94</v>
      </c>
      <c r="D7" s="3" t="s">
        <v>79</v>
      </c>
      <c r="E7" s="14" t="s">
        <v>84</v>
      </c>
      <c r="F7" s="14" t="s">
        <v>27</v>
      </c>
      <c r="G7" s="13">
        <v>42101</v>
      </c>
      <c r="H7" s="12" t="s">
        <v>25</v>
      </c>
      <c r="I7" s="12" t="s">
        <v>222</v>
      </c>
      <c r="J7" s="9" t="s">
        <v>226</v>
      </c>
      <c r="K7" s="4" t="s">
        <v>33</v>
      </c>
      <c r="L7" s="4" t="s">
        <v>34</v>
      </c>
      <c r="M7" s="33">
        <v>42101</v>
      </c>
      <c r="N7" s="33"/>
      <c r="O7" s="3" t="s">
        <v>89</v>
      </c>
      <c r="P7" s="10"/>
    </row>
    <row r="8" spans="1:26" ht="42.75" x14ac:dyDescent="0.25">
      <c r="A8" s="3" t="s">
        <v>120</v>
      </c>
      <c r="B8" s="3" t="s">
        <v>118</v>
      </c>
      <c r="C8" s="3" t="s">
        <v>115</v>
      </c>
      <c r="D8" s="3" t="s">
        <v>79</v>
      </c>
      <c r="E8" s="12" t="s">
        <v>208</v>
      </c>
      <c r="F8" s="14" t="s">
        <v>11</v>
      </c>
      <c r="G8" s="13">
        <v>42108</v>
      </c>
      <c r="H8" s="12" t="s">
        <v>24</v>
      </c>
      <c r="I8" s="12" t="s">
        <v>222</v>
      </c>
      <c r="J8" s="9"/>
      <c r="K8" s="4"/>
      <c r="L8" s="4"/>
      <c r="M8" s="9"/>
      <c r="N8" s="9"/>
      <c r="O8" s="9"/>
      <c r="P8" s="10"/>
    </row>
    <row r="9" spans="1:26" ht="57" x14ac:dyDescent="0.25">
      <c r="A9" s="3" t="s">
        <v>121</v>
      </c>
      <c r="B9" s="3" t="s">
        <v>117</v>
      </c>
      <c r="C9" s="3" t="s">
        <v>115</v>
      </c>
      <c r="D9" s="3" t="s">
        <v>79</v>
      </c>
      <c r="E9" s="12" t="s">
        <v>209</v>
      </c>
      <c r="F9" s="14" t="s">
        <v>11</v>
      </c>
      <c r="G9" s="13">
        <v>42108</v>
      </c>
      <c r="H9" s="12" t="s">
        <v>24</v>
      </c>
      <c r="I9" s="12" t="s">
        <v>222</v>
      </c>
      <c r="J9" s="9"/>
      <c r="K9" s="4"/>
      <c r="L9" s="4"/>
      <c r="M9" s="9"/>
      <c r="N9" s="9"/>
      <c r="O9" s="9"/>
      <c r="P9" s="10"/>
      <c r="T9" t="s">
        <v>55</v>
      </c>
    </row>
    <row r="10" spans="1:26" ht="28.5" x14ac:dyDescent="0.25">
      <c r="A10" s="3" t="s">
        <v>122</v>
      </c>
      <c r="B10" s="3" t="s">
        <v>119</v>
      </c>
      <c r="C10" s="3" t="s">
        <v>115</v>
      </c>
      <c r="D10" s="3" t="s">
        <v>79</v>
      </c>
      <c r="E10" s="12" t="s">
        <v>210</v>
      </c>
      <c r="F10" s="14" t="s">
        <v>11</v>
      </c>
      <c r="G10" s="13">
        <v>42108</v>
      </c>
      <c r="H10" s="12" t="s">
        <v>24</v>
      </c>
      <c r="I10" s="12" t="s">
        <v>222</v>
      </c>
      <c r="J10" s="9"/>
      <c r="K10" s="4"/>
      <c r="L10" s="9"/>
      <c r="M10" s="9"/>
      <c r="N10" s="9"/>
      <c r="O10" s="9"/>
      <c r="P10" s="10"/>
      <c r="T10" t="s">
        <v>53</v>
      </c>
      <c r="U10" s="32">
        <f>COUNTIF(H2:H90,"*Passed*")</f>
        <v>17</v>
      </c>
    </row>
    <row r="11" spans="1:26" ht="71.25" x14ac:dyDescent="0.25">
      <c r="A11" s="3" t="s">
        <v>133</v>
      </c>
      <c r="B11" s="3" t="s">
        <v>138</v>
      </c>
      <c r="C11" s="3" t="s">
        <v>139</v>
      </c>
      <c r="D11" s="3" t="s">
        <v>79</v>
      </c>
      <c r="E11" s="12" t="s">
        <v>211</v>
      </c>
      <c r="F11" s="14" t="s">
        <v>6</v>
      </c>
      <c r="G11" s="13">
        <v>42108</v>
      </c>
      <c r="H11" s="12" t="s">
        <v>24</v>
      </c>
      <c r="I11" s="12" t="s">
        <v>222</v>
      </c>
      <c r="J11" s="9"/>
      <c r="K11" s="4"/>
      <c r="L11" s="9"/>
      <c r="M11" s="9"/>
      <c r="N11" s="9"/>
      <c r="O11" s="9"/>
      <c r="P11" s="10"/>
      <c r="T11" t="s">
        <v>25</v>
      </c>
      <c r="U11" s="32">
        <f>COUNTIF(H2:H90,"*Failed*")</f>
        <v>4</v>
      </c>
    </row>
    <row r="12" spans="1:26" ht="42.75" x14ac:dyDescent="0.25">
      <c r="A12" s="3" t="s">
        <v>135</v>
      </c>
      <c r="B12" s="3" t="s">
        <v>146</v>
      </c>
      <c r="C12" s="3" t="s">
        <v>115</v>
      </c>
      <c r="D12" s="3" t="s">
        <v>79</v>
      </c>
      <c r="E12" s="12" t="s">
        <v>212</v>
      </c>
      <c r="F12" s="14" t="s">
        <v>27</v>
      </c>
      <c r="G12" s="13">
        <v>42108</v>
      </c>
      <c r="H12" s="12" t="s">
        <v>24</v>
      </c>
      <c r="I12" s="12" t="s">
        <v>222</v>
      </c>
      <c r="J12" s="9"/>
      <c r="K12" s="4"/>
      <c r="L12" s="9"/>
      <c r="M12" s="9"/>
      <c r="N12" s="9"/>
      <c r="O12" s="9"/>
      <c r="P12" s="10"/>
      <c r="T12" t="s">
        <v>54</v>
      </c>
      <c r="U12" s="32">
        <f>COUNTIF(H2:H90,"*Not*")</f>
        <v>0</v>
      </c>
    </row>
    <row r="13" spans="1:26" ht="42.75" x14ac:dyDescent="0.25">
      <c r="A13" s="3" t="s">
        <v>137</v>
      </c>
      <c r="B13" s="3" t="s">
        <v>140</v>
      </c>
      <c r="C13" s="3" t="s">
        <v>115</v>
      </c>
      <c r="D13" s="3" t="s">
        <v>79</v>
      </c>
      <c r="E13" s="12" t="s">
        <v>213</v>
      </c>
      <c r="F13" s="14" t="s">
        <v>6</v>
      </c>
      <c r="G13" s="13">
        <v>42108</v>
      </c>
      <c r="H13" s="12" t="s">
        <v>24</v>
      </c>
      <c r="I13" s="12" t="s">
        <v>222</v>
      </c>
      <c r="J13" s="9"/>
      <c r="K13" s="4"/>
      <c r="L13" s="9"/>
      <c r="M13" s="9"/>
      <c r="N13" s="9"/>
      <c r="O13" s="9"/>
      <c r="P13" s="10"/>
    </row>
    <row r="14" spans="1:26" ht="42.75" x14ac:dyDescent="0.25">
      <c r="A14" s="3" t="s">
        <v>143</v>
      </c>
      <c r="B14" s="3" t="s">
        <v>141</v>
      </c>
      <c r="C14" s="3" t="s">
        <v>115</v>
      </c>
      <c r="D14" s="3" t="s">
        <v>79</v>
      </c>
      <c r="E14" s="12" t="s">
        <v>213</v>
      </c>
      <c r="F14" s="14" t="s">
        <v>6</v>
      </c>
      <c r="G14" s="13">
        <v>42108</v>
      </c>
      <c r="H14" s="12" t="s">
        <v>24</v>
      </c>
      <c r="I14" s="12" t="s">
        <v>222</v>
      </c>
      <c r="J14" s="9"/>
      <c r="K14" s="9"/>
      <c r="L14" s="9"/>
      <c r="M14" s="9"/>
      <c r="N14" s="9"/>
      <c r="O14" s="9"/>
      <c r="P14" s="10"/>
    </row>
    <row r="15" spans="1:26" ht="99.75" x14ac:dyDescent="0.25">
      <c r="A15" s="3" t="s">
        <v>161</v>
      </c>
      <c r="B15" s="3" t="s">
        <v>156</v>
      </c>
      <c r="C15" s="3" t="s">
        <v>158</v>
      </c>
      <c r="D15" s="3" t="s">
        <v>157</v>
      </c>
      <c r="E15" s="12" t="s">
        <v>214</v>
      </c>
      <c r="F15" s="14" t="s">
        <v>6</v>
      </c>
      <c r="G15" s="13">
        <v>42109</v>
      </c>
      <c r="H15" s="12" t="s">
        <v>24</v>
      </c>
      <c r="I15" s="12" t="s">
        <v>222</v>
      </c>
      <c r="J15" s="9"/>
      <c r="K15" s="9"/>
      <c r="L15" s="9"/>
      <c r="M15" s="9"/>
      <c r="N15" s="9"/>
      <c r="O15" s="9"/>
      <c r="P15" s="10"/>
    </row>
    <row r="16" spans="1:26" ht="85.5" x14ac:dyDescent="0.25">
      <c r="A16" s="3" t="s">
        <v>163</v>
      </c>
      <c r="B16" s="3" t="s">
        <v>159</v>
      </c>
      <c r="C16" s="3" t="s">
        <v>158</v>
      </c>
      <c r="D16" s="3" t="s">
        <v>157</v>
      </c>
      <c r="E16" s="12" t="s">
        <v>215</v>
      </c>
      <c r="F16" s="14" t="s">
        <v>6</v>
      </c>
      <c r="G16" s="13">
        <v>42109</v>
      </c>
      <c r="H16" s="12" t="s">
        <v>24</v>
      </c>
      <c r="I16" s="12" t="s">
        <v>222</v>
      </c>
      <c r="J16" s="9"/>
      <c r="K16" s="9"/>
      <c r="L16" s="9"/>
      <c r="M16" s="9"/>
      <c r="N16" s="9"/>
      <c r="O16" s="9"/>
      <c r="P16" s="10"/>
    </row>
    <row r="17" spans="1:21" ht="99.75" x14ac:dyDescent="0.25">
      <c r="A17" s="3" t="s">
        <v>165</v>
      </c>
      <c r="B17" s="3" t="s">
        <v>206</v>
      </c>
      <c r="C17" s="3" t="s">
        <v>115</v>
      </c>
      <c r="D17" s="3" t="s">
        <v>79</v>
      </c>
      <c r="E17" s="12" t="s">
        <v>216</v>
      </c>
      <c r="F17" s="14" t="s">
        <v>11</v>
      </c>
      <c r="G17" s="13">
        <v>42109</v>
      </c>
      <c r="H17" s="12" t="s">
        <v>25</v>
      </c>
      <c r="I17" s="12" t="s">
        <v>222</v>
      </c>
      <c r="J17" s="9" t="s">
        <v>225</v>
      </c>
      <c r="K17" s="4" t="s">
        <v>33</v>
      </c>
      <c r="L17" s="4" t="s">
        <v>38</v>
      </c>
      <c r="M17" s="33">
        <v>42109</v>
      </c>
      <c r="N17" s="33"/>
      <c r="O17" s="3" t="s">
        <v>207</v>
      </c>
      <c r="P17" s="10"/>
    </row>
    <row r="18" spans="1:21" ht="85.5" x14ac:dyDescent="0.25">
      <c r="A18" s="3" t="s">
        <v>175</v>
      </c>
      <c r="B18" s="3" t="s">
        <v>173</v>
      </c>
      <c r="C18" s="3" t="s">
        <v>115</v>
      </c>
      <c r="D18" s="3" t="s">
        <v>79</v>
      </c>
      <c r="E18" s="12" t="s">
        <v>217</v>
      </c>
      <c r="F18" s="14" t="s">
        <v>11</v>
      </c>
      <c r="G18" s="13">
        <v>42109</v>
      </c>
      <c r="H18" s="12" t="s">
        <v>24</v>
      </c>
      <c r="I18" s="12" t="s">
        <v>222</v>
      </c>
      <c r="J18" s="9"/>
      <c r="K18" s="9"/>
      <c r="L18" s="9"/>
      <c r="M18" s="9"/>
      <c r="N18" s="9"/>
      <c r="O18" s="9"/>
      <c r="P18" s="10"/>
    </row>
    <row r="19" spans="1:21" ht="99.75" x14ac:dyDescent="0.25">
      <c r="A19" s="3" t="s">
        <v>182</v>
      </c>
      <c r="B19" s="3" t="s">
        <v>177</v>
      </c>
      <c r="C19" s="3" t="s">
        <v>179</v>
      </c>
      <c r="D19" s="3" t="s">
        <v>180</v>
      </c>
      <c r="E19" s="12" t="s">
        <v>218</v>
      </c>
      <c r="F19" s="14" t="s">
        <v>27</v>
      </c>
      <c r="G19" s="13">
        <v>42109</v>
      </c>
      <c r="H19" s="12" t="s">
        <v>25</v>
      </c>
      <c r="I19" s="12" t="s">
        <v>222</v>
      </c>
      <c r="J19" s="9" t="s">
        <v>224</v>
      </c>
      <c r="K19" s="4" t="s">
        <v>33</v>
      </c>
      <c r="L19" s="4" t="s">
        <v>38</v>
      </c>
      <c r="M19" s="33">
        <v>42109</v>
      </c>
      <c r="N19" s="33"/>
      <c r="O19" s="3" t="s">
        <v>178</v>
      </c>
      <c r="P19" s="10"/>
    </row>
    <row r="20" spans="1:21" ht="71.25" x14ac:dyDescent="0.25">
      <c r="A20" s="3" t="s">
        <v>191</v>
      </c>
      <c r="B20" s="3" t="s">
        <v>188</v>
      </c>
      <c r="C20" s="3" t="s">
        <v>115</v>
      </c>
      <c r="D20" s="3" t="s">
        <v>79</v>
      </c>
      <c r="E20" s="12" t="s">
        <v>219</v>
      </c>
      <c r="F20" s="14" t="s">
        <v>27</v>
      </c>
      <c r="G20" s="13">
        <v>42109</v>
      </c>
      <c r="H20" s="12" t="s">
        <v>24</v>
      </c>
      <c r="I20" s="12" t="s">
        <v>222</v>
      </c>
      <c r="J20" s="9"/>
      <c r="K20" s="9"/>
      <c r="L20" s="9"/>
      <c r="M20" s="9"/>
      <c r="N20" s="9"/>
      <c r="O20" s="9"/>
      <c r="P20" s="10"/>
    </row>
    <row r="21" spans="1:21" ht="71.25" x14ac:dyDescent="0.25">
      <c r="A21" s="3" t="s">
        <v>200</v>
      </c>
      <c r="B21" s="3" t="s">
        <v>195</v>
      </c>
      <c r="C21" s="3" t="s">
        <v>115</v>
      </c>
      <c r="D21" s="3" t="s">
        <v>79</v>
      </c>
      <c r="E21" s="12" t="s">
        <v>220</v>
      </c>
      <c r="F21" s="14" t="s">
        <v>27</v>
      </c>
      <c r="G21" s="13">
        <v>42109</v>
      </c>
      <c r="H21" s="12" t="s">
        <v>24</v>
      </c>
      <c r="I21" s="12" t="s">
        <v>222</v>
      </c>
      <c r="J21" s="9"/>
      <c r="K21" s="9"/>
      <c r="L21" s="9"/>
      <c r="M21" s="9"/>
      <c r="N21" s="9"/>
      <c r="O21" s="9"/>
      <c r="P21" s="10"/>
    </row>
    <row r="22" spans="1:21" ht="128.25" x14ac:dyDescent="0.25">
      <c r="A22" s="3" t="s">
        <v>202</v>
      </c>
      <c r="B22" s="3" t="s">
        <v>196</v>
      </c>
      <c r="C22" s="3" t="s">
        <v>115</v>
      </c>
      <c r="D22" s="3" t="s">
        <v>79</v>
      </c>
      <c r="E22" s="12" t="s">
        <v>221</v>
      </c>
      <c r="F22" s="14" t="s">
        <v>11</v>
      </c>
      <c r="G22" s="13">
        <v>42109</v>
      </c>
      <c r="H22" s="12" t="s">
        <v>25</v>
      </c>
      <c r="I22" s="12" t="s">
        <v>222</v>
      </c>
      <c r="J22" s="9" t="s">
        <v>223</v>
      </c>
      <c r="K22" s="4" t="s">
        <v>33</v>
      </c>
      <c r="L22" s="4" t="s">
        <v>38</v>
      </c>
      <c r="M22" s="33">
        <v>42109</v>
      </c>
      <c r="N22" s="33"/>
      <c r="O22" s="3" t="s">
        <v>205</v>
      </c>
      <c r="P22" s="10"/>
    </row>
    <row r="23" spans="1:21" x14ac:dyDescent="0.25">
      <c r="E23" s="10"/>
      <c r="F23" s="11"/>
      <c r="G23" s="10"/>
      <c r="H23" s="27"/>
      <c r="I23" s="10"/>
      <c r="J23" s="10"/>
      <c r="K23" s="10"/>
      <c r="L23" s="10"/>
      <c r="M23" s="10"/>
      <c r="N23" s="10"/>
      <c r="O23" s="10"/>
      <c r="P23" s="10"/>
    </row>
    <row r="24" spans="1:21" x14ac:dyDescent="0.25">
      <c r="E24" s="10"/>
      <c r="F24" s="11"/>
      <c r="G24" s="10"/>
      <c r="H24" s="27"/>
      <c r="I24" s="10"/>
      <c r="J24" s="10"/>
      <c r="K24" s="10"/>
      <c r="L24" s="10"/>
      <c r="M24" s="10"/>
      <c r="N24" s="10"/>
      <c r="O24" s="10"/>
      <c r="P24" s="10"/>
    </row>
    <row r="25" spans="1:21" x14ac:dyDescent="0.25">
      <c r="E25" s="10"/>
      <c r="F25" s="11"/>
      <c r="G25" s="10"/>
      <c r="H25" s="27"/>
      <c r="I25" s="10"/>
      <c r="J25" s="10"/>
      <c r="K25" s="10"/>
      <c r="L25" s="10"/>
      <c r="M25" s="10"/>
      <c r="N25" s="10"/>
      <c r="O25" s="10"/>
      <c r="P25" s="10"/>
      <c r="T25" t="s">
        <v>56</v>
      </c>
    </row>
    <row r="26" spans="1:21" x14ac:dyDescent="0.25">
      <c r="E26" s="10"/>
      <c r="F26" s="11"/>
      <c r="G26" s="10"/>
      <c r="H26" s="27"/>
      <c r="I26" s="10"/>
      <c r="J26" s="10"/>
      <c r="K26" s="10"/>
      <c r="L26" s="10"/>
      <c r="M26" s="10"/>
      <c r="N26" s="10"/>
      <c r="O26" s="10"/>
      <c r="P26" s="10"/>
      <c r="T26" t="s">
        <v>34</v>
      </c>
      <c r="U26" s="32">
        <f>COUNTIF(L2:L50,"*Minor*")</f>
        <v>1</v>
      </c>
    </row>
    <row r="27" spans="1:21" x14ac:dyDescent="0.25">
      <c r="E27" s="10"/>
      <c r="F27" s="11"/>
      <c r="G27" s="10"/>
      <c r="H27" s="27"/>
      <c r="I27" s="10"/>
      <c r="J27" s="10"/>
      <c r="K27" s="10"/>
      <c r="L27" s="10"/>
      <c r="M27" s="10"/>
      <c r="N27" s="10"/>
      <c r="O27" s="10"/>
      <c r="P27" s="10"/>
      <c r="T27" t="s">
        <v>57</v>
      </c>
      <c r="U27" s="32">
        <f>COUNTIF(L2:L50,"*Moderate*")</f>
        <v>0</v>
      </c>
    </row>
    <row r="28" spans="1:21" x14ac:dyDescent="0.25">
      <c r="E28" s="10"/>
      <c r="F28" s="11"/>
      <c r="G28" s="10"/>
      <c r="H28" s="27"/>
      <c r="I28" s="10"/>
      <c r="J28" s="10"/>
      <c r="K28" s="10"/>
      <c r="L28" s="10"/>
      <c r="M28" s="10"/>
      <c r="N28" s="10"/>
      <c r="O28" s="10"/>
      <c r="P28" s="10"/>
      <c r="T28" t="s">
        <v>35</v>
      </c>
      <c r="U28" s="32">
        <f>COUNTIF(L2:L50,"*Major*")</f>
        <v>0</v>
      </c>
    </row>
    <row r="29" spans="1:21" x14ac:dyDescent="0.25">
      <c r="E29" s="10"/>
      <c r="F29" s="11"/>
      <c r="G29" s="10"/>
      <c r="H29" s="27"/>
      <c r="I29" s="10"/>
      <c r="J29" s="10"/>
      <c r="K29" s="10"/>
      <c r="L29" s="10"/>
      <c r="M29" s="10"/>
      <c r="N29" s="10"/>
      <c r="O29" s="10"/>
      <c r="P29" s="10"/>
      <c r="T29" t="s">
        <v>36</v>
      </c>
      <c r="U29" s="32">
        <f>COUNTIF(L2:L50,"*Critical*")</f>
        <v>0</v>
      </c>
    </row>
    <row r="30" spans="1:21" x14ac:dyDescent="0.25">
      <c r="E30" s="10"/>
      <c r="F30" s="11"/>
      <c r="G30" s="10"/>
      <c r="H30" s="27"/>
      <c r="I30" s="10"/>
      <c r="J30" s="10"/>
      <c r="K30" s="10"/>
      <c r="L30" s="10"/>
      <c r="M30" s="10"/>
      <c r="N30" s="10"/>
      <c r="O30" s="10"/>
      <c r="P30" s="10"/>
      <c r="T30" t="s">
        <v>38</v>
      </c>
      <c r="U30" s="32">
        <f>COUNTIF(L2:L50,"*Cosmetic*")</f>
        <v>3</v>
      </c>
    </row>
    <row r="31" spans="1:21" x14ac:dyDescent="0.25">
      <c r="E31" s="10"/>
      <c r="F31" s="11"/>
      <c r="G31" s="10"/>
      <c r="H31" s="27"/>
      <c r="I31" s="10"/>
      <c r="J31" s="10"/>
      <c r="K31" s="10"/>
      <c r="L31" s="10"/>
      <c r="M31" s="10"/>
      <c r="N31" s="10"/>
      <c r="O31" s="10"/>
      <c r="P31" s="10"/>
    </row>
    <row r="32" spans="1: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14:formula1>
            <xm:f>Settings!$B$4:$B$6</xm:f>
          </x14:formula1>
          <xm:sqref>F2:F14 F23:F159</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 K17 K19 K22</xm:sqref>
        </x14:dataValidation>
        <x14:dataValidation type="list" allowBlank="1" showInputMessage="1" showErrorMessage="1">
          <x14:formula1>
            <xm:f>Settings!$A$4:$A$6</xm:f>
          </x14:formula1>
          <xm:sqref>H2:H19 H23:H43</xm:sqref>
        </x14:dataValidation>
        <x14:dataValidation type="list" allowBlank="1" showInputMessage="1" showErrorMessage="1">
          <x14:formula1>
            <xm:f>[1]Settings!#REF!</xm:f>
          </x14:formula1>
          <xm:sqref>F15:F22</xm:sqref>
        </x14:dataValidation>
        <x14:dataValidation type="list" allowBlank="1" showInputMessage="1" showErrorMessage="1">
          <x14:formula1>
            <xm:f>[1]Settings!#REF!</xm:f>
          </x14:formula1>
          <xm:sqref>H20:H22</xm:sqref>
        </x14:dataValidation>
        <x14:dataValidation type="list" allowBlank="1" showInputMessage="1" showErrorMessage="1">
          <x14:formula1>
            <xm:f>[1]Settings!#REF!</xm:f>
          </x14:formula1>
          <xm:sqref>L19 L22 L17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2"/>
  <sheetViews>
    <sheetView tabSelected="1" topLeftCell="A19" zoomScale="75" zoomScaleNormal="75" workbookViewId="0">
      <selection activeCell="F5" sqref="F5"/>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2.75" x14ac:dyDescent="0.25">
      <c r="A2" s="3" t="s">
        <v>87</v>
      </c>
      <c r="B2" s="3" t="s">
        <v>61</v>
      </c>
      <c r="C2" s="3" t="s">
        <v>76</v>
      </c>
      <c r="D2" s="3" t="s">
        <v>75</v>
      </c>
      <c r="E2" s="3" t="s">
        <v>77</v>
      </c>
      <c r="F2" s="1"/>
      <c r="H2" s="28" t="s">
        <v>52</v>
      </c>
      <c r="I2" s="1"/>
      <c r="J2" s="1"/>
      <c r="K2" s="1"/>
      <c r="L2" s="1"/>
      <c r="M2" s="1"/>
    </row>
    <row r="3" spans="1:13" ht="42.75" x14ac:dyDescent="0.25">
      <c r="A3" s="3" t="s">
        <v>86</v>
      </c>
      <c r="B3" s="3" t="s">
        <v>62</v>
      </c>
      <c r="C3" s="3" t="s">
        <v>102</v>
      </c>
      <c r="D3" s="3" t="s">
        <v>82</v>
      </c>
      <c r="E3" s="3" t="s">
        <v>77</v>
      </c>
      <c r="F3" s="2"/>
      <c r="G3" s="1"/>
      <c r="H3" s="1"/>
      <c r="I3" s="1"/>
      <c r="J3" s="1"/>
      <c r="K3" s="1"/>
      <c r="L3" s="1"/>
      <c r="M3" s="1"/>
    </row>
    <row r="4" spans="1:13" ht="42.75" x14ac:dyDescent="0.25">
      <c r="A4" s="3" t="s">
        <v>85</v>
      </c>
      <c r="B4" s="3" t="s">
        <v>63</v>
      </c>
      <c r="C4" s="3" t="s">
        <v>103</v>
      </c>
      <c r="D4" s="3" t="s">
        <v>82</v>
      </c>
      <c r="E4" s="3" t="s">
        <v>77</v>
      </c>
      <c r="F4" s="2"/>
      <c r="G4" s="1"/>
      <c r="H4" s="1"/>
      <c r="I4" s="1"/>
      <c r="J4" s="1"/>
      <c r="K4" s="1"/>
      <c r="L4" s="1"/>
      <c r="M4" s="1"/>
    </row>
    <row r="5" spans="1:13" ht="42.75" x14ac:dyDescent="0.25">
      <c r="A5" s="3" t="s">
        <v>95</v>
      </c>
      <c r="B5" s="3" t="s">
        <v>64</v>
      </c>
      <c r="C5" s="3" t="s">
        <v>97</v>
      </c>
      <c r="D5" s="3" t="s">
        <v>82</v>
      </c>
      <c r="E5" s="3" t="s">
        <v>77</v>
      </c>
      <c r="F5" s="2"/>
      <c r="G5" s="1"/>
      <c r="H5" s="1"/>
      <c r="I5" s="1"/>
      <c r="J5" s="1"/>
      <c r="K5" s="1"/>
      <c r="L5" s="1"/>
      <c r="M5" s="1"/>
    </row>
    <row r="6" spans="1:13" ht="28.5" x14ac:dyDescent="0.25">
      <c r="A6" s="3" t="s">
        <v>96</v>
      </c>
      <c r="B6" s="3" t="s">
        <v>65</v>
      </c>
      <c r="C6" s="3" t="s">
        <v>80</v>
      </c>
      <c r="D6" s="3" t="s">
        <v>81</v>
      </c>
      <c r="E6" s="3"/>
      <c r="F6" s="1"/>
      <c r="G6" s="1"/>
      <c r="H6" s="1"/>
      <c r="I6" s="1"/>
      <c r="J6" s="1"/>
      <c r="K6" s="1"/>
      <c r="L6" s="1"/>
      <c r="M6" s="1"/>
    </row>
    <row r="7" spans="1:13" ht="28.5" x14ac:dyDescent="0.25">
      <c r="A7" s="3" t="s">
        <v>101</v>
      </c>
      <c r="B7" s="3" t="s">
        <v>66</v>
      </c>
      <c r="C7" s="3" t="s">
        <v>88</v>
      </c>
      <c r="D7" s="3" t="s">
        <v>81</v>
      </c>
      <c r="E7" s="3"/>
      <c r="F7" s="1"/>
      <c r="G7" s="1"/>
      <c r="H7" s="1"/>
      <c r="I7" s="1"/>
      <c r="J7" s="1"/>
      <c r="K7" s="1"/>
      <c r="L7" s="1"/>
      <c r="M7" s="1"/>
    </row>
    <row r="8" spans="1:13" ht="28.5" x14ac:dyDescent="0.25">
      <c r="A8" s="3" t="s">
        <v>123</v>
      </c>
      <c r="B8" s="3" t="s">
        <v>120</v>
      </c>
      <c r="C8" s="3" t="s">
        <v>127</v>
      </c>
      <c r="D8" s="3" t="s">
        <v>126</v>
      </c>
      <c r="E8" s="3"/>
      <c r="F8" s="1"/>
      <c r="G8" s="1"/>
      <c r="H8" s="1"/>
      <c r="I8" s="1"/>
      <c r="J8" s="1"/>
      <c r="K8" s="1"/>
      <c r="L8" s="1"/>
      <c r="M8" s="1"/>
    </row>
    <row r="9" spans="1:13" ht="42.75" x14ac:dyDescent="0.25">
      <c r="A9" s="3" t="s">
        <v>124</v>
      </c>
      <c r="B9" s="3" t="s">
        <v>121</v>
      </c>
      <c r="C9" s="3" t="s">
        <v>128</v>
      </c>
      <c r="D9" s="3" t="s">
        <v>129</v>
      </c>
      <c r="E9" s="3"/>
      <c r="F9" s="1"/>
      <c r="G9" s="1"/>
      <c r="H9" s="1"/>
      <c r="I9" s="1"/>
      <c r="J9" s="1"/>
      <c r="K9" s="1"/>
      <c r="L9" s="1"/>
      <c r="M9" s="1"/>
    </row>
    <row r="10" spans="1:13" ht="28.5" x14ac:dyDescent="0.25">
      <c r="A10" s="3" t="s">
        <v>125</v>
      </c>
      <c r="B10" s="3" t="s">
        <v>122</v>
      </c>
      <c r="C10" s="3" t="s">
        <v>130</v>
      </c>
      <c r="D10" s="3" t="s">
        <v>131</v>
      </c>
      <c r="E10" s="3"/>
      <c r="F10" s="1"/>
      <c r="G10" s="1"/>
      <c r="H10" s="1"/>
      <c r="I10" s="1"/>
      <c r="J10" s="1"/>
      <c r="K10" s="1"/>
      <c r="L10" s="1"/>
      <c r="M10" s="1"/>
    </row>
    <row r="11" spans="1:13" ht="42.75" x14ac:dyDescent="0.25">
      <c r="A11" s="3" t="s">
        <v>132</v>
      </c>
      <c r="B11" s="3" t="s">
        <v>133</v>
      </c>
      <c r="C11" s="3" t="s">
        <v>145</v>
      </c>
      <c r="D11" s="3" t="s">
        <v>144</v>
      </c>
      <c r="E11" s="3"/>
      <c r="F11" s="1"/>
      <c r="G11" s="1"/>
      <c r="H11" s="1"/>
      <c r="I11" s="1"/>
      <c r="J11" s="1"/>
      <c r="K11" s="1"/>
      <c r="L11" s="1"/>
      <c r="M11" s="1"/>
    </row>
    <row r="12" spans="1:13" ht="28.5" x14ac:dyDescent="0.25">
      <c r="A12" s="3" t="s">
        <v>134</v>
      </c>
      <c r="B12" s="3" t="s">
        <v>135</v>
      </c>
      <c r="C12" s="3" t="s">
        <v>147</v>
      </c>
      <c r="D12" s="3" t="s">
        <v>148</v>
      </c>
      <c r="E12" s="3"/>
      <c r="F12" s="1"/>
      <c r="G12" s="1"/>
      <c r="H12" s="1"/>
      <c r="I12" s="1"/>
      <c r="J12" s="1"/>
      <c r="K12" s="1"/>
      <c r="L12" s="1"/>
      <c r="M12" s="1"/>
    </row>
    <row r="13" spans="1:13" ht="28.5" x14ac:dyDescent="0.25">
      <c r="A13" s="3" t="s">
        <v>136</v>
      </c>
      <c r="B13" s="3" t="s">
        <v>137</v>
      </c>
      <c r="C13" s="3" t="s">
        <v>149</v>
      </c>
      <c r="D13" s="3" t="s">
        <v>151</v>
      </c>
      <c r="E13" s="3"/>
      <c r="F13" s="1"/>
      <c r="G13" s="1"/>
      <c r="H13" s="1"/>
      <c r="I13" s="1"/>
      <c r="J13" s="1"/>
      <c r="K13" s="1"/>
      <c r="L13" s="1"/>
      <c r="M13" s="1"/>
    </row>
    <row r="14" spans="1:13" ht="28.5" x14ac:dyDescent="0.25">
      <c r="A14" s="3" t="s">
        <v>142</v>
      </c>
      <c r="B14" s="3" t="s">
        <v>143</v>
      </c>
      <c r="C14" s="3" t="s">
        <v>150</v>
      </c>
      <c r="D14" s="3" t="s">
        <v>152</v>
      </c>
      <c r="E14" s="3"/>
      <c r="F14" s="1"/>
      <c r="G14" s="1"/>
      <c r="H14" s="1"/>
      <c r="I14" s="1"/>
      <c r="J14" s="1"/>
      <c r="K14" s="1"/>
      <c r="L14" s="1"/>
      <c r="M14" s="1"/>
    </row>
    <row r="15" spans="1:13" ht="57" x14ac:dyDescent="0.25">
      <c r="A15" s="3" t="s">
        <v>160</v>
      </c>
      <c r="B15" s="3" t="s">
        <v>161</v>
      </c>
      <c r="C15" s="3" t="s">
        <v>170</v>
      </c>
      <c r="D15" s="3" t="s">
        <v>168</v>
      </c>
      <c r="E15" s="3"/>
      <c r="F15" s="1"/>
      <c r="G15" s="1"/>
      <c r="H15" s="1"/>
      <c r="I15" s="1"/>
      <c r="J15" s="1"/>
      <c r="K15" s="1"/>
      <c r="L15" s="1"/>
      <c r="M15" s="1"/>
    </row>
    <row r="16" spans="1:13" ht="71.25" x14ac:dyDescent="0.25">
      <c r="A16" s="3" t="s">
        <v>162</v>
      </c>
      <c r="B16" s="3" t="s">
        <v>163</v>
      </c>
      <c r="C16" s="3" t="s">
        <v>171</v>
      </c>
      <c r="D16" s="3" t="s">
        <v>168</v>
      </c>
      <c r="E16" s="3"/>
      <c r="F16" s="1"/>
      <c r="G16" s="1"/>
      <c r="H16" s="1"/>
      <c r="I16" s="1"/>
      <c r="J16" s="1"/>
      <c r="K16" s="1"/>
      <c r="L16" s="1"/>
      <c r="M16" s="1"/>
    </row>
    <row r="17" spans="1:13" ht="99.75" x14ac:dyDescent="0.25">
      <c r="A17" s="3" t="s">
        <v>164</v>
      </c>
      <c r="B17" s="3" t="s">
        <v>165</v>
      </c>
      <c r="C17" s="3" t="s">
        <v>169</v>
      </c>
      <c r="D17" s="3" t="s">
        <v>166</v>
      </c>
      <c r="E17" s="3"/>
      <c r="F17" s="1"/>
      <c r="G17" s="1"/>
      <c r="H17" s="1"/>
      <c r="I17" s="1"/>
      <c r="J17" s="1"/>
      <c r="K17" s="1"/>
      <c r="L17" s="1"/>
      <c r="M17" s="1"/>
    </row>
    <row r="18" spans="1:13" ht="128.25" x14ac:dyDescent="0.25">
      <c r="A18" s="3" t="s">
        <v>174</v>
      </c>
      <c r="B18" s="3" t="s">
        <v>175</v>
      </c>
      <c r="C18" s="3" t="s">
        <v>185</v>
      </c>
      <c r="D18" s="3" t="s">
        <v>186</v>
      </c>
      <c r="E18" s="3"/>
      <c r="F18" s="1"/>
      <c r="G18" s="1"/>
      <c r="H18" s="1"/>
      <c r="I18" s="1"/>
      <c r="J18" s="1"/>
      <c r="K18" s="1"/>
      <c r="L18" s="1"/>
      <c r="M18" s="1"/>
    </row>
    <row r="19" spans="1:13" ht="57" x14ac:dyDescent="0.25">
      <c r="A19" s="3" t="s">
        <v>181</v>
      </c>
      <c r="B19" s="3" t="s">
        <v>182</v>
      </c>
      <c r="C19" s="3" t="s">
        <v>184</v>
      </c>
      <c r="D19" s="3" t="s">
        <v>183</v>
      </c>
      <c r="E19" s="3"/>
      <c r="F19" s="1"/>
      <c r="G19" s="1"/>
      <c r="H19" s="1"/>
      <c r="I19" s="1"/>
      <c r="J19" s="1"/>
      <c r="K19" s="1"/>
      <c r="L19" s="1"/>
      <c r="M19" s="1"/>
    </row>
    <row r="20" spans="1:13" ht="142.5" x14ac:dyDescent="0.25">
      <c r="A20" s="3" t="s">
        <v>190</v>
      </c>
      <c r="B20" s="3" t="s">
        <v>191</v>
      </c>
      <c r="C20" s="3" t="s">
        <v>192</v>
      </c>
      <c r="D20" s="3" t="s">
        <v>189</v>
      </c>
      <c r="E20" s="3"/>
      <c r="F20" s="1"/>
      <c r="G20" s="1"/>
      <c r="H20" s="1"/>
      <c r="I20" s="1"/>
      <c r="J20" s="1"/>
      <c r="K20" s="1"/>
      <c r="L20" s="1"/>
      <c r="M20" s="1"/>
    </row>
    <row r="21" spans="1:13" ht="99.75" x14ac:dyDescent="0.25">
      <c r="A21" s="3" t="s">
        <v>199</v>
      </c>
      <c r="B21" s="3" t="s">
        <v>200</v>
      </c>
      <c r="C21" s="3" t="s">
        <v>203</v>
      </c>
      <c r="D21" s="3" t="s">
        <v>197</v>
      </c>
      <c r="E21" s="3"/>
      <c r="F21" s="1"/>
      <c r="G21" s="1"/>
      <c r="H21" s="1"/>
      <c r="I21" s="1"/>
      <c r="J21" s="1"/>
      <c r="K21" s="1"/>
      <c r="L21" s="1"/>
      <c r="M21" s="1"/>
    </row>
    <row r="22" spans="1:13" ht="57" x14ac:dyDescent="0.25">
      <c r="A22" s="3" t="s">
        <v>201</v>
      </c>
      <c r="B22" s="3" t="s">
        <v>202</v>
      </c>
      <c r="C22" s="3" t="s">
        <v>204</v>
      </c>
      <c r="D22" s="3" t="s">
        <v>198</v>
      </c>
      <c r="E22"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2015-04-23T12:59:21Z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