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ALUACION FASE 3" sheetId="1" state="visible" r:id="rId2"/>
    <sheet name="RUBRICA" sheetId="2" state="visible" r:id="rId3"/>
    <sheet name="ESCALA_IEP" sheetId="3" state="hidden" r:id="rId4"/>
    <sheet name="ESCALA_PRESENTACION" sheetId="4" state="hidden" r:id="rId5"/>
    <sheet name="ESCALA_TRAB_EQUIP" sheetId="5" state="hidden" r:id="rId6"/>
    <sheet name="RELEVANCIA-PUNTAJE" sheetId="6" state="hidden" r:id="rId7"/>
  </sheets>
  <definedNames>
    <definedName function="false" hidden="false" name="CL" vbProcedure="false">'RELEVANCIA-PUNTAJE'!$B$2</definedName>
    <definedName function="false" hidden="false" name="L" vbProcedure="false">'RELEVANCIA-PUNTAJE'!$C$2</definedName>
    <definedName function="false" hidden="false" name="ML" vbProcedure="false">'RELEVANCIA-PUNTAJE'!$D$2</definedName>
    <definedName function="false" hidden="false" name="MR" vbProcedure="false">'RELEVANCIA-PUNTAJE'!$A$3</definedName>
    <definedName function="false" hidden="false" name="MR_CL" vbProcedure="false">'RELEVANCIA-PUNTAJE'!$B$3</definedName>
    <definedName function="false" hidden="false" name="MR_L" vbProcedure="false">'RELEVANCIA-PUNTAJE'!$C$3</definedName>
    <definedName function="false" hidden="false" name="MR_ML" vbProcedure="false">'RELEVANCIA-PUNTAJE'!$D$3</definedName>
    <definedName function="false" hidden="false" name="MR_NL" vbProcedure="false">'RELEVANCIA-PUNTAJE'!$E$3</definedName>
    <definedName function="false" hidden="false" name="MR_PL" vbProcedure="false">'relevancia-puntaje'!#ref!</definedName>
    <definedName function="false" hidden="false" name="MR_TL" vbProcedure="false">'RELEVANCIA-PUNTAJE'!$B$3</definedName>
    <definedName function="false" hidden="false" name="NL" vbProcedure="false">'RELEVANCIA-PUNTAJE'!$E$2</definedName>
    <definedName function="false" hidden="false" name="PL" vbProcedure="false">'relevancia-puntaje'!#ref!</definedName>
    <definedName function="false" hidden="false" name="PR" vbProcedure="false">'RELEVANCIA-PUNTAJE'!$A$5</definedName>
    <definedName function="false" hidden="false" name="PR_ML" vbProcedure="false">'RELEVANCIA-PUNTAJE'!$D$5</definedName>
    <definedName function="false" hidden="false" name="PR_NL" vbProcedure="false">'RELEVANCIA-PUNTAJE'!$E$5</definedName>
    <definedName function="false" hidden="false" name="PR_PL" vbProcedure="false">'relevancia-puntaje'!#ref!</definedName>
    <definedName function="false" hidden="false" name="PR_TL" vbProcedure="false">'RELEVANCIA-PUNTAJE'!$B$5</definedName>
    <definedName function="false" hidden="false" name="RE" vbProcedure="false">'RELEVANCIA-PUNTAJE'!$A$4</definedName>
    <definedName function="false" hidden="false" name="RE_ML" vbProcedure="false">'RELEVANCIA-PUNTAJE'!$D$4</definedName>
    <definedName function="false" hidden="false" name="RE_NL" vbProcedure="false">'RELEVANCIA-PUNTAJE'!$E$4</definedName>
    <definedName function="false" hidden="false" name="RE_PL" vbProcedure="false">'relevancia-puntaje'!#ref!</definedName>
    <definedName function="false" hidden="false" name="RE_TL" vbProcedure="false">'RELEVANCIA-PUNTAJE'!$B$4</definedName>
    <definedName function="false" hidden="false" name="TL" vbProcedure="false">'RELEVANCIA-PUNTAJE'!$B$2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<sst xmlns="http://schemas.openxmlformats.org/spreadsheetml/2006/main" count="163" uniqueCount="65">
  <si>
    <t xml:space="preserve">INTEGRANTES</t>
  </si>
  <si>
    <t xml:space="preserve">Nota docente asignatura</t>
  </si>
  <si>
    <t xml:space="preserve">Nota comision</t>
  </si>
  <si>
    <t xml:space="preserve">Nota final</t>
  </si>
  <si>
    <t xml:space="preserve">Fabian Cortes</t>
  </si>
  <si>
    <t xml:space="preserve">Kevin Olguin</t>
  </si>
  <si>
    <t xml:space="preserve">DOCENTE</t>
  </si>
  <si>
    <t xml:space="preserve">Nivel de Logro</t>
  </si>
  <si>
    <t xml:space="preserve">NIVELES DE LOGRO Y PUNTAJES</t>
  </si>
  <si>
    <t xml:space="preserve">Aspectos a Evaluar</t>
  </si>
  <si>
    <t xml:space="preserve">Completamente logrado</t>
  </si>
  <si>
    <t xml:space="preserve">Logrado</t>
  </si>
  <si>
    <t xml:space="preserve">Logro Incipiente</t>
  </si>
  <si>
    <t xml:space="preserve">No logrado</t>
  </si>
  <si>
    <t xml:space="preserve">Puntaje</t>
  </si>
  <si>
    <t xml:space="preserve">Nota</t>
  </si>
  <si>
    <t xml:space="preserve">COMISION 1</t>
  </si>
  <si>
    <t xml:space="preserve">COMISION 2</t>
  </si>
  <si>
    <t xml:space="preserve">COMISION 3</t>
  </si>
  <si>
    <t xml:space="preserve">Indicador de Evaluación</t>
  </si>
  <si>
    <t xml:space="preserve">Categorías de Respuesta</t>
  </si>
  <si>
    <t xml:space="preserve">Ponderación del Indicador de Evaluación</t>
  </si>
  <si>
    <r>
      <rPr>
        <b val="true"/>
        <sz val="11"/>
        <color rgb="FFFFFFFF"/>
        <rFont val="Calibri"/>
        <family val="2"/>
        <charset val="1"/>
      </rPr>
      <t xml:space="preserve">Completamente Logrado (</t>
    </r>
    <r>
      <rPr>
        <b val="true"/>
        <sz val="10"/>
        <color rgb="FFFFFFFF"/>
        <rFont val="Calibri"/>
        <family val="2"/>
        <charset val="1"/>
      </rPr>
      <t xml:space="preserve">100%)</t>
    </r>
  </si>
  <si>
    <r>
      <rPr>
        <b val="true"/>
        <sz val="11"/>
        <color rgb="FFFFFFFF"/>
        <rFont val="Calibri"/>
        <family val="2"/>
        <charset val="1"/>
      </rPr>
      <t xml:space="preserve">Logrado (</t>
    </r>
    <r>
      <rPr>
        <b val="true"/>
        <sz val="10"/>
        <color rgb="FFFFFFFF"/>
        <rFont val="Calibri"/>
        <family val="2"/>
        <charset val="1"/>
      </rPr>
      <t xml:space="preserve"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</si>
  <si>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</si>
  <si>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</si>
  <si>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</si>
  <si>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 xml:space="preserve"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</si>
  <si>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</si>
  <si>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</si>
  <si>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</si>
  <si>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 xml:space="preserve">Presenta evidencias que cumplen los estándares de la disciplina y dan cuenta del cumplimiento de los objetivos del Proyecto APT.</t>
  </si>
  <si>
    <t xml:space="preserve">Presenta evidencias que requieren ajustes menores de acuerdo a los estándares de la disciplina y dan cuenta del cumplimiento de los objetivos del Proyecto APT.</t>
  </si>
  <si>
    <t xml:space="preserve"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</si>
  <si>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</si>
  <si>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 xml:space="preserve">3. Responde las preguntas realizadas por la comisión, cumpliendo con los estándares de calidad de la disciplina.</t>
  </si>
  <si>
    <t xml:space="preserve">Responde todas las preguntas realizadas por la comisión cumpliendo con los estándares de calidad de la disciplina.</t>
  </si>
  <si>
    <t xml:space="preserve"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</si>
  <si>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</si>
  <si>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</si>
  <si>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 xml:space="preserve">4. Expone el Proyecto APT, considerando el formato y el tiempo establecido para la presentación.</t>
  </si>
  <si>
    <t xml:space="preserve">Expone el Proyecto APT, respetando el formato y tiempo establecidos por la disciplina. </t>
  </si>
  <si>
    <t xml:space="preserve">Expone el Proyecto APT, respetando el tiempo establecido para la presentación, pero algún aspecto del formato no cumple con lo establecido por la disciplina.</t>
  </si>
  <si>
    <t xml:space="preserve"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</si>
  <si>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</si>
  <si>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 xml:space="preserve">5. Expresa sus ideas con fluidez, claridad y precisión, utilizando lenguaje técnico propio de la disciplina.</t>
  </si>
  <si>
    <t xml:space="preserve"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</si>
  <si>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</si>
  <si>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</si>
  <si>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 xml:space="preserve">No expresa sus ideas con fluidez, ni claridad ni precisión ni con un lenguaje técnico de la disciplina que sea adecuado.</t>
  </si>
  <si>
    <t xml:space="preserve">6. Entrega la documentación y evidencias requerida por la asignatura de acuerdo a la estructura y nombres solicitados, guardando todas las evidencias de avances en Git</t>
  </si>
  <si>
    <t xml:space="preserve">Entrega la documentación y evidencias requeridas por la asignatura de acuerdo a la estructura y nombres solicitados, guardando todas las evidencias de avances en Git</t>
  </si>
  <si>
    <t xml:space="preserve">Entrega la documentación y evidencias requeridas por la asignatura de acuerdo a la estructura y nombres solicitados, guardando algunas de las evidencias de avances en Git</t>
  </si>
  <si>
    <t xml:space="preserve">Entrega la documentación y evidencias requeridas por la asignatura sin una la estructura y nombres solicitados, guardando algunas de las evidencias de avances en Git</t>
  </si>
  <si>
    <t xml:space="preserve"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</si>
  <si>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</si>
  <si>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 xml:space="preserve">Expone el tema utilizando un lenguaje técnico disciplinar al presentar la propuesta y responde evidenciando un manejo de la información en todo momento</t>
  </si>
  <si>
    <t xml:space="preserve">Expone el tema utilizando un lenguaje técnico disciplinar al presentar la propuesta y responde evidenciando un manejo de la información la mayoría del tiempo.</t>
  </si>
  <si>
    <t xml:space="preserve">Expone el tema utilizando un lenguaje técnico disciplinar al presentar la propuesta y responde evidenciando un manejo de la información la mitad del tiempo.</t>
  </si>
  <si>
    <t xml:space="preserve">Expone el tema utilizando un lenguaje técnico disciplinar al presentar la propuesta y responde evidenciando un manejo de la información en menos de la mitad del tiempo.</t>
  </si>
  <si>
    <t xml:space="preserve">PUNTOS</t>
  </si>
  <si>
    <t xml:space="preserve">NOTA</t>
  </si>
  <si>
    <t xml:space="preserve">Relevancia</t>
  </si>
  <si>
    <t xml:space="preserve">Logro incipiente</t>
  </si>
  <si>
    <t xml:space="preserve">Muy Relevante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</si>
</sst>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 %"/>
    <numFmt numFmtId="166" formatCode="0.0"/>
    <numFmt numFmtId="167" formatCode="General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20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color rgb="FF000000"/>
      <name val="Calibri"/>
      <family val="2"/>
      <charset val="1"/>
    </font>
    <font>
      <sz val="9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4"/>
      <color rgb="FF000000"/>
      <name val="Calibri"/>
      <family val="0"/>
      <charset val="1"/>
    </font>
    <font>
      <sz val="2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3B3838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DAE3F3"/>
      </patternFill>
    </fill>
    <fill>
      <patternFill patternType="solid">
        <fgColor rgb="FFDAE3F3"/>
        <bgColor rgb="FFD9D9D9"/>
      </patternFill>
    </fill>
    <fill>
      <patternFill patternType="solid">
        <fgColor rgb="FFFEF2CB"/>
        <bgColor rgb="FFECECEC"/>
      </patternFill>
    </fill>
    <fill>
      <patternFill patternType="solid">
        <fgColor rgb="FFD9D9D9"/>
        <bgColor rgb="FFD8D8D8"/>
      </patternFill>
    </fill>
    <fill>
      <patternFill patternType="solid">
        <fgColor rgb="FFD8D8D8"/>
        <bgColor rgb="FFD9D9D9"/>
      </patternFill>
    </fill>
    <fill>
      <patternFill patternType="solid">
        <fgColor rgb="FF262626"/>
        <bgColor rgb="FF3B3838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 diagonalUp="false" diagonalDown="false"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 diagonalUp="false" diagonalDown="false">
      <left/>
      <right style="medium">
        <color rgb="FF7F7F7F"/>
      </right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1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5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00FFFFFF"/>
        </patternFill>
      </fill>
    </dxf>
    <dxf>
      <font>
        <color rgb="FF9C0006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F7F7F"/>
      <rgbColor rgb="FF9999FF"/>
      <rgbColor rgb="FF993366"/>
      <rgbColor rgb="FFFEF2CB"/>
      <rgbColor rgb="FFDAE3F3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ECEC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62626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79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ColWidth="14.4296875" defaultRowHeight="15" zeroHeight="false" outlineLevelRow="1" outlineLevelCol="0"/>
  <cols>
    <col collapsed="false" customWidth="true" hidden="false" outlineLevel="0" max="1" min="1" style="0" width="10.71"/>
    <col collapsed="false" customWidth="true" hidden="false" outlineLevel="0" max="2" min="2" style="0" width="66.86"/>
    <col collapsed="false" customWidth="true" hidden="false" outlineLevel="0" max="3" min="3" style="0" width="22"/>
    <col collapsed="false" customWidth="true" hidden="false" outlineLevel="0" max="4" min="4" style="0" width="15"/>
    <col collapsed="false" customWidth="true" hidden="false" outlineLevel="0" max="7" min="5" style="0" width="11.71"/>
    <col collapsed="false" customWidth="true" hidden="false" outlineLevel="0" max="8" min="8" style="0" width="7.71"/>
    <col collapsed="false" customWidth="true" hidden="false" outlineLevel="0" max="9" min="9" style="0" width="11.71"/>
    <col collapsed="false" customWidth="true" hidden="false" outlineLevel="0" max="10" min="10" style="0" width="7.71"/>
    <col collapsed="false" customWidth="true" hidden="false" outlineLevel="0" max="11" min="11" style="0" width="11.71"/>
    <col collapsed="false" customWidth="true" hidden="false" outlineLevel="0" max="24" min="12" style="0" width="10.71"/>
  </cols>
  <sheetData>
    <row r="2" customFormat="false" ht="14.25" hidden="false" customHeight="false" outlineLevel="0" collapsed="false">
      <c r="C2" s="1" t="n">
        <v>0.7</v>
      </c>
      <c r="D2" s="2" t="n">
        <v>0.3</v>
      </c>
      <c r="E2" s="3" t="n">
        <v>1</v>
      </c>
    </row>
    <row r="3" customFormat="false" ht="14.25" hidden="false" customHeight="false" outlineLevel="0" collapsed="false">
      <c r="B3" s="4" t="s">
        <v>0</v>
      </c>
      <c r="C3" s="5" t="s">
        <v>1</v>
      </c>
      <c r="D3" s="6" t="s">
        <v>2</v>
      </c>
      <c r="E3" s="7" t="s">
        <v>3</v>
      </c>
    </row>
    <row r="4" customFormat="false" ht="14.25" hidden="false" customHeight="false" outlineLevel="0" collapsed="false">
      <c r="A4" s="8" t="n">
        <v>1</v>
      </c>
      <c r="B4" s="9" t="s">
        <v>4</v>
      </c>
      <c r="C4" s="10" t="n">
        <f aca="false">C21</f>
        <v>7</v>
      </c>
      <c r="D4" s="11" t="n">
        <f aca="false">C60</f>
        <v>7</v>
      </c>
      <c r="E4" s="12" t="n">
        <f aca="false">C4*C$2+D4*D$2</f>
        <v>7</v>
      </c>
    </row>
    <row r="5" customFormat="false" ht="14.25" hidden="false" customHeight="false" outlineLevel="0" collapsed="false">
      <c r="A5" s="8" t="n">
        <v>2</v>
      </c>
      <c r="B5" s="9" t="s">
        <v>5</v>
      </c>
      <c r="C5" s="10" t="n">
        <f aca="false">C34</f>
        <v>7</v>
      </c>
      <c r="D5" s="11" t="n">
        <f aca="false">C73</f>
        <v>7</v>
      </c>
      <c r="E5" s="12" t="n">
        <f aca="false">C5*C$2+D5*D$2</f>
        <v>7</v>
      </c>
    </row>
    <row r="6" customFormat="false" ht="14.25" hidden="false" customHeight="false" outlineLevel="0" collapsed="false">
      <c r="A6" s="8" t="n">
        <v>3</v>
      </c>
      <c r="B6" s="9"/>
      <c r="C6" s="10" t="n">
        <f aca="false">C47</f>
        <v>7</v>
      </c>
      <c r="D6" s="11" t="n">
        <f aca="false">C86</f>
        <v>7</v>
      </c>
      <c r="E6" s="12" t="n">
        <f aca="false">C6*C$2+D6*D$2</f>
        <v>7</v>
      </c>
    </row>
    <row r="11" customFormat="false" ht="18" hidden="false" customHeight="false" outlineLevel="1" collapsed="false">
      <c r="A11" s="13" t="s">
        <v>6</v>
      </c>
      <c r="B11" s="14" t="str">
        <f aca="false">B4</f>
        <v>Fabian Cortes</v>
      </c>
      <c r="C11" s="15" t="s">
        <v>7</v>
      </c>
      <c r="D11" s="15" t="s">
        <v>8</v>
      </c>
      <c r="E11" s="15"/>
      <c r="F11" s="15"/>
      <c r="G11" s="15"/>
      <c r="H11" s="15"/>
      <c r="I11" s="15"/>
      <c r="J11" s="15"/>
      <c r="K11" s="15"/>
    </row>
    <row r="12" customFormat="false" ht="14.25" hidden="false" customHeight="false" outlineLevel="1" collapsed="false">
      <c r="A12" s="13"/>
      <c r="B12" s="16" t="s">
        <v>9</v>
      </c>
      <c r="C12" s="15"/>
      <c r="D12" s="15" t="s">
        <v>10</v>
      </c>
      <c r="E12" s="15"/>
      <c r="F12" s="15" t="s">
        <v>11</v>
      </c>
      <c r="G12" s="15"/>
      <c r="H12" s="17" t="s">
        <v>12</v>
      </c>
      <c r="I12" s="17"/>
      <c r="J12" s="15" t="s">
        <v>13</v>
      </c>
      <c r="K12" s="15"/>
    </row>
    <row r="13" customFormat="false" ht="24" hidden="false" customHeight="false" outlineLevel="1" collapsed="false">
      <c r="A13" s="13"/>
      <c r="B13" s="18" t="str">
        <f aca="false">RUBRICA!A4</f>
        <v>1. Presenta el proyecto considerando la relevancia, objetivos, metodología y desarrollo, de acuerdo a los estándares de calidad de la disciplina. </v>
      </c>
      <c r="C13" s="19" t="s">
        <v>10</v>
      </c>
      <c r="D13" s="20" t="str">
        <f aca="false">IF($C13=CL,"X","")</f>
        <v>X</v>
      </c>
      <c r="E13" s="21" t="n">
        <f aca="false">IF(D13="X",100*0.15,"")</f>
        <v>15</v>
      </c>
      <c r="F13" s="20" t="str">
        <f aca="false">IF($C13=L,"X","")</f>
        <v/>
      </c>
      <c r="G13" s="21" t="str">
        <f aca="false">IF(F13="X",60*0.15,"")</f>
        <v/>
      </c>
      <c r="H13" s="20" t="str">
        <f aca="false">IF($C13=ML,"X","")</f>
        <v/>
      </c>
      <c r="I13" s="20" t="str">
        <f aca="false">IF(H13="X",30*0.15,"")</f>
        <v/>
      </c>
      <c r="J13" s="20" t="str">
        <f aca="false">IF($C13=NL,"X","")</f>
        <v/>
      </c>
      <c r="K13" s="20" t="str">
        <f aca="false">IF($J13="X",0,"")</f>
        <v/>
      </c>
    </row>
    <row r="14" customFormat="false" ht="26.25" hidden="false" customHeight="true" outlineLevel="1" collapsed="false">
      <c r="A14" s="13"/>
      <c r="B14" s="18" t="str">
        <f aca="false">RUBRICA!A5</f>
        <v>2. Presenta las evidencias del Proyecto APT, dando cuenta del cumplimiento de los objetivos y de acuerdo a los estándares de la disciplina. </v>
      </c>
      <c r="C14" s="19" t="s">
        <v>10</v>
      </c>
      <c r="D14" s="20" t="str">
        <f aca="false">IF($C14=CL,"X","")</f>
        <v>X</v>
      </c>
      <c r="E14" s="20" t="n">
        <f aca="false">IF(D14="X",100*0.25,"")</f>
        <v>25</v>
      </c>
      <c r="F14" s="20" t="str">
        <f aca="false">IF($C14=L,"X","")</f>
        <v/>
      </c>
      <c r="G14" s="20" t="str">
        <f aca="false">IF(F14="X",60*0.25,"")</f>
        <v/>
      </c>
      <c r="H14" s="20" t="str">
        <f aca="false">IF($C14=ML,"X","")</f>
        <v/>
      </c>
      <c r="I14" s="20" t="str">
        <f aca="false">IF(H14="X",30*0.25,"")</f>
        <v/>
      </c>
      <c r="J14" s="20" t="str">
        <f aca="false">IF($C14=NL,"X","")</f>
        <v/>
      </c>
      <c r="K14" s="20" t="str">
        <f aca="false">IF($J14="X",0,"")</f>
        <v/>
      </c>
    </row>
    <row r="15" customFormat="false" ht="24" hidden="false" customHeight="false" outlineLevel="1" collapsed="false">
      <c r="A15" s="13"/>
      <c r="B15" s="18" t="str">
        <f aca="false">RUBRICA!A6</f>
        <v>3. Responde las preguntas realizadas por la comisión, cumpliendo con los estándares de calidad de la disciplina.</v>
      </c>
      <c r="C15" s="19" t="s">
        <v>10</v>
      </c>
      <c r="D15" s="20" t="str">
        <f aca="false">IF($C15=CL,"X","")</f>
        <v>X</v>
      </c>
      <c r="E15" s="20" t="n">
        <f aca="false">IF(D15="X",100*0.2,"")</f>
        <v>20</v>
      </c>
      <c r="F15" s="20" t="str">
        <f aca="false">IF($C15=L,"X","")</f>
        <v/>
      </c>
      <c r="G15" s="20" t="str">
        <f aca="false">IF(F15="X",60*0.2,"")</f>
        <v/>
      </c>
      <c r="H15" s="20" t="str">
        <f aca="false">IF($C15=ML,"X","")</f>
        <v/>
      </c>
      <c r="I15" s="20" t="str">
        <f aca="false">IF(H15="X",30*0.2,"")</f>
        <v/>
      </c>
      <c r="J15" s="20" t="str">
        <f aca="false">IF($C15=NL,"X","")</f>
        <v/>
      </c>
      <c r="K15" s="20" t="str">
        <f aca="false">IF($J15="X",0,"")</f>
        <v/>
      </c>
    </row>
    <row r="16" customFormat="false" ht="24" hidden="false" customHeight="false" outlineLevel="1" collapsed="false">
      <c r="A16" s="13"/>
      <c r="B16" s="18" t="str">
        <f aca="false">RUBRICA!A7</f>
        <v>4. Expone el Proyecto APT, considerando el formato y el tiempo establecido para la presentación.</v>
      </c>
      <c r="C16" s="19" t="s">
        <v>10</v>
      </c>
      <c r="D16" s="20" t="str">
        <f aca="false">IF($C16=CL,"X","")</f>
        <v>X</v>
      </c>
      <c r="E16" s="20" t="n">
        <f aca="false">IF(D16="X",100*0.05,"")</f>
        <v>5</v>
      </c>
      <c r="F16" s="20" t="str">
        <f aca="false">IF($C16=L,"X","")</f>
        <v/>
      </c>
      <c r="G16" s="20" t="str">
        <f aca="false">IF(F16="X",60*0.05,"")</f>
        <v/>
      </c>
      <c r="H16" s="20" t="str">
        <f aca="false">IF($C16=ML,"X","")</f>
        <v/>
      </c>
      <c r="I16" s="20" t="str">
        <f aca="false">IF(H16="X",30*0.05,"")</f>
        <v/>
      </c>
      <c r="J16" s="20" t="str">
        <f aca="false">IF($C16=NL,"X","")</f>
        <v/>
      </c>
      <c r="K16" s="20" t="str">
        <f aca="false">IF($J16="X",0,"")</f>
        <v/>
      </c>
    </row>
    <row r="17" customFormat="false" ht="24" hidden="false" customHeight="false" outlineLevel="1" collapsed="false">
      <c r="A17" s="13"/>
      <c r="B17" s="18" t="str">
        <f aca="false">RUBRICA!A8</f>
        <v>5. Expresa sus ideas con fluidez, claridad y precisión, utilizando lenguaje técnico propio de la disciplina.</v>
      </c>
      <c r="C17" s="19" t="s">
        <v>10</v>
      </c>
      <c r="D17" s="20" t="str">
        <f aca="false">IF($C17=CL,"X","")</f>
        <v>X</v>
      </c>
      <c r="E17" s="20" t="n">
        <f aca="false">IF(D17="X",100*0.05,"")</f>
        <v>5</v>
      </c>
      <c r="F17" s="20" t="str">
        <f aca="false">IF($C17=L,"X","")</f>
        <v/>
      </c>
      <c r="G17" s="20" t="str">
        <f aca="false">IF(F17="X",60*0.05,"")</f>
        <v/>
      </c>
      <c r="H17" s="20" t="str">
        <f aca="false">IF($C17=ML,"X","")</f>
        <v/>
      </c>
      <c r="I17" s="20" t="str">
        <f aca="false">IF(H17="X",30*0.05,"")</f>
        <v/>
      </c>
      <c r="J17" s="20" t="str">
        <f aca="false">IF($C17=NL,"X","")</f>
        <v/>
      </c>
      <c r="K17" s="20" t="str">
        <f aca="false">IF($J17="X",0,"")</f>
        <v/>
      </c>
    </row>
    <row r="18" customFormat="false" ht="24" hidden="false" customHeight="false" outlineLevel="1" collapsed="false">
      <c r="A18" s="13"/>
      <c r="B18" s="18" t="str">
        <f aca="false">RUBRICA!A9</f>
        <v>6. Entrega la documentación y evidencias requerida por la asignatura de acuerdo a la estructura y nombres solicitados, guardando todas las evidencias de avances en Git</v>
      </c>
      <c r="C18" s="19" t="s">
        <v>10</v>
      </c>
      <c r="D18" s="20" t="str">
        <f aca="false">IF($C18=CL,"X","")</f>
        <v>X</v>
      </c>
      <c r="E18" s="20" t="n">
        <f aca="false">IF(D18="X",100*0.2,"")</f>
        <v>20</v>
      </c>
      <c r="F18" s="20" t="str">
        <f aca="false">IF($C18=L,"X","")</f>
        <v/>
      </c>
      <c r="G18" s="20" t="str">
        <f aca="false">IF(F18="X",60*0.2,"")</f>
        <v/>
      </c>
      <c r="H18" s="20" t="str">
        <f aca="false">IF($C18=ML,"X","")</f>
        <v/>
      </c>
      <c r="I18" s="20" t="str">
        <f aca="false">IF(H18="X",30*0.2,"")</f>
        <v/>
      </c>
      <c r="J18" s="20" t="str">
        <f aca="false">IF($C18=NL,"X","")</f>
        <v/>
      </c>
      <c r="K18" s="20" t="str">
        <f aca="false">IF($J18="X",0,"")</f>
        <v/>
      </c>
    </row>
    <row r="19" customFormat="false" ht="24" hidden="false" customHeight="false" outlineLevel="1" collapsed="false">
      <c r="A19" s="13"/>
      <c r="B19" s="18" t="str">
        <f aca="false">RUBRICA!A10</f>
        <v>7. Expone el tema utilizando un lenguaje técnico disciplinar al presentar la propuesta y responde evidenciando un manejo de la información. </v>
      </c>
      <c r="C19" s="19" t="s">
        <v>10</v>
      </c>
      <c r="D19" s="20" t="str">
        <f aca="false">IF($C19=CL,"X","")</f>
        <v>X</v>
      </c>
      <c r="E19" s="20" t="n">
        <f aca="false">IF(D19="X",100*0.1,"")</f>
        <v>10</v>
      </c>
      <c r="F19" s="20" t="str">
        <f aca="false">IF($C19=L,"X","")</f>
        <v/>
      </c>
      <c r="G19" s="20" t="str">
        <f aca="false">IF(F19="X",60*0.1,"")</f>
        <v/>
      </c>
      <c r="H19" s="20" t="str">
        <f aca="false">IF($C19=ML,"X","")</f>
        <v/>
      </c>
      <c r="I19" s="20" t="str">
        <f aca="false">IF(H19="X",30*0.1,"")</f>
        <v/>
      </c>
      <c r="J19" s="20" t="str">
        <f aca="false">IF($C19=NL,"X","")</f>
        <v/>
      </c>
      <c r="K19" s="20" t="str">
        <f aca="false">IF($J19="X",0,"")</f>
        <v/>
      </c>
    </row>
    <row r="20" customFormat="false" ht="15.75" hidden="false" customHeight="true" outlineLevel="1" collapsed="false">
      <c r="A20" s="13"/>
      <c r="B20" s="22" t="s">
        <v>14</v>
      </c>
      <c r="C20" s="23" t="n">
        <f aca="false">E20+G20+I20+K20</f>
        <v>100</v>
      </c>
      <c r="D20" s="24"/>
      <c r="E20" s="24" t="n">
        <f aca="false">SUM(E13:E19)</f>
        <v>100</v>
      </c>
      <c r="F20" s="24"/>
      <c r="G20" s="24" t="n">
        <f aca="false">SUM(G13:G19)</f>
        <v>0</v>
      </c>
      <c r="H20" s="24"/>
      <c r="I20" s="24" t="n">
        <f aca="false">SUM(I13:I19)</f>
        <v>0</v>
      </c>
      <c r="J20" s="24"/>
      <c r="K20" s="24" t="n">
        <f aca="false">SUM(K13:K19)</f>
        <v>0</v>
      </c>
    </row>
    <row r="21" customFormat="false" ht="15.75" hidden="false" customHeight="true" outlineLevel="1" collapsed="false">
      <c r="A21" s="13"/>
      <c r="B21" s="25" t="s">
        <v>15</v>
      </c>
      <c r="C21" s="26" t="n">
        <f aca="false">VLOOKUP(C20,ESCALA_IEP!A2:B202,2,FALSE())</f>
        <v>7</v>
      </c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24" hidden="false" customHeight="true" outlineLevel="0" collapsed="false">
      <c r="A24" s="13" t="s">
        <v>6</v>
      </c>
      <c r="B24" s="14" t="str">
        <f aca="false">B5</f>
        <v>Kevin Olguin</v>
      </c>
      <c r="C24" s="15" t="s">
        <v>7</v>
      </c>
      <c r="D24" s="15" t="s">
        <v>8</v>
      </c>
      <c r="E24" s="15"/>
      <c r="F24" s="15"/>
      <c r="G24" s="15"/>
      <c r="H24" s="15"/>
      <c r="I24" s="15"/>
      <c r="J24" s="15"/>
      <c r="K24" s="15"/>
    </row>
    <row r="25" customFormat="false" ht="24" hidden="false" customHeight="true" outlineLevel="0" collapsed="false">
      <c r="A25" s="13"/>
      <c r="B25" s="16" t="s">
        <v>9</v>
      </c>
      <c r="C25" s="15"/>
      <c r="D25" s="15" t="s">
        <v>10</v>
      </c>
      <c r="E25" s="15"/>
      <c r="F25" s="15" t="s">
        <v>11</v>
      </c>
      <c r="G25" s="15"/>
      <c r="H25" s="17" t="s">
        <v>12</v>
      </c>
      <c r="I25" s="17"/>
      <c r="J25" s="15" t="s">
        <v>13</v>
      </c>
      <c r="K25" s="15"/>
    </row>
    <row r="26" customFormat="false" ht="24" hidden="false" customHeight="true" outlineLevel="0" collapsed="false">
      <c r="A26" s="13"/>
      <c r="B26" s="18" t="str">
        <f aca="false">RUBRICA!A4</f>
        <v>1. Presenta el proyecto considerando la relevancia, objetivos, metodología y desarrollo, de acuerdo a los estándares de calidad de la disciplina. </v>
      </c>
      <c r="C26" s="19" t="s">
        <v>10</v>
      </c>
      <c r="D26" s="20" t="str">
        <f aca="false">IF($C26=CL,"X","")</f>
        <v>X</v>
      </c>
      <c r="E26" s="20" t="n">
        <f aca="false">IF(D26="X",100*0.15,"")</f>
        <v>15</v>
      </c>
      <c r="F26" s="20" t="str">
        <f aca="false">IF($C26=L,"X","")</f>
        <v/>
      </c>
      <c r="G26" s="20" t="str">
        <f aca="false">IF(F26="X",60*0.15,"")</f>
        <v/>
      </c>
      <c r="H26" s="20" t="str">
        <f aca="false">IF($C26=ML,"X","")</f>
        <v/>
      </c>
      <c r="I26" s="20" t="str">
        <f aca="false">IF(H26="X",30*0.15,"")</f>
        <v/>
      </c>
      <c r="J26" s="20" t="str">
        <f aca="false">IF($C26=NL,"X","")</f>
        <v/>
      </c>
      <c r="K26" s="20" t="str">
        <f aca="false">IF($J26="X",0,"")</f>
        <v/>
      </c>
    </row>
    <row r="27" customFormat="false" ht="24" hidden="false" customHeight="true" outlineLevel="0" collapsed="false">
      <c r="A27" s="13"/>
      <c r="B27" s="18" t="str">
        <f aca="false">RUBRICA!A5</f>
        <v>2. Presenta las evidencias del Proyecto APT, dando cuenta del cumplimiento de los objetivos y de acuerdo a los estándares de la disciplina. </v>
      </c>
      <c r="C27" s="19" t="s">
        <v>10</v>
      </c>
      <c r="D27" s="20" t="str">
        <f aca="false">IF($C27=CL,"X","")</f>
        <v>X</v>
      </c>
      <c r="E27" s="20" t="n">
        <f aca="false">IF(D27="X",100*0.25,"")</f>
        <v>25</v>
      </c>
      <c r="F27" s="20" t="str">
        <f aca="false">IF($C27=L,"X","")</f>
        <v/>
      </c>
      <c r="G27" s="20" t="str">
        <f aca="false">IF(F27="X",60*0.25,"")</f>
        <v/>
      </c>
      <c r="H27" s="20" t="str">
        <f aca="false">IF($C27=ML,"X","")</f>
        <v/>
      </c>
      <c r="I27" s="20" t="str">
        <f aca="false">IF(H27="X",30*0.25,"")</f>
        <v/>
      </c>
      <c r="J27" s="20" t="str">
        <f aca="false">IF($C27=NL,"X","")</f>
        <v/>
      </c>
      <c r="K27" s="20" t="str">
        <f aca="false">IF($J27="X",0,"")</f>
        <v/>
      </c>
    </row>
    <row r="28" customFormat="false" ht="24" hidden="false" customHeight="true" outlineLevel="0" collapsed="false">
      <c r="A28" s="13"/>
      <c r="B28" s="18" t="str">
        <f aca="false">RUBRICA!A6</f>
        <v>3. Responde las preguntas realizadas por la comisión, cumpliendo con los estándares de calidad de la disciplina.</v>
      </c>
      <c r="C28" s="19" t="s">
        <v>10</v>
      </c>
      <c r="D28" s="20" t="str">
        <f aca="false">IF($C28=CL,"X","")</f>
        <v>X</v>
      </c>
      <c r="E28" s="20" t="n">
        <f aca="false">IF(D28="X",100*0.2,"")</f>
        <v>20</v>
      </c>
      <c r="F28" s="20" t="str">
        <f aca="false">IF($C28=L,"X","")</f>
        <v/>
      </c>
      <c r="G28" s="20" t="str">
        <f aca="false">IF(F28="X",60*0.2,"")</f>
        <v/>
      </c>
      <c r="H28" s="20" t="str">
        <f aca="false">IF($C28=ML,"X","")</f>
        <v/>
      </c>
      <c r="I28" s="20" t="str">
        <f aca="false">IF(H28="X",30*0.2,"")</f>
        <v/>
      </c>
      <c r="J28" s="20" t="str">
        <f aca="false">IF($C28=NL,"X","")</f>
        <v/>
      </c>
      <c r="K28" s="20" t="str">
        <f aca="false">IF($J28="X",0,"")</f>
        <v/>
      </c>
    </row>
    <row r="29" customFormat="false" ht="24" hidden="false" customHeight="true" outlineLevel="0" collapsed="false">
      <c r="A29" s="13"/>
      <c r="B29" s="18" t="str">
        <f aca="false">RUBRICA!A7</f>
        <v>4. Expone el Proyecto APT, considerando el formato y el tiempo establecido para la presentación.</v>
      </c>
      <c r="C29" s="19" t="s">
        <v>10</v>
      </c>
      <c r="D29" s="20" t="str">
        <f aca="false">IF($C29=CL,"X","")</f>
        <v>X</v>
      </c>
      <c r="E29" s="20" t="n">
        <f aca="false">IF(D29="X",100*0.05,"")</f>
        <v>5</v>
      </c>
      <c r="F29" s="20" t="str">
        <f aca="false">IF($C29=L,"X","")</f>
        <v/>
      </c>
      <c r="G29" s="20" t="str">
        <f aca="false">IF(F29="X",60*0.05,"")</f>
        <v/>
      </c>
      <c r="H29" s="20" t="str">
        <f aca="false">IF($C29=ML,"X","")</f>
        <v/>
      </c>
      <c r="I29" s="20" t="str">
        <f aca="false">IF(H29="X",30*0.05,"")</f>
        <v/>
      </c>
      <c r="J29" s="20" t="str">
        <f aca="false">IF($C29=NL,"X","")</f>
        <v/>
      </c>
      <c r="K29" s="20" t="str">
        <f aca="false">IF($J29="X",0,"")</f>
        <v/>
      </c>
    </row>
    <row r="30" customFormat="false" ht="24" hidden="false" customHeight="true" outlineLevel="0" collapsed="false">
      <c r="A30" s="13"/>
      <c r="B30" s="18" t="str">
        <f aca="false">RUBRICA!A8</f>
        <v>5. Expresa sus ideas con fluidez, claridad y precisión, utilizando lenguaje técnico propio de la disciplina.</v>
      </c>
      <c r="C30" s="19" t="s">
        <v>10</v>
      </c>
      <c r="D30" s="20" t="str">
        <f aca="false">IF($C30=CL,"X","")</f>
        <v>X</v>
      </c>
      <c r="E30" s="20" t="n">
        <f aca="false">IF(D30="X",100*0.05,"")</f>
        <v>5</v>
      </c>
      <c r="F30" s="20" t="str">
        <f aca="false">IF($C30=L,"X","")</f>
        <v/>
      </c>
      <c r="G30" s="20" t="str">
        <f aca="false">IF(F30="X",60*0.05,"")</f>
        <v/>
      </c>
      <c r="H30" s="20" t="str">
        <f aca="false">IF($C30=ML,"X","")</f>
        <v/>
      </c>
      <c r="I30" s="20" t="str">
        <f aca="false">IF(H30="X",30*0.05,"")</f>
        <v/>
      </c>
      <c r="J30" s="20" t="str">
        <f aca="false">IF($C30=NL,"X","")</f>
        <v/>
      </c>
      <c r="K30" s="20" t="str">
        <f aca="false">IF($J30="X",0,"")</f>
        <v/>
      </c>
    </row>
    <row r="31" customFormat="false" ht="24" hidden="false" customHeight="true" outlineLevel="0" collapsed="false">
      <c r="A31" s="13"/>
      <c r="B31" s="18" t="str">
        <f aca="false">RUBRICA!A9</f>
        <v>6. Entrega la documentación y evidencias requerida por la asignatura de acuerdo a la estructura y nombres solicitados, guardando todas las evidencias de avances en Git</v>
      </c>
      <c r="C31" s="19" t="s">
        <v>10</v>
      </c>
      <c r="D31" s="20" t="str">
        <f aca="false">IF($C31=CL,"X","")</f>
        <v>X</v>
      </c>
      <c r="E31" s="20" t="n">
        <f aca="false">IF(D31="X",100*0.2,"")</f>
        <v>20</v>
      </c>
      <c r="F31" s="20" t="str">
        <f aca="false">IF($C31=L,"X","")</f>
        <v/>
      </c>
      <c r="G31" s="20" t="str">
        <f aca="false">IF(F31="X",60*0.2,"")</f>
        <v/>
      </c>
      <c r="H31" s="20" t="str">
        <f aca="false">IF($C31=ML,"X","")</f>
        <v/>
      </c>
      <c r="I31" s="20" t="str">
        <f aca="false">IF(H31="X",30*0.2,"")</f>
        <v/>
      </c>
      <c r="J31" s="20" t="str">
        <f aca="false">IF($C31=NL,"X","")</f>
        <v/>
      </c>
      <c r="K31" s="20" t="str">
        <f aca="false">IF($J31="X",0,"")</f>
        <v/>
      </c>
    </row>
    <row r="32" customFormat="false" ht="24" hidden="false" customHeight="true" outlineLevel="0" collapsed="false">
      <c r="A32" s="13"/>
      <c r="B32" s="18" t="str">
        <f aca="false">RUBRICA!A10</f>
        <v>7. Expone el tema utilizando un lenguaje técnico disciplinar al presentar la propuesta y responde evidenciando un manejo de la información. </v>
      </c>
      <c r="C32" s="19" t="s">
        <v>10</v>
      </c>
      <c r="D32" s="20" t="str">
        <f aca="false">IF($C32=CL,"X","")</f>
        <v>X</v>
      </c>
      <c r="E32" s="20" t="n">
        <f aca="false">IF(D32="X",100*0.1,"")</f>
        <v>10</v>
      </c>
      <c r="F32" s="20" t="str">
        <f aca="false">IF($C32=L,"X","")</f>
        <v/>
      </c>
      <c r="G32" s="20" t="str">
        <f aca="false">IF(F32="X",60*0.1,"")</f>
        <v/>
      </c>
      <c r="H32" s="20" t="str">
        <f aca="false">IF($C32=ML,"X","")</f>
        <v/>
      </c>
      <c r="I32" s="20" t="str">
        <f aca="false">IF(H32="X",30*0.1,"")</f>
        <v/>
      </c>
      <c r="J32" s="20" t="str">
        <f aca="false">IF($C32=NL,"X","")</f>
        <v/>
      </c>
      <c r="K32" s="20" t="str">
        <f aca="false">IF($J32="X",0,"")</f>
        <v/>
      </c>
    </row>
    <row r="33" customFormat="false" ht="24" hidden="false" customHeight="true" outlineLevel="0" collapsed="false">
      <c r="A33" s="13"/>
      <c r="B33" s="22" t="s">
        <v>14</v>
      </c>
      <c r="C33" s="23" t="n">
        <f aca="false">E33+G33+I33+K33</f>
        <v>100</v>
      </c>
      <c r="D33" s="24"/>
      <c r="E33" s="24" t="n">
        <f aca="false">SUM(E26:E32)</f>
        <v>100</v>
      </c>
      <c r="F33" s="24"/>
      <c r="G33" s="24" t="n">
        <f aca="false">SUM(G26:G32)</f>
        <v>0</v>
      </c>
      <c r="H33" s="24"/>
      <c r="I33" s="24" t="n">
        <f aca="false">SUM(I26:I32)</f>
        <v>0</v>
      </c>
      <c r="J33" s="24"/>
      <c r="K33" s="24" t="n">
        <f aca="false">SUM(K26:K32)</f>
        <v>0</v>
      </c>
    </row>
    <row r="34" customFormat="false" ht="24" hidden="false" customHeight="true" outlineLevel="0" collapsed="false">
      <c r="A34" s="13"/>
      <c r="B34" s="25" t="s">
        <v>15</v>
      </c>
      <c r="C34" s="26" t="n">
        <f aca="false">VLOOKUP(C33,ESCALA_IEP!A15:B215,2,FALSE())</f>
        <v>7</v>
      </c>
    </row>
    <row r="35" customFormat="false" ht="15.75" hidden="false" customHeight="true" outlineLevel="0" collapsed="false"/>
    <row r="36" customFormat="false" ht="13.5" hidden="false" customHeight="true" outlineLevel="0" collapsed="false"/>
    <row r="37" customFormat="false" ht="24" hidden="false" customHeight="true" outlineLevel="0" collapsed="false">
      <c r="A37" s="13" t="s">
        <v>6</v>
      </c>
      <c r="B37" s="14" t="n">
        <f aca="false">B6</f>
        <v>0</v>
      </c>
      <c r="C37" s="15" t="s">
        <v>7</v>
      </c>
      <c r="D37" s="15" t="s">
        <v>8</v>
      </c>
      <c r="E37" s="15"/>
      <c r="F37" s="15"/>
      <c r="G37" s="15"/>
      <c r="H37" s="15"/>
      <c r="I37" s="15"/>
      <c r="J37" s="15"/>
      <c r="K37" s="15"/>
    </row>
    <row r="38" customFormat="false" ht="24" hidden="false" customHeight="true" outlineLevel="0" collapsed="false">
      <c r="A38" s="13"/>
      <c r="B38" s="16" t="s">
        <v>9</v>
      </c>
      <c r="C38" s="15"/>
      <c r="D38" s="15" t="s">
        <v>10</v>
      </c>
      <c r="E38" s="15"/>
      <c r="F38" s="15" t="s">
        <v>11</v>
      </c>
      <c r="G38" s="15"/>
      <c r="H38" s="17" t="s">
        <v>12</v>
      </c>
      <c r="I38" s="17"/>
      <c r="J38" s="15" t="s">
        <v>13</v>
      </c>
      <c r="K38" s="15"/>
    </row>
    <row r="39" customFormat="false" ht="24" hidden="false" customHeight="true" outlineLevel="0" collapsed="false">
      <c r="A39" s="13"/>
      <c r="B39" s="18" t="str">
        <f aca="false">RUBRICA!A4</f>
        <v>1. Presenta el proyecto considerando la relevancia, objetivos, metodología y desarrollo, de acuerdo a los estándares de calidad de la disciplina. </v>
      </c>
      <c r="C39" s="19" t="s">
        <v>10</v>
      </c>
      <c r="D39" s="20" t="str">
        <f aca="false">IF($C39=CL,"X","")</f>
        <v>X</v>
      </c>
      <c r="E39" s="20" t="n">
        <f aca="false">IF(D39="X",100*0.15,"")</f>
        <v>15</v>
      </c>
      <c r="F39" s="20" t="str">
        <f aca="false">IF($C39=L,"X","")</f>
        <v/>
      </c>
      <c r="G39" s="20" t="str">
        <f aca="false">IF(F39="X",60*0.15,"")</f>
        <v/>
      </c>
      <c r="H39" s="20" t="str">
        <f aca="false">IF($C39=ML,"X","")</f>
        <v/>
      </c>
      <c r="I39" s="20" t="str">
        <f aca="false">IF(H39="X",30*0.15,"")</f>
        <v/>
      </c>
      <c r="J39" s="20" t="str">
        <f aca="false">IF($C39=NL,"X","")</f>
        <v/>
      </c>
      <c r="K39" s="20" t="str">
        <f aca="false">IF($J39="X",0,"")</f>
        <v/>
      </c>
    </row>
    <row r="40" customFormat="false" ht="24" hidden="false" customHeight="true" outlineLevel="0" collapsed="false">
      <c r="A40" s="13"/>
      <c r="B40" s="18" t="str">
        <f aca="false">RUBRICA!A5</f>
        <v>2. Presenta las evidencias del Proyecto APT, dando cuenta del cumplimiento de los objetivos y de acuerdo a los estándares de la disciplina. </v>
      </c>
      <c r="C40" s="19" t="s">
        <v>10</v>
      </c>
      <c r="D40" s="20" t="str">
        <f aca="false">IF($C40=CL,"X","")</f>
        <v>X</v>
      </c>
      <c r="E40" s="20" t="n">
        <f aca="false">IF(D40="X",100*0.25,"")</f>
        <v>25</v>
      </c>
      <c r="F40" s="20" t="str">
        <f aca="false">IF($C40=L,"X","")</f>
        <v/>
      </c>
      <c r="G40" s="20" t="str">
        <f aca="false">IF(F40="X",60*0.25,"")</f>
        <v/>
      </c>
      <c r="H40" s="20" t="str">
        <f aca="false">IF($C40=ML,"X","")</f>
        <v/>
      </c>
      <c r="I40" s="20" t="str">
        <f aca="false">IF(H40="X",30*0.25,"")</f>
        <v/>
      </c>
      <c r="J40" s="20" t="str">
        <f aca="false">IF($C40=NL,"X","")</f>
        <v/>
      </c>
      <c r="K40" s="20" t="str">
        <f aca="false">IF($J40="X",0,"")</f>
        <v/>
      </c>
    </row>
    <row r="41" customFormat="false" ht="24" hidden="false" customHeight="true" outlineLevel="0" collapsed="false">
      <c r="A41" s="13"/>
      <c r="B41" s="18" t="str">
        <f aca="false">RUBRICA!A6</f>
        <v>3. Responde las preguntas realizadas por la comisión, cumpliendo con los estándares de calidad de la disciplina.</v>
      </c>
      <c r="C41" s="19" t="s">
        <v>10</v>
      </c>
      <c r="D41" s="20" t="str">
        <f aca="false">IF($C41=CL,"X","")</f>
        <v>X</v>
      </c>
      <c r="E41" s="20" t="n">
        <f aca="false">IF(D41="X",100*0.2,"")</f>
        <v>20</v>
      </c>
      <c r="F41" s="20" t="str">
        <f aca="false">IF($C41=L,"X","")</f>
        <v/>
      </c>
      <c r="G41" s="20" t="str">
        <f aca="false">IF(F41="X",60*0.2,"")</f>
        <v/>
      </c>
      <c r="H41" s="20" t="str">
        <f aca="false">IF($C41=ML,"X","")</f>
        <v/>
      </c>
      <c r="I41" s="20" t="str">
        <f aca="false">IF(H41="X",30*0.2,"")</f>
        <v/>
      </c>
      <c r="J41" s="20" t="str">
        <f aca="false">IF($C41=NL,"X","")</f>
        <v/>
      </c>
      <c r="K41" s="20" t="str">
        <f aca="false">IF($J41="X",0,"")</f>
        <v/>
      </c>
    </row>
    <row r="42" customFormat="false" ht="24" hidden="false" customHeight="true" outlineLevel="0" collapsed="false">
      <c r="A42" s="13"/>
      <c r="B42" s="18" t="str">
        <f aca="false">RUBRICA!A7</f>
        <v>4. Expone el Proyecto APT, considerando el formato y el tiempo establecido para la presentación.</v>
      </c>
      <c r="C42" s="19" t="s">
        <v>10</v>
      </c>
      <c r="D42" s="20" t="str">
        <f aca="false">IF($C42=CL,"X","")</f>
        <v>X</v>
      </c>
      <c r="E42" s="20" t="n">
        <f aca="false">IF(D42="X",100*0.05,"")</f>
        <v>5</v>
      </c>
      <c r="F42" s="20" t="str">
        <f aca="false">IF($C42=L,"X","")</f>
        <v/>
      </c>
      <c r="G42" s="20" t="str">
        <f aca="false">IF(F42="X",60*0.05,"")</f>
        <v/>
      </c>
      <c r="H42" s="20" t="str">
        <f aca="false">IF($C42=ML,"X","")</f>
        <v/>
      </c>
      <c r="I42" s="20" t="str">
        <f aca="false">IF(H42="X",30*0.05,"")</f>
        <v/>
      </c>
      <c r="J42" s="20" t="str">
        <f aca="false">IF($C42=NL,"X","")</f>
        <v/>
      </c>
      <c r="K42" s="20" t="str">
        <f aca="false">IF($J42="X",0,"")</f>
        <v/>
      </c>
    </row>
    <row r="43" customFormat="false" ht="24" hidden="false" customHeight="true" outlineLevel="0" collapsed="false">
      <c r="A43" s="13"/>
      <c r="B43" s="18" t="str">
        <f aca="false">RUBRICA!A8</f>
        <v>5. Expresa sus ideas con fluidez, claridad y precisión, utilizando lenguaje técnico propio de la disciplina.</v>
      </c>
      <c r="C43" s="19" t="s">
        <v>10</v>
      </c>
      <c r="D43" s="20" t="str">
        <f aca="false">IF($C43=CL,"X","")</f>
        <v>X</v>
      </c>
      <c r="E43" s="20" t="n">
        <f aca="false">IF(D43="X",100*0.05,"")</f>
        <v>5</v>
      </c>
      <c r="F43" s="20" t="str">
        <f aca="false">IF($C43=L,"X","")</f>
        <v/>
      </c>
      <c r="G43" s="20" t="str">
        <f aca="false">IF(F43="X",60*0.05,"")</f>
        <v/>
      </c>
      <c r="H43" s="20" t="str">
        <f aca="false">IF($C43=ML,"X","")</f>
        <v/>
      </c>
      <c r="I43" s="20" t="str">
        <f aca="false">IF(H43="X",30*0.05,"")</f>
        <v/>
      </c>
      <c r="J43" s="20" t="str">
        <f aca="false">IF($C43=NL,"X","")</f>
        <v/>
      </c>
      <c r="K43" s="20" t="str">
        <f aca="false">IF($J43="X",0,"")</f>
        <v/>
      </c>
    </row>
    <row r="44" customFormat="false" ht="24" hidden="false" customHeight="true" outlineLevel="0" collapsed="false">
      <c r="A44" s="13"/>
      <c r="B44" s="18" t="str">
        <f aca="false">RUBRICA!A9</f>
        <v>6. Entrega la documentación y evidencias requerida por la asignatura de acuerdo a la estructura y nombres solicitados, guardando todas las evidencias de avances en Git</v>
      </c>
      <c r="C44" s="19" t="s">
        <v>10</v>
      </c>
      <c r="D44" s="20" t="str">
        <f aca="false">IF($C44=CL,"X","")</f>
        <v>X</v>
      </c>
      <c r="E44" s="20" t="n">
        <f aca="false">IF(D44="X",100*0.2,"")</f>
        <v>20</v>
      </c>
      <c r="F44" s="20" t="str">
        <f aca="false">IF($C44=L,"X","")</f>
        <v/>
      </c>
      <c r="G44" s="20" t="str">
        <f aca="false">IF(F44="X",60*0.2,"")</f>
        <v/>
      </c>
      <c r="H44" s="20" t="str">
        <f aca="false">IF($C44=ML,"X","")</f>
        <v/>
      </c>
      <c r="I44" s="20" t="str">
        <f aca="false">IF(H44="X",30*0.2,"")</f>
        <v/>
      </c>
      <c r="J44" s="20" t="str">
        <f aca="false">IF($C44=NL,"X","")</f>
        <v/>
      </c>
      <c r="K44" s="20" t="str">
        <f aca="false">IF($J44="X",0,"")</f>
        <v/>
      </c>
    </row>
    <row r="45" customFormat="false" ht="24" hidden="false" customHeight="true" outlineLevel="0" collapsed="false">
      <c r="A45" s="13"/>
      <c r="B45" s="18" t="str">
        <f aca="false">RUBRICA!A10</f>
        <v>7. Expone el tema utilizando un lenguaje técnico disciplinar al presentar la propuesta y responde evidenciando un manejo de la información. </v>
      </c>
      <c r="C45" s="19" t="s">
        <v>10</v>
      </c>
      <c r="D45" s="20" t="str">
        <f aca="false">IF($C45=CL,"X","")</f>
        <v>X</v>
      </c>
      <c r="E45" s="20" t="n">
        <f aca="false">IF(D45="X",100*0.1,"")</f>
        <v>10</v>
      </c>
      <c r="F45" s="20" t="str">
        <f aca="false">IF($C45=L,"X","")</f>
        <v/>
      </c>
      <c r="G45" s="20" t="str">
        <f aca="false">IF(F45="X",60*0.1,"")</f>
        <v/>
      </c>
      <c r="H45" s="20" t="str">
        <f aca="false">IF($C45=ML,"X","")</f>
        <v/>
      </c>
      <c r="I45" s="20" t="str">
        <f aca="false">IF(H45="X",30*0.1,"")</f>
        <v/>
      </c>
      <c r="J45" s="20" t="str">
        <f aca="false">IF($C45=NL,"X","")</f>
        <v/>
      </c>
      <c r="K45" s="20" t="str">
        <f aca="false">IF($J45="X",0,"")</f>
        <v/>
      </c>
    </row>
    <row r="46" customFormat="false" ht="24" hidden="false" customHeight="true" outlineLevel="0" collapsed="false">
      <c r="A46" s="13"/>
      <c r="B46" s="22" t="s">
        <v>14</v>
      </c>
      <c r="C46" s="23" t="n">
        <f aca="false">E46+G46+I46+K46</f>
        <v>100</v>
      </c>
      <c r="D46" s="24"/>
      <c r="E46" s="24" t="n">
        <f aca="false">SUM(E39:E45)</f>
        <v>100</v>
      </c>
      <c r="F46" s="24"/>
      <c r="G46" s="24" t="n">
        <f aca="false">SUM(G39:G45)</f>
        <v>0</v>
      </c>
      <c r="H46" s="24"/>
      <c r="I46" s="24" t="n">
        <f aca="false">SUM(I39:I45)</f>
        <v>0</v>
      </c>
      <c r="J46" s="24"/>
      <c r="K46" s="24" t="n">
        <f aca="false">SUM(K39:K45)</f>
        <v>0</v>
      </c>
    </row>
    <row r="47" customFormat="false" ht="24" hidden="false" customHeight="true" outlineLevel="0" collapsed="false">
      <c r="A47" s="13"/>
      <c r="B47" s="25" t="s">
        <v>15</v>
      </c>
      <c r="C47" s="26" t="n">
        <f aca="false">VLOOKUP(C46,ESCALA_IEP!A28:B228,2,FALSE())</f>
        <v>7</v>
      </c>
    </row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24" hidden="false" customHeight="true" outlineLevel="0" collapsed="false">
      <c r="A50" s="27" t="s">
        <v>16</v>
      </c>
      <c r="B50" s="14" t="str">
        <f aca="false">B4</f>
        <v>Fabian Cortes</v>
      </c>
      <c r="C50" s="15" t="s">
        <v>7</v>
      </c>
      <c r="D50" s="15" t="s">
        <v>8</v>
      </c>
      <c r="E50" s="15"/>
      <c r="F50" s="15"/>
      <c r="G50" s="15"/>
      <c r="H50" s="15"/>
      <c r="I50" s="15"/>
      <c r="J50" s="15"/>
      <c r="K50" s="15"/>
    </row>
    <row r="51" customFormat="false" ht="24" hidden="false" customHeight="true" outlineLevel="0" collapsed="false">
      <c r="A51" s="27"/>
      <c r="B51" s="16" t="s">
        <v>9</v>
      </c>
      <c r="C51" s="15"/>
      <c r="D51" s="15" t="s">
        <v>10</v>
      </c>
      <c r="E51" s="15"/>
      <c r="F51" s="15" t="s">
        <v>11</v>
      </c>
      <c r="G51" s="15"/>
      <c r="H51" s="17" t="s">
        <v>12</v>
      </c>
      <c r="I51" s="17"/>
      <c r="J51" s="15" t="s">
        <v>13</v>
      </c>
      <c r="K51" s="15"/>
    </row>
    <row r="52" customFormat="false" ht="24" hidden="false" customHeight="true" outlineLevel="0" collapsed="false">
      <c r="A52" s="27"/>
      <c r="B52" s="18" t="str">
        <f aca="false">RUBRICA!A4</f>
        <v>1. Presenta el proyecto considerando la relevancia, objetivos, metodología y desarrollo, de acuerdo a los estándares de calidad de la disciplina. </v>
      </c>
      <c r="C52" s="19" t="s">
        <v>10</v>
      </c>
      <c r="D52" s="20" t="str">
        <f aca="false">IF($C52=CL,"X","")</f>
        <v>X</v>
      </c>
      <c r="E52" s="20" t="n">
        <f aca="false">IF(D52="X",100*0.15,"")</f>
        <v>15</v>
      </c>
      <c r="F52" s="20" t="str">
        <f aca="false">IF($C52=L,"X","")</f>
        <v/>
      </c>
      <c r="G52" s="20" t="str">
        <f aca="false">IF(F52="X",60*0.15,"")</f>
        <v/>
      </c>
      <c r="H52" s="20" t="str">
        <f aca="false">IF($C52=ML,"X","")</f>
        <v/>
      </c>
      <c r="I52" s="20" t="str">
        <f aca="false">IF(H52="X",30*0.15,"")</f>
        <v/>
      </c>
      <c r="J52" s="20" t="str">
        <f aca="false">IF($C52=NL,"X","")</f>
        <v/>
      </c>
      <c r="K52" s="20" t="str">
        <f aca="false">IF($J52="X",0,"")</f>
        <v/>
      </c>
    </row>
    <row r="53" customFormat="false" ht="24" hidden="false" customHeight="true" outlineLevel="0" collapsed="false">
      <c r="A53" s="27"/>
      <c r="B53" s="18" t="str">
        <f aca="false">RUBRICA!A5</f>
        <v>2. Presenta las evidencias del Proyecto APT, dando cuenta del cumplimiento de los objetivos y de acuerdo a los estándares de la disciplina. </v>
      </c>
      <c r="C53" s="19" t="s">
        <v>10</v>
      </c>
      <c r="D53" s="20" t="str">
        <f aca="false">IF($C53=CL,"X","")</f>
        <v>X</v>
      </c>
      <c r="E53" s="20" t="n">
        <f aca="false">IF(D53="X",100*0.25,"")</f>
        <v>25</v>
      </c>
      <c r="F53" s="20" t="str">
        <f aca="false">IF($C53=L,"X","")</f>
        <v/>
      </c>
      <c r="G53" s="20" t="str">
        <f aca="false">IF(F53="X",60*0.25,"")</f>
        <v/>
      </c>
      <c r="H53" s="20" t="str">
        <f aca="false">IF($C53=ML,"X","")</f>
        <v/>
      </c>
      <c r="I53" s="20" t="str">
        <f aca="false">IF(H53="X",30*0.25,"")</f>
        <v/>
      </c>
      <c r="J53" s="20" t="str">
        <f aca="false">IF($C53=NL,"X","")</f>
        <v/>
      </c>
      <c r="K53" s="20" t="str">
        <f aca="false">IF($J53="X",0,"")</f>
        <v/>
      </c>
    </row>
    <row r="54" customFormat="false" ht="24" hidden="false" customHeight="true" outlineLevel="0" collapsed="false">
      <c r="A54" s="27"/>
      <c r="B54" s="18" t="str">
        <f aca="false">RUBRICA!A6</f>
        <v>3. Responde las preguntas realizadas por la comisión, cumpliendo con los estándares de calidad de la disciplina.</v>
      </c>
      <c r="C54" s="19" t="s">
        <v>10</v>
      </c>
      <c r="D54" s="20" t="str">
        <f aca="false">IF($C54=CL,"X","")</f>
        <v>X</v>
      </c>
      <c r="E54" s="20" t="n">
        <f aca="false">IF(D54="X",100*0.2,"")</f>
        <v>20</v>
      </c>
      <c r="F54" s="20" t="str">
        <f aca="false">IF($C54=L,"X","")</f>
        <v/>
      </c>
      <c r="G54" s="20" t="str">
        <f aca="false">IF(F54="X",60*0.2,"")</f>
        <v/>
      </c>
      <c r="H54" s="20" t="str">
        <f aca="false">IF($C54=ML,"X","")</f>
        <v/>
      </c>
      <c r="I54" s="20" t="str">
        <f aca="false">IF(H54="X",30*0.2,"")</f>
        <v/>
      </c>
      <c r="J54" s="20" t="str">
        <f aca="false">IF($C54=NL,"X","")</f>
        <v/>
      </c>
      <c r="K54" s="20" t="str">
        <f aca="false">IF($J54="X",0,"")</f>
        <v/>
      </c>
    </row>
    <row r="55" customFormat="false" ht="24" hidden="false" customHeight="true" outlineLevel="0" collapsed="false">
      <c r="A55" s="27"/>
      <c r="B55" s="18" t="str">
        <f aca="false">RUBRICA!A7</f>
        <v>4. Expone el Proyecto APT, considerando el formato y el tiempo establecido para la presentación.</v>
      </c>
      <c r="C55" s="19" t="s">
        <v>10</v>
      </c>
      <c r="D55" s="20" t="str">
        <f aca="false">IF($C55=CL,"X","")</f>
        <v>X</v>
      </c>
      <c r="E55" s="20" t="n">
        <f aca="false">IF(D55="X",100*0.05,"")</f>
        <v>5</v>
      </c>
      <c r="F55" s="20" t="str">
        <f aca="false">IF($C55=L,"X","")</f>
        <v/>
      </c>
      <c r="G55" s="20" t="str">
        <f aca="false">IF(F55="X",60*0.05,"")</f>
        <v/>
      </c>
      <c r="H55" s="20" t="str">
        <f aca="false">IF($C55=ML,"X","")</f>
        <v/>
      </c>
      <c r="I55" s="20" t="str">
        <f aca="false">IF(H55="X",30*0.05,"")</f>
        <v/>
      </c>
      <c r="J55" s="20" t="str">
        <f aca="false">IF($C55=NL,"X","")</f>
        <v/>
      </c>
      <c r="K55" s="20" t="str">
        <f aca="false">IF($J55="X",0,"")</f>
        <v/>
      </c>
    </row>
    <row r="56" customFormat="false" ht="24" hidden="false" customHeight="true" outlineLevel="0" collapsed="false">
      <c r="A56" s="27"/>
      <c r="B56" s="18" t="str">
        <f aca="false">RUBRICA!A8</f>
        <v>5. Expresa sus ideas con fluidez, claridad y precisión, utilizando lenguaje técnico propio de la disciplina.</v>
      </c>
      <c r="C56" s="19" t="s">
        <v>10</v>
      </c>
      <c r="D56" s="20" t="str">
        <f aca="false">IF($C56=CL,"X","")</f>
        <v>X</v>
      </c>
      <c r="E56" s="20" t="n">
        <f aca="false">IF(D56="X",100*0.05,"")</f>
        <v>5</v>
      </c>
      <c r="F56" s="20" t="str">
        <f aca="false">IF($C56=L,"X","")</f>
        <v/>
      </c>
      <c r="G56" s="20" t="str">
        <f aca="false">IF(F56="X",60*0.05,"")</f>
        <v/>
      </c>
      <c r="H56" s="20" t="str">
        <f aca="false">IF($C56=ML,"X","")</f>
        <v/>
      </c>
      <c r="I56" s="20" t="str">
        <f aca="false">IF(H56="X",30*0.05,"")</f>
        <v/>
      </c>
      <c r="J56" s="20" t="str">
        <f aca="false">IF($C56=NL,"X","")</f>
        <v/>
      </c>
      <c r="K56" s="20" t="str">
        <f aca="false">IF($J56="X",0,"")</f>
        <v/>
      </c>
    </row>
    <row r="57" customFormat="false" ht="24" hidden="false" customHeight="true" outlineLevel="0" collapsed="false">
      <c r="A57" s="27"/>
      <c r="B57" s="18" t="str">
        <f aca="false">RUBRICA!A9</f>
        <v>6. Entrega la documentación y evidencias requerida por la asignatura de acuerdo a la estructura y nombres solicitados, guardando todas las evidencias de avances en Git</v>
      </c>
      <c r="C57" s="19" t="s">
        <v>10</v>
      </c>
      <c r="D57" s="20" t="str">
        <f aca="false">IF($C57=CL,"X","")</f>
        <v>X</v>
      </c>
      <c r="E57" s="20" t="n">
        <f aca="false">IF(D57="X",100*0.2,"")</f>
        <v>20</v>
      </c>
      <c r="F57" s="20" t="str">
        <f aca="false">IF($C57=L,"X","")</f>
        <v/>
      </c>
      <c r="G57" s="20" t="str">
        <f aca="false">IF(F57="X",60*0.2,"")</f>
        <v/>
      </c>
      <c r="H57" s="20" t="str">
        <f aca="false">IF($C57=ML,"X","")</f>
        <v/>
      </c>
      <c r="I57" s="20" t="str">
        <f aca="false">IF(H57="X",30*0.2,"")</f>
        <v/>
      </c>
      <c r="J57" s="20" t="str">
        <f aca="false">IF($C57=NL,"X","")</f>
        <v/>
      </c>
      <c r="K57" s="20" t="str">
        <f aca="false">IF($J57="X",0,"")</f>
        <v/>
      </c>
    </row>
    <row r="58" customFormat="false" ht="24" hidden="false" customHeight="true" outlineLevel="0" collapsed="false">
      <c r="A58" s="27"/>
      <c r="B58" s="18" t="str">
        <f aca="false">RUBRICA!A10</f>
        <v>7. Expone el tema utilizando un lenguaje técnico disciplinar al presentar la propuesta y responde evidenciando un manejo de la información. </v>
      </c>
      <c r="C58" s="19" t="s">
        <v>10</v>
      </c>
      <c r="D58" s="20" t="str">
        <f aca="false">IF($C58=CL,"X","")</f>
        <v>X</v>
      </c>
      <c r="E58" s="20" t="n">
        <f aca="false">IF(D58="X",100*0.1,"")</f>
        <v>10</v>
      </c>
      <c r="F58" s="20" t="str">
        <f aca="false">IF($C58=L,"X","")</f>
        <v/>
      </c>
      <c r="G58" s="20" t="str">
        <f aca="false">IF(F58="X",60*0.1,"")</f>
        <v/>
      </c>
      <c r="H58" s="20" t="str">
        <f aca="false">IF($C58=ML,"X","")</f>
        <v/>
      </c>
      <c r="I58" s="20" t="str">
        <f aca="false">IF(H58="X",30*0.1,"")</f>
        <v/>
      </c>
      <c r="J58" s="20" t="str">
        <f aca="false">IF($C58=NL,"X","")</f>
        <v/>
      </c>
      <c r="K58" s="20" t="str">
        <f aca="false">IF($J58="X",0,"")</f>
        <v/>
      </c>
    </row>
    <row r="59" customFormat="false" ht="24" hidden="false" customHeight="true" outlineLevel="0" collapsed="false">
      <c r="A59" s="27"/>
      <c r="B59" s="22" t="s">
        <v>14</v>
      </c>
      <c r="C59" s="23" t="n">
        <f aca="false">E59+G59+I59+K59</f>
        <v>100</v>
      </c>
      <c r="D59" s="24"/>
      <c r="E59" s="24" t="n">
        <f aca="false">SUM(E52:E58)</f>
        <v>100</v>
      </c>
      <c r="F59" s="24"/>
      <c r="G59" s="24" t="n">
        <f aca="false">SUM(G52:G58)</f>
        <v>0</v>
      </c>
      <c r="H59" s="24"/>
      <c r="I59" s="24" t="n">
        <f aca="false">SUM(I52:I58)</f>
        <v>0</v>
      </c>
      <c r="J59" s="24"/>
      <c r="K59" s="24" t="n">
        <f aca="false">SUM(K52:K58)</f>
        <v>0</v>
      </c>
    </row>
    <row r="60" customFormat="false" ht="24" hidden="false" customHeight="true" outlineLevel="0" collapsed="false">
      <c r="A60" s="27"/>
      <c r="B60" s="25" t="s">
        <v>15</v>
      </c>
      <c r="C60" s="26" t="n">
        <f aca="false">VLOOKUP(C59,ESCALA_IEP!A41:B241,2,FALSE())</f>
        <v>7</v>
      </c>
    </row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24" hidden="false" customHeight="true" outlineLevel="0" collapsed="false">
      <c r="A63" s="27" t="s">
        <v>17</v>
      </c>
      <c r="B63" s="14" t="str">
        <f aca="false">B5</f>
        <v>Kevin Olguin</v>
      </c>
      <c r="C63" s="15" t="s">
        <v>7</v>
      </c>
      <c r="D63" s="15" t="s">
        <v>8</v>
      </c>
      <c r="E63" s="15"/>
      <c r="F63" s="15"/>
      <c r="G63" s="15"/>
      <c r="H63" s="15"/>
      <c r="I63" s="15"/>
      <c r="J63" s="15"/>
      <c r="K63" s="15"/>
    </row>
    <row r="64" customFormat="false" ht="24" hidden="false" customHeight="true" outlineLevel="0" collapsed="false">
      <c r="A64" s="27"/>
      <c r="B64" s="16" t="s">
        <v>9</v>
      </c>
      <c r="C64" s="15"/>
      <c r="D64" s="15" t="s">
        <v>10</v>
      </c>
      <c r="E64" s="15"/>
      <c r="F64" s="15" t="s">
        <v>11</v>
      </c>
      <c r="G64" s="15"/>
      <c r="H64" s="17" t="s">
        <v>12</v>
      </c>
      <c r="I64" s="17"/>
      <c r="J64" s="15" t="s">
        <v>13</v>
      </c>
      <c r="K64" s="15"/>
    </row>
    <row r="65" customFormat="false" ht="24" hidden="false" customHeight="true" outlineLevel="0" collapsed="false">
      <c r="A65" s="27"/>
      <c r="B65" s="18" t="str">
        <f aca="false">RUBRICA!A4</f>
        <v>1. Presenta el proyecto considerando la relevancia, objetivos, metodología y desarrollo, de acuerdo a los estándares de calidad de la disciplina. </v>
      </c>
      <c r="C65" s="19" t="s">
        <v>10</v>
      </c>
      <c r="D65" s="20" t="str">
        <f aca="false">IF($C65=CL,"X","")</f>
        <v>X</v>
      </c>
      <c r="E65" s="20" t="n">
        <f aca="false">IF(D65="X",100*0.15,"")</f>
        <v>15</v>
      </c>
      <c r="F65" s="20" t="str">
        <f aca="false">IF($C65=L,"X","")</f>
        <v/>
      </c>
      <c r="G65" s="20" t="str">
        <f aca="false">IF(F65="X",60*0.15,"")</f>
        <v/>
      </c>
      <c r="H65" s="20" t="str">
        <f aca="false">IF($C65=ML,"X","")</f>
        <v/>
      </c>
      <c r="I65" s="20" t="str">
        <f aca="false">IF(H65="X",30*0.15,"")</f>
        <v/>
      </c>
      <c r="J65" s="20" t="str">
        <f aca="false">IF($C65=NL,"X","")</f>
        <v/>
      </c>
      <c r="K65" s="20" t="str">
        <f aca="false">IF($J65="X",0,"")</f>
        <v/>
      </c>
    </row>
    <row r="66" customFormat="false" ht="24" hidden="false" customHeight="true" outlineLevel="0" collapsed="false">
      <c r="A66" s="27"/>
      <c r="B66" s="18" t="str">
        <f aca="false">RUBRICA!A5</f>
        <v>2. Presenta las evidencias del Proyecto APT, dando cuenta del cumplimiento de los objetivos y de acuerdo a los estándares de la disciplina. </v>
      </c>
      <c r="C66" s="19" t="s">
        <v>10</v>
      </c>
      <c r="D66" s="20" t="str">
        <f aca="false">IF($C66=CL,"X","")</f>
        <v>X</v>
      </c>
      <c r="E66" s="20" t="n">
        <f aca="false">IF(D66="X",100*0.25,"")</f>
        <v>25</v>
      </c>
      <c r="F66" s="20" t="str">
        <f aca="false">IF($C66=L,"X","")</f>
        <v/>
      </c>
      <c r="G66" s="20" t="str">
        <f aca="false">IF(F66="X",60*0.25,"")</f>
        <v/>
      </c>
      <c r="H66" s="20" t="str">
        <f aca="false">IF($C66=ML,"X","")</f>
        <v/>
      </c>
      <c r="I66" s="20" t="str">
        <f aca="false">IF(H66="X",30*0.25,"")</f>
        <v/>
      </c>
      <c r="J66" s="20" t="str">
        <f aca="false">IF($C66=NL,"X","")</f>
        <v/>
      </c>
      <c r="K66" s="20" t="str">
        <f aca="false">IF($J66="X",0,"")</f>
        <v/>
      </c>
    </row>
    <row r="67" customFormat="false" ht="24" hidden="false" customHeight="true" outlineLevel="0" collapsed="false">
      <c r="A67" s="27"/>
      <c r="B67" s="18" t="str">
        <f aca="false">RUBRICA!A6</f>
        <v>3. Responde las preguntas realizadas por la comisión, cumpliendo con los estándares de calidad de la disciplina.</v>
      </c>
      <c r="C67" s="19" t="s">
        <v>10</v>
      </c>
      <c r="D67" s="20" t="str">
        <f aca="false">IF($C67=CL,"X","")</f>
        <v>X</v>
      </c>
      <c r="E67" s="20" t="n">
        <f aca="false">IF(D67="X",100*0.2,"")</f>
        <v>20</v>
      </c>
      <c r="F67" s="20" t="str">
        <f aca="false">IF($C67=L,"X","")</f>
        <v/>
      </c>
      <c r="G67" s="20" t="str">
        <f aca="false">IF(F67="X",60*0.2,"")</f>
        <v/>
      </c>
      <c r="H67" s="20" t="str">
        <f aca="false">IF($C67=ML,"X","")</f>
        <v/>
      </c>
      <c r="I67" s="20" t="str">
        <f aca="false">IF(H67="X",30*0.2,"")</f>
        <v/>
      </c>
      <c r="J67" s="20" t="str">
        <f aca="false">IF($C67=NL,"X","")</f>
        <v/>
      </c>
      <c r="K67" s="20" t="str">
        <f aca="false">IF($J67="X",0,"")</f>
        <v/>
      </c>
    </row>
    <row r="68" customFormat="false" ht="24" hidden="false" customHeight="true" outlineLevel="0" collapsed="false">
      <c r="A68" s="27"/>
      <c r="B68" s="18" t="str">
        <f aca="false">RUBRICA!A7</f>
        <v>4. Expone el Proyecto APT, considerando el formato y el tiempo establecido para la presentación.</v>
      </c>
      <c r="C68" s="19" t="s">
        <v>10</v>
      </c>
      <c r="D68" s="20" t="str">
        <f aca="false">IF($C68=CL,"X","")</f>
        <v>X</v>
      </c>
      <c r="E68" s="20" t="n">
        <f aca="false">IF(D68="X",100*0.05,"")</f>
        <v>5</v>
      </c>
      <c r="F68" s="20" t="str">
        <f aca="false">IF($C68=L,"X","")</f>
        <v/>
      </c>
      <c r="G68" s="20" t="str">
        <f aca="false">IF(F68="X",60*0.05,"")</f>
        <v/>
      </c>
      <c r="H68" s="20" t="str">
        <f aca="false">IF($C68=ML,"X","")</f>
        <v/>
      </c>
      <c r="I68" s="20" t="str">
        <f aca="false">IF(H68="X",30*0.05,"")</f>
        <v/>
      </c>
      <c r="J68" s="20" t="str">
        <f aca="false">IF($C68=NL,"X","")</f>
        <v/>
      </c>
      <c r="K68" s="20" t="str">
        <f aca="false">IF($J68="X",0,"")</f>
        <v/>
      </c>
    </row>
    <row r="69" customFormat="false" ht="24" hidden="false" customHeight="true" outlineLevel="0" collapsed="false">
      <c r="A69" s="27"/>
      <c r="B69" s="18" t="str">
        <f aca="false">RUBRICA!A8</f>
        <v>5. Expresa sus ideas con fluidez, claridad y precisión, utilizando lenguaje técnico propio de la disciplina.</v>
      </c>
      <c r="C69" s="19" t="s">
        <v>10</v>
      </c>
      <c r="D69" s="20" t="str">
        <f aca="false">IF($C69=CL,"X","")</f>
        <v>X</v>
      </c>
      <c r="E69" s="20" t="n">
        <f aca="false">IF(D69="X",100*0.05,"")</f>
        <v>5</v>
      </c>
      <c r="F69" s="20" t="str">
        <f aca="false">IF($C69=L,"X","")</f>
        <v/>
      </c>
      <c r="G69" s="20" t="str">
        <f aca="false">IF(F69="X",60*0.05,"")</f>
        <v/>
      </c>
      <c r="H69" s="20" t="str">
        <f aca="false">IF($C69=ML,"X","")</f>
        <v/>
      </c>
      <c r="I69" s="20" t="str">
        <f aca="false">IF(H69="X",30*0.05,"")</f>
        <v/>
      </c>
      <c r="J69" s="20" t="str">
        <f aca="false">IF($C69=NL,"X","")</f>
        <v/>
      </c>
      <c r="K69" s="20" t="str">
        <f aca="false">IF($J69="X",0,"")</f>
        <v/>
      </c>
    </row>
    <row r="70" customFormat="false" ht="24" hidden="false" customHeight="true" outlineLevel="0" collapsed="false">
      <c r="A70" s="27"/>
      <c r="B70" s="18" t="str">
        <f aca="false">RUBRICA!A9</f>
        <v>6. Entrega la documentación y evidencias requerida por la asignatura de acuerdo a la estructura y nombres solicitados, guardando todas las evidencias de avances en Git</v>
      </c>
      <c r="C70" s="19" t="s">
        <v>10</v>
      </c>
      <c r="D70" s="20" t="str">
        <f aca="false">IF($C70=CL,"X","")</f>
        <v>X</v>
      </c>
      <c r="E70" s="20" t="n">
        <f aca="false">IF(D70="X",100*0.2,"")</f>
        <v>20</v>
      </c>
      <c r="F70" s="20" t="str">
        <f aca="false">IF($C70=L,"X","")</f>
        <v/>
      </c>
      <c r="G70" s="20" t="str">
        <f aca="false">IF(F70="X",60*0.2,"")</f>
        <v/>
      </c>
      <c r="H70" s="20" t="str">
        <f aca="false">IF($C70=ML,"X","")</f>
        <v/>
      </c>
      <c r="I70" s="20" t="str">
        <f aca="false">IF(H70="X",30*0.2,"")</f>
        <v/>
      </c>
      <c r="J70" s="20" t="str">
        <f aca="false">IF($C70=NL,"X","")</f>
        <v/>
      </c>
      <c r="K70" s="20" t="str">
        <f aca="false">IF($J70="X",0,"")</f>
        <v/>
      </c>
    </row>
    <row r="71" customFormat="false" ht="24" hidden="false" customHeight="true" outlineLevel="0" collapsed="false">
      <c r="A71" s="27"/>
      <c r="B71" s="18" t="str">
        <f aca="false">RUBRICA!A10</f>
        <v>7. Expone el tema utilizando un lenguaje técnico disciplinar al presentar la propuesta y responde evidenciando un manejo de la información. </v>
      </c>
      <c r="C71" s="19" t="s">
        <v>10</v>
      </c>
      <c r="D71" s="20" t="str">
        <f aca="false">IF($C71=CL,"X","")</f>
        <v>X</v>
      </c>
      <c r="E71" s="20" t="n">
        <f aca="false">IF(D71="X",100*0.1,"")</f>
        <v>10</v>
      </c>
      <c r="F71" s="20" t="str">
        <f aca="false">IF($C71=L,"X","")</f>
        <v/>
      </c>
      <c r="G71" s="20" t="str">
        <f aca="false">IF(F71="X",60*0.1,"")</f>
        <v/>
      </c>
      <c r="H71" s="20" t="str">
        <f aca="false">IF($C71=ML,"X","")</f>
        <v/>
      </c>
      <c r="I71" s="20" t="str">
        <f aca="false">IF(H71="X",30*0.1,"")</f>
        <v/>
      </c>
      <c r="J71" s="20" t="str">
        <f aca="false">IF($C71=NL,"X","")</f>
        <v/>
      </c>
      <c r="K71" s="20" t="str">
        <f aca="false">IF($J71="X",0,"")</f>
        <v/>
      </c>
    </row>
    <row r="72" customFormat="false" ht="24" hidden="false" customHeight="true" outlineLevel="0" collapsed="false">
      <c r="A72" s="27"/>
      <c r="B72" s="22" t="s">
        <v>14</v>
      </c>
      <c r="C72" s="23" t="n">
        <f aca="false">E72+G72+I72+K72</f>
        <v>100</v>
      </c>
      <c r="D72" s="24"/>
      <c r="E72" s="24" t="n">
        <f aca="false">SUM(E65:E71)</f>
        <v>100</v>
      </c>
      <c r="F72" s="24"/>
      <c r="G72" s="24" t="n">
        <f aca="false">SUM(G65:G71)</f>
        <v>0</v>
      </c>
      <c r="H72" s="24"/>
      <c r="I72" s="24" t="n">
        <f aca="false">SUM(I65:I71)</f>
        <v>0</v>
      </c>
      <c r="J72" s="24"/>
      <c r="K72" s="24" t="n">
        <f aca="false">SUM(K65:K71)</f>
        <v>0</v>
      </c>
    </row>
    <row r="73" customFormat="false" ht="24" hidden="false" customHeight="true" outlineLevel="0" collapsed="false">
      <c r="A73" s="27"/>
      <c r="B73" s="25" t="s">
        <v>15</v>
      </c>
      <c r="C73" s="26" t="n">
        <f aca="false">VLOOKUP(C72,ESCALA_IEP!A54:B254,2,FALSE())</f>
        <v>7</v>
      </c>
    </row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24" hidden="false" customHeight="true" outlineLevel="0" collapsed="false">
      <c r="A76" s="27" t="s">
        <v>18</v>
      </c>
      <c r="B76" s="14" t="n">
        <f aca="false">B6</f>
        <v>0</v>
      </c>
      <c r="C76" s="15" t="s">
        <v>7</v>
      </c>
      <c r="D76" s="15" t="s">
        <v>8</v>
      </c>
      <c r="E76" s="15"/>
      <c r="F76" s="15"/>
      <c r="G76" s="15"/>
      <c r="H76" s="15"/>
      <c r="I76" s="15"/>
      <c r="J76" s="15"/>
      <c r="K76" s="15"/>
    </row>
    <row r="77" customFormat="false" ht="24" hidden="false" customHeight="true" outlineLevel="0" collapsed="false">
      <c r="A77" s="27"/>
      <c r="B77" s="16" t="s">
        <v>9</v>
      </c>
      <c r="C77" s="15"/>
      <c r="D77" s="15" t="s">
        <v>10</v>
      </c>
      <c r="E77" s="15"/>
      <c r="F77" s="15" t="s">
        <v>11</v>
      </c>
      <c r="G77" s="15"/>
      <c r="H77" s="17" t="s">
        <v>12</v>
      </c>
      <c r="I77" s="17"/>
      <c r="J77" s="15" t="s">
        <v>13</v>
      </c>
      <c r="K77" s="15"/>
    </row>
    <row r="78" customFormat="false" ht="24" hidden="false" customHeight="true" outlineLevel="0" collapsed="false">
      <c r="A78" s="27"/>
      <c r="B78" s="18" t="str">
        <f aca="false">RUBRICA!A4</f>
        <v>1. Presenta el proyecto considerando la relevancia, objetivos, metodología y desarrollo, de acuerdo a los estándares de calidad de la disciplina. </v>
      </c>
      <c r="C78" s="19" t="s">
        <v>10</v>
      </c>
      <c r="D78" s="20" t="str">
        <f aca="false">IF($C78=CL,"X","")</f>
        <v>X</v>
      </c>
      <c r="E78" s="20" t="n">
        <f aca="false">IF(D78="X",100*0.15,"")</f>
        <v>15</v>
      </c>
      <c r="F78" s="20" t="str">
        <f aca="false">IF($C78=L,"X","")</f>
        <v/>
      </c>
      <c r="G78" s="20" t="str">
        <f aca="false">IF(F78="X",60*0.15,"")</f>
        <v/>
      </c>
      <c r="H78" s="20" t="str">
        <f aca="false">IF($C78=ML,"X","")</f>
        <v/>
      </c>
      <c r="I78" s="20" t="str">
        <f aca="false">IF(H78="X",30*0.15,"")</f>
        <v/>
      </c>
      <c r="J78" s="20" t="str">
        <f aca="false">IF($C78=NL,"X","")</f>
        <v/>
      </c>
      <c r="K78" s="20" t="str">
        <f aca="false">IF($J78="X",0,"")</f>
        <v/>
      </c>
    </row>
    <row r="79" customFormat="false" ht="24" hidden="false" customHeight="true" outlineLevel="0" collapsed="false">
      <c r="A79" s="27"/>
      <c r="B79" s="18" t="str">
        <f aca="false">RUBRICA!A5</f>
        <v>2. Presenta las evidencias del Proyecto APT, dando cuenta del cumplimiento de los objetivos y de acuerdo a los estándares de la disciplina. </v>
      </c>
      <c r="C79" s="19" t="s">
        <v>10</v>
      </c>
      <c r="D79" s="20" t="str">
        <f aca="false">IF($C79=CL,"X","")</f>
        <v>X</v>
      </c>
      <c r="E79" s="20" t="n">
        <f aca="false">IF(D79="X",100*0.25,"")</f>
        <v>25</v>
      </c>
      <c r="F79" s="20" t="str">
        <f aca="false">IF($C79=L,"X","")</f>
        <v/>
      </c>
      <c r="G79" s="20" t="str">
        <f aca="false">IF(F79="X",60*0.25,"")</f>
        <v/>
      </c>
      <c r="H79" s="20" t="str">
        <f aca="false">IF($C79=ML,"X","")</f>
        <v/>
      </c>
      <c r="I79" s="20" t="str">
        <f aca="false">IF(H79="X",30*0.25,"")</f>
        <v/>
      </c>
      <c r="J79" s="20" t="str">
        <f aca="false">IF($C79=NL,"X","")</f>
        <v/>
      </c>
      <c r="K79" s="20" t="str">
        <f aca="false">IF($J79="X",0,"")</f>
        <v/>
      </c>
    </row>
    <row r="80" customFormat="false" ht="24" hidden="false" customHeight="true" outlineLevel="0" collapsed="false">
      <c r="A80" s="27"/>
      <c r="B80" s="18" t="str">
        <f aca="false">RUBRICA!A6</f>
        <v>3. Responde las preguntas realizadas por la comisión, cumpliendo con los estándares de calidad de la disciplina.</v>
      </c>
      <c r="C80" s="19" t="s">
        <v>10</v>
      </c>
      <c r="D80" s="20" t="str">
        <f aca="false">IF($C80=CL,"X","")</f>
        <v>X</v>
      </c>
      <c r="E80" s="20" t="n">
        <f aca="false">IF(D80="X",100*0.2,"")</f>
        <v>20</v>
      </c>
      <c r="F80" s="20" t="str">
        <f aca="false">IF($C80=L,"X","")</f>
        <v/>
      </c>
      <c r="G80" s="20" t="str">
        <f aca="false">IF(F80="X",60*0.2,"")</f>
        <v/>
      </c>
      <c r="H80" s="20" t="str">
        <f aca="false">IF($C80=ML,"X","")</f>
        <v/>
      </c>
      <c r="I80" s="20" t="str">
        <f aca="false">IF(H80="X",30*0.2,"")</f>
        <v/>
      </c>
      <c r="J80" s="20" t="str">
        <f aca="false">IF($C80=NL,"X","")</f>
        <v/>
      </c>
      <c r="K80" s="20" t="str">
        <f aca="false">IF($J80="X",0,"")</f>
        <v/>
      </c>
    </row>
    <row r="81" customFormat="false" ht="24" hidden="false" customHeight="true" outlineLevel="0" collapsed="false">
      <c r="A81" s="27"/>
      <c r="B81" s="18" t="str">
        <f aca="false">RUBRICA!A7</f>
        <v>4. Expone el Proyecto APT, considerando el formato y el tiempo establecido para la presentación.</v>
      </c>
      <c r="C81" s="19" t="s">
        <v>10</v>
      </c>
      <c r="D81" s="20" t="str">
        <f aca="false">IF($C81=CL,"X","")</f>
        <v>X</v>
      </c>
      <c r="E81" s="20" t="n">
        <f aca="false">IF(D81="X",100*0.05,"")</f>
        <v>5</v>
      </c>
      <c r="F81" s="20" t="str">
        <f aca="false">IF($C81=L,"X","")</f>
        <v/>
      </c>
      <c r="G81" s="20" t="str">
        <f aca="false">IF(F81="X",60*0.05,"")</f>
        <v/>
      </c>
      <c r="H81" s="20" t="str">
        <f aca="false">IF($C81=ML,"X","")</f>
        <v/>
      </c>
      <c r="I81" s="20" t="str">
        <f aca="false">IF(H81="X",30*0.05,"")</f>
        <v/>
      </c>
      <c r="J81" s="20" t="str">
        <f aca="false">IF($C81=NL,"X","")</f>
        <v/>
      </c>
      <c r="K81" s="20" t="str">
        <f aca="false">IF($J81="X",0,"")</f>
        <v/>
      </c>
    </row>
    <row r="82" customFormat="false" ht="24" hidden="false" customHeight="true" outlineLevel="0" collapsed="false">
      <c r="A82" s="27"/>
      <c r="B82" s="18" t="str">
        <f aca="false">RUBRICA!A8</f>
        <v>5. Expresa sus ideas con fluidez, claridad y precisión, utilizando lenguaje técnico propio de la disciplina.</v>
      </c>
      <c r="C82" s="19" t="s">
        <v>10</v>
      </c>
      <c r="D82" s="20" t="str">
        <f aca="false">IF($C82=CL,"X","")</f>
        <v>X</v>
      </c>
      <c r="E82" s="20" t="n">
        <f aca="false">IF(D82="X",100*0.05,"")</f>
        <v>5</v>
      </c>
      <c r="F82" s="20" t="str">
        <f aca="false">IF($C82=L,"X","")</f>
        <v/>
      </c>
      <c r="G82" s="20" t="str">
        <f aca="false">IF(F82="X",60*0.05,"")</f>
        <v/>
      </c>
      <c r="H82" s="20" t="str">
        <f aca="false">IF($C82=ML,"X","")</f>
        <v/>
      </c>
      <c r="I82" s="20" t="str">
        <f aca="false">IF(H82="X",30*0.05,"")</f>
        <v/>
      </c>
      <c r="J82" s="20" t="str">
        <f aca="false">IF($C82=NL,"X","")</f>
        <v/>
      </c>
      <c r="K82" s="20" t="str">
        <f aca="false">IF($J82="X",0,"")</f>
        <v/>
      </c>
    </row>
    <row r="83" customFormat="false" ht="24" hidden="false" customHeight="true" outlineLevel="0" collapsed="false">
      <c r="A83" s="27"/>
      <c r="B83" s="18" t="str">
        <f aca="false">RUBRICA!A9</f>
        <v>6. Entrega la documentación y evidencias requerida por la asignatura de acuerdo a la estructura y nombres solicitados, guardando todas las evidencias de avances en Git</v>
      </c>
      <c r="C83" s="19" t="s">
        <v>10</v>
      </c>
      <c r="D83" s="20" t="str">
        <f aca="false">IF($C83=CL,"X","")</f>
        <v>X</v>
      </c>
      <c r="E83" s="20" t="n">
        <f aca="false">IF(D83="X",100*0.2,"")</f>
        <v>20</v>
      </c>
      <c r="F83" s="20" t="str">
        <f aca="false">IF($C83=L,"X","")</f>
        <v/>
      </c>
      <c r="G83" s="20" t="str">
        <f aca="false">IF(F83="X",60*0.2,"")</f>
        <v/>
      </c>
      <c r="H83" s="20" t="str">
        <f aca="false">IF($C83=ML,"X","")</f>
        <v/>
      </c>
      <c r="I83" s="20" t="str">
        <f aca="false">IF(H83="X",30*0.2,"")</f>
        <v/>
      </c>
      <c r="J83" s="20" t="str">
        <f aca="false">IF($C83=NL,"X","")</f>
        <v/>
      </c>
      <c r="K83" s="20" t="str">
        <f aca="false">IF($J83="X",0,"")</f>
        <v/>
      </c>
    </row>
    <row r="84" customFormat="false" ht="24" hidden="false" customHeight="true" outlineLevel="0" collapsed="false">
      <c r="A84" s="27"/>
      <c r="B84" s="18" t="str">
        <f aca="false">RUBRICA!A10</f>
        <v>7. Expone el tema utilizando un lenguaje técnico disciplinar al presentar la propuesta y responde evidenciando un manejo de la información. </v>
      </c>
      <c r="C84" s="19" t="s">
        <v>10</v>
      </c>
      <c r="D84" s="20" t="str">
        <f aca="false">IF($C84=CL,"X","")</f>
        <v>X</v>
      </c>
      <c r="E84" s="20" t="n">
        <f aca="false">IF(D84="X",100*0.1,"")</f>
        <v>10</v>
      </c>
      <c r="F84" s="20" t="str">
        <f aca="false">IF($C84=L,"X","")</f>
        <v/>
      </c>
      <c r="G84" s="20" t="str">
        <f aca="false">IF(F84="X",60*0.1,"")</f>
        <v/>
      </c>
      <c r="H84" s="20" t="str">
        <f aca="false">IF($C84=ML,"X","")</f>
        <v/>
      </c>
      <c r="I84" s="20" t="str">
        <f aca="false">IF(H84="X",30*0.1,"")</f>
        <v/>
      </c>
      <c r="J84" s="20" t="str">
        <f aca="false">IF($C84=NL,"X","")</f>
        <v/>
      </c>
      <c r="K84" s="20" t="str">
        <f aca="false">IF($J84="X",0,"")</f>
        <v/>
      </c>
    </row>
    <row r="85" customFormat="false" ht="24" hidden="false" customHeight="true" outlineLevel="0" collapsed="false">
      <c r="A85" s="27"/>
      <c r="B85" s="22" t="s">
        <v>14</v>
      </c>
      <c r="C85" s="23" t="n">
        <f aca="false">E85+G85+I85+K85</f>
        <v>100</v>
      </c>
      <c r="D85" s="24"/>
      <c r="E85" s="24" t="n">
        <f aca="false">SUM(E78:E84)</f>
        <v>100</v>
      </c>
      <c r="F85" s="24"/>
      <c r="G85" s="24" t="n">
        <f aca="false">SUM(G78:G84)</f>
        <v>0</v>
      </c>
      <c r="H85" s="24"/>
      <c r="I85" s="24" t="n">
        <f aca="false">SUM(I78:I84)</f>
        <v>0</v>
      </c>
      <c r="J85" s="24"/>
      <c r="K85" s="24" t="n">
        <f aca="false">SUM(K78:K84)</f>
        <v>0</v>
      </c>
    </row>
    <row r="86" customFormat="false" ht="24" hidden="false" customHeight="true" outlineLevel="0" collapsed="false">
      <c r="A86" s="27"/>
      <c r="B86" s="25" t="s">
        <v>15</v>
      </c>
      <c r="C86" s="26" t="n">
        <f aca="false">VLOOKUP(C85,ESCALA_IEP!A67:B267,2,FALSE())</f>
        <v>7</v>
      </c>
    </row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</sheetData>
  <mergeCells count="42">
    <mergeCell ref="A11:A21"/>
    <mergeCell ref="C11:C12"/>
    <mergeCell ref="D11:K11"/>
    <mergeCell ref="D12:E12"/>
    <mergeCell ref="F12:G12"/>
    <mergeCell ref="H12:I12"/>
    <mergeCell ref="J12:K12"/>
    <mergeCell ref="A24:A34"/>
    <mergeCell ref="C24:C25"/>
    <mergeCell ref="D24:K24"/>
    <mergeCell ref="D25:E25"/>
    <mergeCell ref="F25:G25"/>
    <mergeCell ref="H25:I25"/>
    <mergeCell ref="J25:K25"/>
    <mergeCell ref="A37:A47"/>
    <mergeCell ref="C37:C38"/>
    <mergeCell ref="D37:K37"/>
    <mergeCell ref="D38:E38"/>
    <mergeCell ref="F38:G38"/>
    <mergeCell ref="H38:I38"/>
    <mergeCell ref="J38:K38"/>
    <mergeCell ref="A50:A60"/>
    <mergeCell ref="C50:C51"/>
    <mergeCell ref="D50:K50"/>
    <mergeCell ref="D51:E51"/>
    <mergeCell ref="F51:G51"/>
    <mergeCell ref="H51:I51"/>
    <mergeCell ref="J51:K51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priority="2" operator="lessThan" aboveAverage="0" equalAverage="0" bottom="0" percent="0" rank="0" text="" dxfId="0">
      <formula>4</formula>
    </cfRule>
    <cfRule type="cellIs" priority="3" operator="lessThan" aboveAverage="0" equalAverage="0" bottom="0" percent="0" rank="0" text="" dxfId="1">
      <formula>1</formula>
    </cfRule>
  </conditionalFormatting>
  <dataValidations count="2">
    <dataValidation allowBlank="true" errorStyle="stop" operator="between" prompt="Error de Ingreso - Nota debe estar entre 1,0 y 7,0" showDropDown="false" showErrorMessage="true" showInputMessage="true" sqref="C4:C6" type="decimal">
      <formula1>1</formula1>
      <formula2>7</formula2>
    </dataValidation>
    <dataValidation allowBlank="true" errorStyle="stop" operator="between" showDropDown="false" showErrorMessage="true" showInputMessage="false" sqref="C13:C19 C26:C32 C39:C45 C52:C58 C65:C71 C78:C84" type="list">
      <formula1>'RELEVANCIA-PUNTAJE'!$B$2:$E$2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E11" activeCellId="0" sqref="E11"/>
    </sheetView>
  </sheetViews>
  <sheetFormatPr defaultColWidth="11.4296875" defaultRowHeight="14.25" zeroHeight="false" outlineLevelRow="0" outlineLevelCol="0"/>
  <cols>
    <col collapsed="false" customWidth="true" hidden="false" outlineLevel="0" max="1" min="1" style="0" width="45.57"/>
    <col collapsed="false" customWidth="true" hidden="false" outlineLevel="0" max="2" min="2" style="0" width="31.29"/>
    <col collapsed="false" customWidth="true" hidden="false" outlineLevel="0" max="3" min="3" style="0" width="24.15"/>
    <col collapsed="false" customWidth="true" hidden="false" outlineLevel="0" max="4" min="4" style="0" width="29.86"/>
    <col collapsed="false" customWidth="true" hidden="false" outlineLevel="0" max="5" min="5" style="0" width="30.71"/>
    <col collapsed="false" customWidth="true" hidden="false" outlineLevel="0" max="6" min="6" style="0" width="15.28"/>
  </cols>
  <sheetData>
    <row r="1" customFormat="false" ht="15" hidden="false" customHeight="true" outlineLevel="0" collapsed="false">
      <c r="A1" s="28" t="s">
        <v>19</v>
      </c>
      <c r="B1" s="29" t="s">
        <v>20</v>
      </c>
      <c r="C1" s="29"/>
      <c r="D1" s="29"/>
      <c r="E1" s="29"/>
      <c r="F1" s="28" t="s">
        <v>21</v>
      </c>
    </row>
    <row r="2" customFormat="false" ht="14.25" hidden="false" customHeight="true" outlineLevel="0" collapsed="false">
      <c r="A2" s="28"/>
      <c r="B2" s="30" t="s">
        <v>22</v>
      </c>
      <c r="C2" s="30" t="s">
        <v>23</v>
      </c>
      <c r="D2" s="31" t="s">
        <v>24</v>
      </c>
      <c r="E2" s="32" t="s">
        <v>13</v>
      </c>
      <c r="F2" s="28"/>
    </row>
    <row r="3" customFormat="false" ht="14.25" hidden="false" customHeight="false" outlineLevel="0" collapsed="false">
      <c r="A3" s="28"/>
      <c r="B3" s="30"/>
      <c r="C3" s="30"/>
      <c r="D3" s="33" t="n">
        <v>0.3</v>
      </c>
      <c r="E3" s="33" t="n">
        <v>0</v>
      </c>
      <c r="F3" s="28"/>
    </row>
    <row r="4" customFormat="false" ht="110.25" hidden="false" customHeight="false" outlineLevel="0" collapsed="false">
      <c r="A4" s="34" t="s">
        <v>25</v>
      </c>
      <c r="B4" s="34" t="s">
        <v>26</v>
      </c>
      <c r="C4" s="34" t="s">
        <v>27</v>
      </c>
      <c r="D4" s="34" t="s">
        <v>28</v>
      </c>
      <c r="E4" s="34" t="s">
        <v>29</v>
      </c>
      <c r="F4" s="35" t="n">
        <v>15</v>
      </c>
    </row>
    <row r="5" customFormat="false" ht="136.5" hidden="false" customHeight="true" outlineLevel="0" collapsed="false">
      <c r="A5" s="34" t="s">
        <v>30</v>
      </c>
      <c r="B5" s="34" t="s">
        <v>31</v>
      </c>
      <c r="C5" s="34" t="s">
        <v>32</v>
      </c>
      <c r="D5" s="34" t="s">
        <v>33</v>
      </c>
      <c r="E5" s="34" t="s">
        <v>34</v>
      </c>
      <c r="F5" s="35" t="n">
        <v>25</v>
      </c>
    </row>
    <row r="6" customFormat="false" ht="87" hidden="false" customHeight="true" outlineLevel="0" collapsed="false">
      <c r="A6" s="34" t="s">
        <v>35</v>
      </c>
      <c r="B6" s="34" t="s">
        <v>36</v>
      </c>
      <c r="C6" s="34" t="s">
        <v>37</v>
      </c>
      <c r="D6" s="34" t="s">
        <v>38</v>
      </c>
      <c r="E6" s="34" t="s">
        <v>39</v>
      </c>
      <c r="F6" s="35" t="n">
        <v>20</v>
      </c>
    </row>
    <row r="7" customFormat="false" ht="96" hidden="false" customHeight="false" outlineLevel="0" collapsed="false">
      <c r="A7" s="34" t="s">
        <v>40</v>
      </c>
      <c r="B7" s="34" t="s">
        <v>41</v>
      </c>
      <c r="C7" s="34" t="s">
        <v>42</v>
      </c>
      <c r="D7" s="34" t="s">
        <v>43</v>
      </c>
      <c r="E7" s="34" t="s">
        <v>44</v>
      </c>
      <c r="F7" s="35" t="n">
        <v>5</v>
      </c>
    </row>
    <row r="8" customFormat="false" ht="96" hidden="false" customHeight="false" outlineLevel="0" collapsed="false">
      <c r="A8" s="34" t="s">
        <v>45</v>
      </c>
      <c r="B8" s="34" t="s">
        <v>46</v>
      </c>
      <c r="C8" s="34" t="s">
        <v>47</v>
      </c>
      <c r="D8" s="34" t="s">
        <v>48</v>
      </c>
      <c r="E8" s="34" t="s">
        <v>49</v>
      </c>
      <c r="F8" s="35" t="n">
        <v>5</v>
      </c>
    </row>
    <row r="9" customFormat="false" ht="96" hidden="false" customHeight="false" outlineLevel="0" collapsed="false">
      <c r="A9" s="34" t="s">
        <v>50</v>
      </c>
      <c r="B9" s="34" t="s">
        <v>51</v>
      </c>
      <c r="C9" s="34" t="s">
        <v>52</v>
      </c>
      <c r="D9" s="34" t="s">
        <v>53</v>
      </c>
      <c r="E9" s="34" t="s">
        <v>54</v>
      </c>
      <c r="F9" s="36" t="n">
        <v>20</v>
      </c>
    </row>
    <row r="10" customFormat="false" ht="126" hidden="false" customHeight="true" outlineLevel="0" collapsed="false">
      <c r="A10" s="34" t="s">
        <v>55</v>
      </c>
      <c r="B10" s="34" t="s">
        <v>56</v>
      </c>
      <c r="C10" s="34" t="s">
        <v>57</v>
      </c>
      <c r="D10" s="34" t="s">
        <v>58</v>
      </c>
      <c r="E10" s="34" t="s">
        <v>59</v>
      </c>
      <c r="F10" s="36" t="n">
        <v>10</v>
      </c>
    </row>
  </sheetData>
  <mergeCells count="5">
    <mergeCell ref="A1:A3"/>
    <mergeCell ref="B1:E1"/>
    <mergeCell ref="F1:F3"/>
    <mergeCell ref="B2:B3"/>
    <mergeCell ref="C2:C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79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26" min="1" style="0" width="10.71"/>
  </cols>
  <sheetData>
    <row r="1" customFormat="false" ht="14.25" hidden="false" customHeight="false" outlineLevel="0" collapsed="false">
      <c r="A1" s="0" t="s">
        <v>14</v>
      </c>
      <c r="B1" s="0" t="s">
        <v>15</v>
      </c>
    </row>
    <row r="2" customFormat="false" ht="14.25" hidden="false" customHeight="false" outlineLevel="0" collapsed="false">
      <c r="A2" s="0" t="n">
        <v>0</v>
      </c>
      <c r="B2" s="0" t="n">
        <v>1</v>
      </c>
    </row>
    <row r="3" customFormat="false" ht="14.25" hidden="false" customHeight="false" outlineLevel="0" collapsed="false">
      <c r="A3" s="0" t="n">
        <v>0.5</v>
      </c>
      <c r="B3" s="0" t="n">
        <v>1</v>
      </c>
    </row>
    <row r="4" customFormat="false" ht="14.25" hidden="false" customHeight="false" outlineLevel="0" collapsed="false">
      <c r="A4" s="0" t="n">
        <v>1</v>
      </c>
      <c r="B4" s="0" t="n">
        <v>1.1</v>
      </c>
    </row>
    <row r="5" customFormat="false" ht="14.25" hidden="false" customHeight="false" outlineLevel="0" collapsed="false">
      <c r="A5" s="0" t="n">
        <v>1.5</v>
      </c>
      <c r="B5" s="0" t="n">
        <v>1.1</v>
      </c>
    </row>
    <row r="6" customFormat="false" ht="14.25" hidden="false" customHeight="false" outlineLevel="0" collapsed="false">
      <c r="A6" s="0" t="n">
        <v>2</v>
      </c>
      <c r="B6" s="0" t="n">
        <v>1.1</v>
      </c>
    </row>
    <row r="7" customFormat="false" ht="14.25" hidden="false" customHeight="false" outlineLevel="0" collapsed="false">
      <c r="A7" s="0" t="n">
        <v>2.5</v>
      </c>
      <c r="B7" s="0" t="n">
        <v>1.1</v>
      </c>
    </row>
    <row r="8" customFormat="false" ht="14.25" hidden="false" customHeight="false" outlineLevel="0" collapsed="false">
      <c r="A8" s="0" t="n">
        <v>3</v>
      </c>
      <c r="B8" s="0" t="n">
        <v>1.2</v>
      </c>
    </row>
    <row r="9" customFormat="false" ht="14.25" hidden="false" customHeight="false" outlineLevel="0" collapsed="false">
      <c r="A9" s="0" t="n">
        <v>3.5</v>
      </c>
      <c r="B9" s="0" t="n">
        <v>1.2</v>
      </c>
    </row>
    <row r="10" customFormat="false" ht="14.25" hidden="false" customHeight="false" outlineLevel="0" collapsed="false">
      <c r="A10" s="0" t="n">
        <v>4</v>
      </c>
      <c r="B10" s="0" t="n">
        <v>1.2</v>
      </c>
    </row>
    <row r="11" customFormat="false" ht="14.25" hidden="false" customHeight="false" outlineLevel="0" collapsed="false">
      <c r="A11" s="0" t="n">
        <v>4.5</v>
      </c>
      <c r="B11" s="0" t="n">
        <v>1.2</v>
      </c>
    </row>
    <row r="12" customFormat="false" ht="14.25" hidden="false" customHeight="false" outlineLevel="0" collapsed="false">
      <c r="A12" s="0" t="n">
        <v>5</v>
      </c>
      <c r="B12" s="0" t="n">
        <v>1.3</v>
      </c>
    </row>
    <row r="13" customFormat="false" ht="14.25" hidden="false" customHeight="false" outlineLevel="0" collapsed="false">
      <c r="A13" s="0" t="n">
        <v>5.5</v>
      </c>
      <c r="B13" s="0" t="n">
        <v>1.3</v>
      </c>
    </row>
    <row r="14" customFormat="false" ht="14.25" hidden="false" customHeight="false" outlineLevel="0" collapsed="false">
      <c r="A14" s="0" t="n">
        <v>6</v>
      </c>
      <c r="B14" s="0" t="n">
        <v>1.3</v>
      </c>
    </row>
    <row r="15" customFormat="false" ht="14.25" hidden="false" customHeight="false" outlineLevel="0" collapsed="false">
      <c r="A15" s="0" t="n">
        <v>6.5</v>
      </c>
      <c r="B15" s="0" t="n">
        <v>1.3</v>
      </c>
    </row>
    <row r="16" customFormat="false" ht="14.25" hidden="false" customHeight="false" outlineLevel="0" collapsed="false">
      <c r="A16" s="0" t="n">
        <v>7</v>
      </c>
      <c r="B16" s="0" t="n">
        <v>1.4</v>
      </c>
    </row>
    <row r="17" customFormat="false" ht="14.25" hidden="false" customHeight="false" outlineLevel="0" collapsed="false">
      <c r="A17" s="0" t="n">
        <v>7.5</v>
      </c>
      <c r="B17" s="0" t="n">
        <v>1.4</v>
      </c>
    </row>
    <row r="18" customFormat="false" ht="14.25" hidden="false" customHeight="false" outlineLevel="0" collapsed="false">
      <c r="A18" s="0" t="n">
        <v>8</v>
      </c>
      <c r="B18" s="0" t="n">
        <v>1.4</v>
      </c>
    </row>
    <row r="19" customFormat="false" ht="14.25" hidden="false" customHeight="false" outlineLevel="0" collapsed="false">
      <c r="A19" s="0" t="n">
        <v>8.5</v>
      </c>
      <c r="B19" s="0" t="n">
        <v>1.4</v>
      </c>
    </row>
    <row r="20" customFormat="false" ht="14.25" hidden="false" customHeight="false" outlineLevel="0" collapsed="false">
      <c r="A20" s="0" t="n">
        <v>9</v>
      </c>
      <c r="B20" s="0" t="n">
        <v>1.5</v>
      </c>
    </row>
    <row r="21" customFormat="false" ht="15.75" hidden="false" customHeight="true" outlineLevel="0" collapsed="false">
      <c r="A21" s="0" t="n">
        <v>9.5</v>
      </c>
      <c r="B21" s="0" t="n">
        <v>1.5</v>
      </c>
    </row>
    <row r="22" customFormat="false" ht="15.75" hidden="false" customHeight="true" outlineLevel="0" collapsed="false">
      <c r="A22" s="0" t="n">
        <v>10</v>
      </c>
      <c r="B22" s="0" t="n">
        <v>1.5</v>
      </c>
    </row>
    <row r="23" customFormat="false" ht="15.75" hidden="false" customHeight="true" outlineLevel="0" collapsed="false">
      <c r="A23" s="0" t="n">
        <v>10.5</v>
      </c>
      <c r="B23" s="0" t="n">
        <v>1.5</v>
      </c>
    </row>
    <row r="24" customFormat="false" ht="15.75" hidden="false" customHeight="true" outlineLevel="0" collapsed="false">
      <c r="A24" s="0" t="n">
        <v>11</v>
      </c>
      <c r="B24" s="0" t="n">
        <v>1.6</v>
      </c>
    </row>
    <row r="25" customFormat="false" ht="15.75" hidden="false" customHeight="true" outlineLevel="0" collapsed="false">
      <c r="A25" s="0" t="n">
        <v>11.5</v>
      </c>
      <c r="B25" s="0" t="n">
        <v>1.6</v>
      </c>
    </row>
    <row r="26" customFormat="false" ht="15.75" hidden="false" customHeight="true" outlineLevel="0" collapsed="false">
      <c r="A26" s="0" t="n">
        <v>12</v>
      </c>
      <c r="B26" s="0" t="n">
        <v>1.6</v>
      </c>
    </row>
    <row r="27" customFormat="false" ht="15.75" hidden="false" customHeight="true" outlineLevel="0" collapsed="false">
      <c r="A27" s="0" t="n">
        <v>12.5</v>
      </c>
      <c r="B27" s="0" t="n">
        <v>1.6</v>
      </c>
    </row>
    <row r="28" customFormat="false" ht="15.75" hidden="false" customHeight="true" outlineLevel="0" collapsed="false">
      <c r="A28" s="0" t="n">
        <v>13</v>
      </c>
      <c r="B28" s="0" t="n">
        <v>1.7</v>
      </c>
    </row>
    <row r="29" customFormat="false" ht="15.75" hidden="false" customHeight="true" outlineLevel="0" collapsed="false">
      <c r="A29" s="0" t="n">
        <v>13.5</v>
      </c>
      <c r="B29" s="0" t="n">
        <v>1.7</v>
      </c>
    </row>
    <row r="30" customFormat="false" ht="15.75" hidden="false" customHeight="true" outlineLevel="0" collapsed="false">
      <c r="A30" s="0" t="n">
        <v>14</v>
      </c>
      <c r="B30" s="0" t="n">
        <v>1.7</v>
      </c>
    </row>
    <row r="31" customFormat="false" ht="15.75" hidden="false" customHeight="true" outlineLevel="0" collapsed="false">
      <c r="A31" s="0" t="n">
        <v>14.5</v>
      </c>
      <c r="B31" s="0" t="n">
        <v>1.7</v>
      </c>
    </row>
    <row r="32" customFormat="false" ht="15.75" hidden="false" customHeight="true" outlineLevel="0" collapsed="false">
      <c r="A32" s="0" t="n">
        <v>15</v>
      </c>
      <c r="B32" s="0" t="n">
        <v>1.8</v>
      </c>
    </row>
    <row r="33" customFormat="false" ht="15.75" hidden="false" customHeight="true" outlineLevel="0" collapsed="false">
      <c r="A33" s="0" t="n">
        <v>15.5</v>
      </c>
      <c r="B33" s="0" t="n">
        <v>1.8</v>
      </c>
    </row>
    <row r="34" customFormat="false" ht="15.75" hidden="false" customHeight="true" outlineLevel="0" collapsed="false">
      <c r="A34" s="0" t="n">
        <v>16</v>
      </c>
      <c r="B34" s="0" t="n">
        <v>1.8</v>
      </c>
    </row>
    <row r="35" customFormat="false" ht="15.75" hidden="false" customHeight="true" outlineLevel="0" collapsed="false">
      <c r="A35" s="0" t="n">
        <v>16.5</v>
      </c>
      <c r="B35" s="0" t="n">
        <v>1.8</v>
      </c>
    </row>
    <row r="36" customFormat="false" ht="15.75" hidden="false" customHeight="true" outlineLevel="0" collapsed="false">
      <c r="A36" s="0" t="n">
        <v>17</v>
      </c>
      <c r="B36" s="0" t="n">
        <v>1.9</v>
      </c>
    </row>
    <row r="37" customFormat="false" ht="15.75" hidden="false" customHeight="true" outlineLevel="0" collapsed="false">
      <c r="A37" s="0" t="n">
        <v>17.5</v>
      </c>
      <c r="B37" s="0" t="n">
        <v>1.9</v>
      </c>
    </row>
    <row r="38" customFormat="false" ht="15.75" hidden="false" customHeight="true" outlineLevel="0" collapsed="false">
      <c r="A38" s="0" t="n">
        <v>18</v>
      </c>
      <c r="B38" s="0" t="n">
        <v>1.9</v>
      </c>
    </row>
    <row r="39" customFormat="false" ht="15.75" hidden="false" customHeight="true" outlineLevel="0" collapsed="false">
      <c r="A39" s="0" t="n">
        <v>18.5</v>
      </c>
      <c r="B39" s="0" t="n">
        <v>1.9</v>
      </c>
    </row>
    <row r="40" customFormat="false" ht="15.75" hidden="false" customHeight="true" outlineLevel="0" collapsed="false">
      <c r="A40" s="0" t="n">
        <v>19</v>
      </c>
      <c r="B40" s="0" t="n">
        <v>2</v>
      </c>
    </row>
    <row r="41" customFormat="false" ht="15.75" hidden="false" customHeight="true" outlineLevel="0" collapsed="false">
      <c r="A41" s="0" t="n">
        <v>19.5</v>
      </c>
      <c r="B41" s="0" t="n">
        <v>2</v>
      </c>
    </row>
    <row r="42" customFormat="false" ht="15.75" hidden="false" customHeight="true" outlineLevel="0" collapsed="false">
      <c r="A42" s="0" t="n">
        <v>20</v>
      </c>
      <c r="B42" s="0" t="n">
        <v>2</v>
      </c>
    </row>
    <row r="43" customFormat="false" ht="15.75" hidden="false" customHeight="true" outlineLevel="0" collapsed="false">
      <c r="A43" s="0" t="n">
        <v>20.5</v>
      </c>
      <c r="B43" s="0" t="n">
        <v>2</v>
      </c>
    </row>
    <row r="44" customFormat="false" ht="15.75" hidden="false" customHeight="true" outlineLevel="0" collapsed="false">
      <c r="A44" s="0" t="n">
        <v>21</v>
      </c>
      <c r="B44" s="0" t="n">
        <v>2.1</v>
      </c>
    </row>
    <row r="45" customFormat="false" ht="15.75" hidden="false" customHeight="true" outlineLevel="0" collapsed="false">
      <c r="A45" s="0" t="n">
        <v>21.5</v>
      </c>
      <c r="B45" s="0" t="n">
        <v>2.1</v>
      </c>
    </row>
    <row r="46" customFormat="false" ht="15.75" hidden="false" customHeight="true" outlineLevel="0" collapsed="false">
      <c r="A46" s="0" t="n">
        <v>22</v>
      </c>
      <c r="B46" s="0" t="n">
        <v>2.1</v>
      </c>
    </row>
    <row r="47" customFormat="false" ht="15.75" hidden="false" customHeight="true" outlineLevel="0" collapsed="false">
      <c r="A47" s="0" t="n">
        <v>22.5</v>
      </c>
      <c r="B47" s="0" t="n">
        <v>2.1</v>
      </c>
    </row>
    <row r="48" customFormat="false" ht="15.75" hidden="false" customHeight="true" outlineLevel="0" collapsed="false">
      <c r="A48" s="0" t="n">
        <v>23</v>
      </c>
      <c r="B48" s="0" t="n">
        <v>2.2</v>
      </c>
    </row>
    <row r="49" customFormat="false" ht="15.75" hidden="false" customHeight="true" outlineLevel="0" collapsed="false">
      <c r="A49" s="0" t="n">
        <v>23.5</v>
      </c>
      <c r="B49" s="0" t="n">
        <v>2.2</v>
      </c>
    </row>
    <row r="50" customFormat="false" ht="15.75" hidden="false" customHeight="true" outlineLevel="0" collapsed="false">
      <c r="A50" s="0" t="n">
        <v>24</v>
      </c>
      <c r="B50" s="0" t="n">
        <v>2.2</v>
      </c>
    </row>
    <row r="51" customFormat="false" ht="15.75" hidden="false" customHeight="true" outlineLevel="0" collapsed="false">
      <c r="A51" s="0" t="n">
        <v>24.5</v>
      </c>
      <c r="B51" s="0" t="n">
        <v>2.2</v>
      </c>
    </row>
    <row r="52" customFormat="false" ht="15.75" hidden="false" customHeight="true" outlineLevel="0" collapsed="false">
      <c r="A52" s="0" t="n">
        <v>25</v>
      </c>
      <c r="B52" s="0" t="n">
        <v>2.3</v>
      </c>
    </row>
    <row r="53" customFormat="false" ht="15.75" hidden="false" customHeight="true" outlineLevel="0" collapsed="false">
      <c r="A53" s="0" t="n">
        <v>25.5</v>
      </c>
      <c r="B53" s="0" t="n">
        <v>2.3</v>
      </c>
    </row>
    <row r="54" customFormat="false" ht="15.75" hidden="false" customHeight="true" outlineLevel="0" collapsed="false">
      <c r="A54" s="0" t="n">
        <v>26</v>
      </c>
      <c r="B54" s="0" t="n">
        <v>2.3</v>
      </c>
    </row>
    <row r="55" customFormat="false" ht="15.75" hidden="false" customHeight="true" outlineLevel="0" collapsed="false">
      <c r="A55" s="0" t="n">
        <v>26.5</v>
      </c>
      <c r="B55" s="0" t="n">
        <v>2.3</v>
      </c>
    </row>
    <row r="56" customFormat="false" ht="15.75" hidden="false" customHeight="true" outlineLevel="0" collapsed="false">
      <c r="A56" s="0" t="n">
        <v>27</v>
      </c>
      <c r="B56" s="0" t="n">
        <v>2.4</v>
      </c>
    </row>
    <row r="57" customFormat="false" ht="15.75" hidden="false" customHeight="true" outlineLevel="0" collapsed="false">
      <c r="A57" s="0" t="n">
        <v>27.5</v>
      </c>
      <c r="B57" s="0" t="n">
        <v>2.4</v>
      </c>
    </row>
    <row r="58" customFormat="false" ht="15.75" hidden="false" customHeight="true" outlineLevel="0" collapsed="false">
      <c r="A58" s="0" t="n">
        <v>28</v>
      </c>
      <c r="B58" s="0" t="n">
        <v>2.4</v>
      </c>
    </row>
    <row r="59" customFormat="false" ht="15.75" hidden="false" customHeight="true" outlineLevel="0" collapsed="false">
      <c r="A59" s="0" t="n">
        <v>28.5</v>
      </c>
      <c r="B59" s="0" t="n">
        <v>2.4</v>
      </c>
    </row>
    <row r="60" customFormat="false" ht="15.75" hidden="false" customHeight="true" outlineLevel="0" collapsed="false">
      <c r="A60" s="0" t="n">
        <v>29</v>
      </c>
      <c r="B60" s="0" t="n">
        <v>2.5</v>
      </c>
    </row>
    <row r="61" customFormat="false" ht="15.75" hidden="false" customHeight="true" outlineLevel="0" collapsed="false">
      <c r="A61" s="0" t="n">
        <v>29.5</v>
      </c>
      <c r="B61" s="0" t="n">
        <v>2.5</v>
      </c>
    </row>
    <row r="62" customFormat="false" ht="15.75" hidden="false" customHeight="true" outlineLevel="0" collapsed="false">
      <c r="A62" s="0" t="n">
        <v>30</v>
      </c>
      <c r="B62" s="0" t="n">
        <v>2.5</v>
      </c>
    </row>
    <row r="63" customFormat="false" ht="15.75" hidden="false" customHeight="true" outlineLevel="0" collapsed="false">
      <c r="A63" s="0" t="n">
        <v>30.5</v>
      </c>
      <c r="B63" s="0" t="n">
        <v>2.5</v>
      </c>
    </row>
    <row r="64" customFormat="false" ht="15.75" hidden="false" customHeight="true" outlineLevel="0" collapsed="false">
      <c r="A64" s="0" t="n">
        <v>31</v>
      </c>
      <c r="B64" s="0" t="n">
        <v>2.6</v>
      </c>
    </row>
    <row r="65" customFormat="false" ht="15.75" hidden="false" customHeight="true" outlineLevel="0" collapsed="false">
      <c r="A65" s="0" t="n">
        <v>31.5</v>
      </c>
      <c r="B65" s="0" t="n">
        <v>2.6</v>
      </c>
    </row>
    <row r="66" customFormat="false" ht="15.75" hidden="false" customHeight="true" outlineLevel="0" collapsed="false">
      <c r="A66" s="0" t="n">
        <v>32</v>
      </c>
      <c r="B66" s="0" t="n">
        <v>2.6</v>
      </c>
    </row>
    <row r="67" customFormat="false" ht="15.75" hidden="false" customHeight="true" outlineLevel="0" collapsed="false">
      <c r="A67" s="0" t="n">
        <v>32.5</v>
      </c>
      <c r="B67" s="0" t="n">
        <v>2.6</v>
      </c>
    </row>
    <row r="68" customFormat="false" ht="15.75" hidden="false" customHeight="true" outlineLevel="0" collapsed="false">
      <c r="A68" s="0" t="n">
        <v>33</v>
      </c>
      <c r="B68" s="0" t="n">
        <v>2.7</v>
      </c>
    </row>
    <row r="69" customFormat="false" ht="15.75" hidden="false" customHeight="true" outlineLevel="0" collapsed="false">
      <c r="A69" s="0" t="n">
        <v>33.5</v>
      </c>
      <c r="B69" s="0" t="n">
        <v>2.7</v>
      </c>
    </row>
    <row r="70" customFormat="false" ht="15.75" hidden="false" customHeight="true" outlineLevel="0" collapsed="false">
      <c r="A70" s="0" t="n">
        <v>34</v>
      </c>
      <c r="B70" s="0" t="n">
        <v>2.7</v>
      </c>
    </row>
    <row r="71" customFormat="false" ht="15.75" hidden="false" customHeight="true" outlineLevel="0" collapsed="false">
      <c r="A71" s="0" t="n">
        <v>34.5</v>
      </c>
      <c r="B71" s="0" t="n">
        <v>2.7</v>
      </c>
    </row>
    <row r="72" customFormat="false" ht="15.75" hidden="false" customHeight="true" outlineLevel="0" collapsed="false">
      <c r="A72" s="0" t="n">
        <v>35</v>
      </c>
      <c r="B72" s="0" t="n">
        <v>2.8</v>
      </c>
    </row>
    <row r="73" customFormat="false" ht="15.75" hidden="false" customHeight="true" outlineLevel="0" collapsed="false">
      <c r="A73" s="0" t="n">
        <v>35.5</v>
      </c>
      <c r="B73" s="0" t="n">
        <v>2.8</v>
      </c>
    </row>
    <row r="74" customFormat="false" ht="15.75" hidden="false" customHeight="true" outlineLevel="0" collapsed="false">
      <c r="A74" s="0" t="n">
        <v>36</v>
      </c>
      <c r="B74" s="0" t="n">
        <v>2.8</v>
      </c>
    </row>
    <row r="75" customFormat="false" ht="15.75" hidden="false" customHeight="true" outlineLevel="0" collapsed="false">
      <c r="A75" s="0" t="n">
        <v>36.5</v>
      </c>
      <c r="B75" s="0" t="n">
        <v>2.8</v>
      </c>
    </row>
    <row r="76" customFormat="false" ht="15.75" hidden="false" customHeight="true" outlineLevel="0" collapsed="false">
      <c r="A76" s="0" t="n">
        <v>37</v>
      </c>
      <c r="B76" s="0" t="n">
        <v>2.9</v>
      </c>
    </row>
    <row r="77" customFormat="false" ht="15.75" hidden="false" customHeight="true" outlineLevel="0" collapsed="false">
      <c r="A77" s="0" t="n">
        <v>37.5</v>
      </c>
      <c r="B77" s="0" t="n">
        <v>2.9</v>
      </c>
    </row>
    <row r="78" customFormat="false" ht="15.75" hidden="false" customHeight="true" outlineLevel="0" collapsed="false">
      <c r="A78" s="0" t="n">
        <v>38</v>
      </c>
      <c r="B78" s="0" t="n">
        <v>2.9</v>
      </c>
    </row>
    <row r="79" customFormat="false" ht="15.75" hidden="false" customHeight="true" outlineLevel="0" collapsed="false">
      <c r="A79" s="0" t="n">
        <v>38.5</v>
      </c>
      <c r="B79" s="0" t="n">
        <v>2.9</v>
      </c>
    </row>
    <row r="80" customFormat="false" ht="15.75" hidden="false" customHeight="true" outlineLevel="0" collapsed="false">
      <c r="A80" s="0" t="n">
        <v>39</v>
      </c>
      <c r="B80" s="0" t="n">
        <v>3</v>
      </c>
    </row>
    <row r="81" customFormat="false" ht="15.75" hidden="false" customHeight="true" outlineLevel="0" collapsed="false">
      <c r="A81" s="0" t="n">
        <v>39.5</v>
      </c>
      <c r="B81" s="0" t="n">
        <v>3</v>
      </c>
    </row>
    <row r="82" customFormat="false" ht="15.75" hidden="false" customHeight="true" outlineLevel="0" collapsed="false">
      <c r="A82" s="0" t="n">
        <v>40</v>
      </c>
      <c r="B82" s="0" t="n">
        <v>3</v>
      </c>
    </row>
    <row r="83" customFormat="false" ht="15.75" hidden="false" customHeight="true" outlineLevel="0" collapsed="false">
      <c r="A83" s="0" t="n">
        <v>40.5</v>
      </c>
      <c r="B83" s="0" t="n">
        <v>3</v>
      </c>
    </row>
    <row r="84" customFormat="false" ht="15.75" hidden="false" customHeight="true" outlineLevel="0" collapsed="false">
      <c r="A84" s="0" t="n">
        <v>41</v>
      </c>
      <c r="B84" s="0" t="n">
        <v>3.1</v>
      </c>
    </row>
    <row r="85" customFormat="false" ht="15.75" hidden="false" customHeight="true" outlineLevel="0" collapsed="false">
      <c r="A85" s="0" t="n">
        <v>41.5</v>
      </c>
      <c r="B85" s="0" t="n">
        <v>3.1</v>
      </c>
    </row>
    <row r="86" customFormat="false" ht="15.75" hidden="false" customHeight="true" outlineLevel="0" collapsed="false">
      <c r="A86" s="0" t="n">
        <v>42</v>
      </c>
      <c r="B86" s="0" t="n">
        <v>3.1</v>
      </c>
    </row>
    <row r="87" customFormat="false" ht="15.75" hidden="false" customHeight="true" outlineLevel="0" collapsed="false">
      <c r="A87" s="0" t="n">
        <v>42.5</v>
      </c>
      <c r="B87" s="0" t="n">
        <v>3.1</v>
      </c>
    </row>
    <row r="88" customFormat="false" ht="15.75" hidden="false" customHeight="true" outlineLevel="0" collapsed="false">
      <c r="A88" s="0" t="n">
        <v>43</v>
      </c>
      <c r="B88" s="0" t="n">
        <v>3.2</v>
      </c>
    </row>
    <row r="89" customFormat="false" ht="15.75" hidden="false" customHeight="true" outlineLevel="0" collapsed="false">
      <c r="A89" s="0" t="n">
        <v>43.5</v>
      </c>
      <c r="B89" s="0" t="n">
        <v>3.2</v>
      </c>
    </row>
    <row r="90" customFormat="false" ht="15.75" hidden="false" customHeight="true" outlineLevel="0" collapsed="false">
      <c r="A90" s="0" t="n">
        <v>44</v>
      </c>
      <c r="B90" s="0" t="n">
        <v>3.2</v>
      </c>
    </row>
    <row r="91" customFormat="false" ht="15.75" hidden="false" customHeight="true" outlineLevel="0" collapsed="false">
      <c r="A91" s="0" t="n">
        <v>44.5</v>
      </c>
      <c r="B91" s="0" t="n">
        <v>3.2</v>
      </c>
    </row>
    <row r="92" customFormat="false" ht="15.75" hidden="false" customHeight="true" outlineLevel="0" collapsed="false">
      <c r="A92" s="0" t="n">
        <v>45</v>
      </c>
      <c r="B92" s="0" t="n">
        <v>3.3</v>
      </c>
    </row>
    <row r="93" customFormat="false" ht="15.75" hidden="false" customHeight="true" outlineLevel="0" collapsed="false">
      <c r="A93" s="0" t="n">
        <v>45.5</v>
      </c>
      <c r="B93" s="0" t="n">
        <v>3.3</v>
      </c>
    </row>
    <row r="94" customFormat="false" ht="15.75" hidden="false" customHeight="true" outlineLevel="0" collapsed="false">
      <c r="A94" s="0" t="n">
        <v>46</v>
      </c>
      <c r="B94" s="0" t="n">
        <v>3.3</v>
      </c>
    </row>
    <row r="95" customFormat="false" ht="15.75" hidden="false" customHeight="true" outlineLevel="0" collapsed="false">
      <c r="A95" s="0" t="n">
        <v>46.5</v>
      </c>
      <c r="B95" s="0" t="n">
        <v>3.3</v>
      </c>
    </row>
    <row r="96" customFormat="false" ht="15.75" hidden="false" customHeight="true" outlineLevel="0" collapsed="false">
      <c r="A96" s="0" t="n">
        <v>47</v>
      </c>
      <c r="B96" s="0" t="n">
        <v>3.4</v>
      </c>
    </row>
    <row r="97" customFormat="false" ht="15.75" hidden="false" customHeight="true" outlineLevel="0" collapsed="false">
      <c r="A97" s="0" t="n">
        <v>47.5</v>
      </c>
      <c r="B97" s="0" t="n">
        <v>3.4</v>
      </c>
    </row>
    <row r="98" customFormat="false" ht="15.75" hidden="false" customHeight="true" outlineLevel="0" collapsed="false">
      <c r="A98" s="0" t="n">
        <v>48</v>
      </c>
      <c r="B98" s="0" t="n">
        <v>3.4</v>
      </c>
    </row>
    <row r="99" customFormat="false" ht="15.75" hidden="false" customHeight="true" outlineLevel="0" collapsed="false">
      <c r="A99" s="0" t="n">
        <v>48.5</v>
      </c>
      <c r="B99" s="0" t="n">
        <v>3.4</v>
      </c>
    </row>
    <row r="100" customFormat="false" ht="15.75" hidden="false" customHeight="true" outlineLevel="0" collapsed="false">
      <c r="A100" s="0" t="n">
        <v>49</v>
      </c>
      <c r="B100" s="0" t="n">
        <v>3.5</v>
      </c>
    </row>
    <row r="101" customFormat="false" ht="15.75" hidden="false" customHeight="true" outlineLevel="0" collapsed="false">
      <c r="A101" s="0" t="n">
        <v>49.5</v>
      </c>
      <c r="B101" s="0" t="n">
        <v>3.5</v>
      </c>
    </row>
    <row r="102" customFormat="false" ht="15.75" hidden="false" customHeight="true" outlineLevel="0" collapsed="false">
      <c r="A102" s="0" t="n">
        <v>50</v>
      </c>
      <c r="B102" s="0" t="n">
        <v>3.5</v>
      </c>
    </row>
    <row r="103" customFormat="false" ht="15.75" hidden="false" customHeight="true" outlineLevel="0" collapsed="false">
      <c r="A103" s="0" t="n">
        <v>50.5</v>
      </c>
      <c r="B103" s="0" t="n">
        <v>3.5</v>
      </c>
    </row>
    <row r="104" customFormat="false" ht="15.75" hidden="false" customHeight="true" outlineLevel="0" collapsed="false">
      <c r="A104" s="0" t="n">
        <v>51</v>
      </c>
      <c r="B104" s="0" t="n">
        <v>3.6</v>
      </c>
    </row>
    <row r="105" customFormat="false" ht="15.75" hidden="false" customHeight="true" outlineLevel="0" collapsed="false">
      <c r="A105" s="0" t="n">
        <v>51.5</v>
      </c>
      <c r="B105" s="0" t="n">
        <v>3.6</v>
      </c>
    </row>
    <row r="106" customFormat="false" ht="15.75" hidden="false" customHeight="true" outlineLevel="0" collapsed="false">
      <c r="A106" s="0" t="n">
        <v>52</v>
      </c>
      <c r="B106" s="0" t="n">
        <v>3.6</v>
      </c>
    </row>
    <row r="107" customFormat="false" ht="15.75" hidden="false" customHeight="true" outlineLevel="0" collapsed="false">
      <c r="A107" s="0" t="n">
        <v>52.5</v>
      </c>
      <c r="B107" s="0" t="n">
        <v>3.6</v>
      </c>
    </row>
    <row r="108" customFormat="false" ht="15.75" hidden="false" customHeight="true" outlineLevel="0" collapsed="false">
      <c r="A108" s="0" t="n">
        <v>53</v>
      </c>
      <c r="B108" s="0" t="n">
        <v>3.7</v>
      </c>
    </row>
    <row r="109" customFormat="false" ht="15.75" hidden="false" customHeight="true" outlineLevel="0" collapsed="false">
      <c r="A109" s="0" t="n">
        <v>53.5</v>
      </c>
      <c r="B109" s="0" t="n">
        <v>3.7</v>
      </c>
    </row>
    <row r="110" customFormat="false" ht="15.75" hidden="false" customHeight="true" outlineLevel="0" collapsed="false">
      <c r="A110" s="0" t="n">
        <v>54</v>
      </c>
      <c r="B110" s="0" t="n">
        <v>3.7</v>
      </c>
    </row>
    <row r="111" customFormat="false" ht="15.75" hidden="false" customHeight="true" outlineLevel="0" collapsed="false">
      <c r="A111" s="0" t="n">
        <v>54.5</v>
      </c>
      <c r="B111" s="0" t="n">
        <v>3.7</v>
      </c>
    </row>
    <row r="112" customFormat="false" ht="15.75" hidden="false" customHeight="true" outlineLevel="0" collapsed="false">
      <c r="A112" s="0" t="n">
        <v>55</v>
      </c>
      <c r="B112" s="0" t="n">
        <v>3.8</v>
      </c>
    </row>
    <row r="113" customFormat="false" ht="15.75" hidden="false" customHeight="true" outlineLevel="0" collapsed="false">
      <c r="A113" s="0" t="n">
        <v>55.5</v>
      </c>
      <c r="B113" s="0" t="n">
        <v>3.8</v>
      </c>
    </row>
    <row r="114" customFormat="false" ht="15.75" hidden="false" customHeight="true" outlineLevel="0" collapsed="false">
      <c r="A114" s="0" t="n">
        <v>56</v>
      </c>
      <c r="B114" s="0" t="n">
        <v>3.8</v>
      </c>
    </row>
    <row r="115" customFormat="false" ht="15.75" hidden="false" customHeight="true" outlineLevel="0" collapsed="false">
      <c r="A115" s="0" t="n">
        <v>56.5</v>
      </c>
      <c r="B115" s="0" t="n">
        <v>3.8</v>
      </c>
    </row>
    <row r="116" customFormat="false" ht="15.75" hidden="false" customHeight="true" outlineLevel="0" collapsed="false">
      <c r="A116" s="0" t="n">
        <v>57</v>
      </c>
      <c r="B116" s="0" t="n">
        <v>3.9</v>
      </c>
    </row>
    <row r="117" customFormat="false" ht="15.75" hidden="false" customHeight="true" outlineLevel="0" collapsed="false">
      <c r="A117" s="0" t="n">
        <v>57.5</v>
      </c>
      <c r="B117" s="0" t="n">
        <v>3.9</v>
      </c>
    </row>
    <row r="118" customFormat="false" ht="15.75" hidden="false" customHeight="true" outlineLevel="0" collapsed="false">
      <c r="A118" s="0" t="n">
        <v>58</v>
      </c>
      <c r="B118" s="0" t="n">
        <v>3.9</v>
      </c>
    </row>
    <row r="119" customFormat="false" ht="15.75" hidden="false" customHeight="true" outlineLevel="0" collapsed="false">
      <c r="A119" s="0" t="n">
        <v>58.5</v>
      </c>
      <c r="B119" s="0" t="n">
        <v>3.9</v>
      </c>
    </row>
    <row r="120" customFormat="false" ht="15.75" hidden="false" customHeight="true" outlineLevel="0" collapsed="false">
      <c r="A120" s="0" t="n">
        <v>59</v>
      </c>
      <c r="B120" s="0" t="n">
        <v>4</v>
      </c>
    </row>
    <row r="121" customFormat="false" ht="15.75" hidden="false" customHeight="true" outlineLevel="0" collapsed="false">
      <c r="A121" s="0" t="n">
        <v>59.5</v>
      </c>
      <c r="B121" s="0" t="n">
        <v>4</v>
      </c>
    </row>
    <row r="122" customFormat="false" ht="15.75" hidden="false" customHeight="true" outlineLevel="0" collapsed="false">
      <c r="A122" s="0" t="n">
        <v>60</v>
      </c>
      <c r="B122" s="0" t="n">
        <v>4</v>
      </c>
    </row>
    <row r="123" customFormat="false" ht="15.75" hidden="false" customHeight="true" outlineLevel="0" collapsed="false">
      <c r="A123" s="0" t="n">
        <v>60.5</v>
      </c>
      <c r="B123" s="0" t="n">
        <v>4</v>
      </c>
    </row>
    <row r="124" customFormat="false" ht="15.75" hidden="false" customHeight="true" outlineLevel="0" collapsed="false">
      <c r="A124" s="0" t="n">
        <v>61</v>
      </c>
      <c r="B124" s="0" t="n">
        <v>4.1</v>
      </c>
    </row>
    <row r="125" customFormat="false" ht="15.75" hidden="false" customHeight="true" outlineLevel="0" collapsed="false">
      <c r="A125" s="0" t="n">
        <v>61.5</v>
      </c>
      <c r="B125" s="0" t="n">
        <v>4.1</v>
      </c>
    </row>
    <row r="126" customFormat="false" ht="15.75" hidden="false" customHeight="true" outlineLevel="0" collapsed="false">
      <c r="A126" s="0" t="n">
        <v>62</v>
      </c>
      <c r="B126" s="0" t="n">
        <v>4.2</v>
      </c>
    </row>
    <row r="127" customFormat="false" ht="15.75" hidden="false" customHeight="true" outlineLevel="0" collapsed="false">
      <c r="A127" s="0" t="n">
        <v>62.5</v>
      </c>
      <c r="B127" s="0" t="n">
        <v>4.2</v>
      </c>
    </row>
    <row r="128" customFormat="false" ht="15.75" hidden="false" customHeight="true" outlineLevel="0" collapsed="false">
      <c r="A128" s="0" t="n">
        <v>63</v>
      </c>
      <c r="B128" s="0" t="n">
        <v>4.2</v>
      </c>
    </row>
    <row r="129" customFormat="false" ht="15.75" hidden="false" customHeight="true" outlineLevel="0" collapsed="false">
      <c r="A129" s="0" t="n">
        <v>63.5</v>
      </c>
      <c r="B129" s="0" t="n">
        <v>4.3</v>
      </c>
    </row>
    <row r="130" customFormat="false" ht="15.75" hidden="false" customHeight="true" outlineLevel="0" collapsed="false">
      <c r="A130" s="0" t="n">
        <v>64</v>
      </c>
      <c r="B130" s="0" t="n">
        <v>4.3</v>
      </c>
    </row>
    <row r="131" customFormat="false" ht="15.75" hidden="false" customHeight="true" outlineLevel="0" collapsed="false">
      <c r="A131" s="0" t="n">
        <v>64.5</v>
      </c>
      <c r="B131" s="0" t="n">
        <v>4.3</v>
      </c>
    </row>
    <row r="132" customFormat="false" ht="15.75" hidden="false" customHeight="true" outlineLevel="0" collapsed="false">
      <c r="A132" s="0" t="n">
        <v>65</v>
      </c>
      <c r="B132" s="0" t="n">
        <v>4.4</v>
      </c>
    </row>
    <row r="133" customFormat="false" ht="15.75" hidden="false" customHeight="true" outlineLevel="0" collapsed="false">
      <c r="A133" s="0" t="n">
        <v>65.5</v>
      </c>
      <c r="B133" s="0" t="n">
        <v>4.4</v>
      </c>
    </row>
    <row r="134" customFormat="false" ht="15.75" hidden="false" customHeight="true" outlineLevel="0" collapsed="false">
      <c r="A134" s="0" t="n">
        <v>66</v>
      </c>
      <c r="B134" s="0" t="n">
        <v>4.5</v>
      </c>
    </row>
    <row r="135" customFormat="false" ht="15.75" hidden="false" customHeight="true" outlineLevel="0" collapsed="false">
      <c r="A135" s="0" t="n">
        <v>66.5</v>
      </c>
      <c r="B135" s="0" t="n">
        <v>4.5</v>
      </c>
    </row>
    <row r="136" customFormat="false" ht="15.75" hidden="false" customHeight="true" outlineLevel="0" collapsed="false">
      <c r="A136" s="0" t="n">
        <v>67</v>
      </c>
      <c r="B136" s="0" t="n">
        <v>4.5</v>
      </c>
    </row>
    <row r="137" customFormat="false" ht="15.75" hidden="false" customHeight="true" outlineLevel="0" collapsed="false">
      <c r="A137" s="0" t="n">
        <v>67.5</v>
      </c>
      <c r="B137" s="0" t="n">
        <v>4.6</v>
      </c>
    </row>
    <row r="138" customFormat="false" ht="15.75" hidden="false" customHeight="true" outlineLevel="0" collapsed="false">
      <c r="A138" s="0" t="n">
        <v>68</v>
      </c>
      <c r="B138" s="0" t="n">
        <v>4.6</v>
      </c>
    </row>
    <row r="139" customFormat="false" ht="15.75" hidden="false" customHeight="true" outlineLevel="0" collapsed="false">
      <c r="A139" s="0" t="n">
        <v>68.5</v>
      </c>
      <c r="B139" s="0" t="n">
        <v>4.6</v>
      </c>
    </row>
    <row r="140" customFormat="false" ht="15.75" hidden="false" customHeight="true" outlineLevel="0" collapsed="false">
      <c r="A140" s="0" t="n">
        <v>69</v>
      </c>
      <c r="B140" s="0" t="n">
        <v>4.7</v>
      </c>
    </row>
    <row r="141" customFormat="false" ht="15.75" hidden="false" customHeight="true" outlineLevel="0" collapsed="false">
      <c r="A141" s="0" t="n">
        <v>69.5</v>
      </c>
      <c r="B141" s="0" t="n">
        <v>4.7</v>
      </c>
    </row>
    <row r="142" customFormat="false" ht="15.75" hidden="false" customHeight="true" outlineLevel="0" collapsed="false">
      <c r="A142" s="0" t="n">
        <v>70</v>
      </c>
      <c r="B142" s="0" t="n">
        <v>4.8</v>
      </c>
    </row>
    <row r="143" customFormat="false" ht="15.75" hidden="false" customHeight="true" outlineLevel="0" collapsed="false">
      <c r="A143" s="0" t="n">
        <v>70.5</v>
      </c>
      <c r="B143" s="0" t="n">
        <v>4.8</v>
      </c>
    </row>
    <row r="144" customFormat="false" ht="15.75" hidden="false" customHeight="true" outlineLevel="0" collapsed="false">
      <c r="A144" s="0" t="n">
        <v>71</v>
      </c>
      <c r="B144" s="0" t="n">
        <v>4.8</v>
      </c>
    </row>
    <row r="145" customFormat="false" ht="15.75" hidden="false" customHeight="true" outlineLevel="0" collapsed="false">
      <c r="A145" s="0" t="n">
        <v>71.5</v>
      </c>
      <c r="B145" s="0" t="n">
        <v>4.9</v>
      </c>
    </row>
    <row r="146" customFormat="false" ht="15.75" hidden="false" customHeight="true" outlineLevel="0" collapsed="false">
      <c r="A146" s="0" t="n">
        <v>72</v>
      </c>
      <c r="B146" s="0" t="n">
        <v>4.9</v>
      </c>
    </row>
    <row r="147" customFormat="false" ht="15.75" hidden="false" customHeight="true" outlineLevel="0" collapsed="false">
      <c r="A147" s="0" t="n">
        <v>72.5</v>
      </c>
      <c r="B147" s="0" t="n">
        <v>4.9</v>
      </c>
    </row>
    <row r="148" customFormat="false" ht="15.75" hidden="false" customHeight="true" outlineLevel="0" collapsed="false">
      <c r="A148" s="0" t="n">
        <v>73</v>
      </c>
      <c r="B148" s="0" t="n">
        <v>5</v>
      </c>
    </row>
    <row r="149" customFormat="false" ht="15.75" hidden="false" customHeight="true" outlineLevel="0" collapsed="false">
      <c r="A149" s="0" t="n">
        <v>73.5</v>
      </c>
      <c r="B149" s="0" t="n">
        <v>5</v>
      </c>
    </row>
    <row r="150" customFormat="false" ht="15.75" hidden="false" customHeight="true" outlineLevel="0" collapsed="false">
      <c r="A150" s="0" t="n">
        <v>74</v>
      </c>
      <c r="B150" s="0" t="n">
        <v>5.1</v>
      </c>
    </row>
    <row r="151" customFormat="false" ht="15.75" hidden="false" customHeight="true" outlineLevel="0" collapsed="false">
      <c r="A151" s="0" t="n">
        <v>74.5</v>
      </c>
      <c r="B151" s="0" t="n">
        <v>5.1</v>
      </c>
    </row>
    <row r="152" customFormat="false" ht="15.75" hidden="false" customHeight="true" outlineLevel="0" collapsed="false">
      <c r="A152" s="0" t="n">
        <v>75</v>
      </c>
      <c r="B152" s="0" t="n">
        <v>5.1</v>
      </c>
    </row>
    <row r="153" customFormat="false" ht="15.75" hidden="false" customHeight="true" outlineLevel="0" collapsed="false">
      <c r="A153" s="0" t="n">
        <v>75.5</v>
      </c>
      <c r="B153" s="0" t="n">
        <v>5.2</v>
      </c>
    </row>
    <row r="154" customFormat="false" ht="15.75" hidden="false" customHeight="true" outlineLevel="0" collapsed="false">
      <c r="A154" s="0" t="n">
        <v>76</v>
      </c>
      <c r="B154" s="0" t="n">
        <v>5.2</v>
      </c>
    </row>
    <row r="155" customFormat="false" ht="15.75" hidden="false" customHeight="true" outlineLevel="0" collapsed="false">
      <c r="A155" s="0" t="n">
        <v>76.5</v>
      </c>
      <c r="B155" s="0" t="n">
        <v>5.2</v>
      </c>
    </row>
    <row r="156" customFormat="false" ht="15.75" hidden="false" customHeight="true" outlineLevel="0" collapsed="false">
      <c r="A156" s="0" t="n">
        <v>77</v>
      </c>
      <c r="B156" s="0" t="n">
        <v>5.3</v>
      </c>
    </row>
    <row r="157" customFormat="false" ht="15.75" hidden="false" customHeight="true" outlineLevel="0" collapsed="false">
      <c r="A157" s="0" t="n">
        <v>77.5</v>
      </c>
      <c r="B157" s="0" t="n">
        <v>5.3</v>
      </c>
    </row>
    <row r="158" customFormat="false" ht="15.75" hidden="false" customHeight="true" outlineLevel="0" collapsed="false">
      <c r="A158" s="0" t="n">
        <v>78</v>
      </c>
      <c r="B158" s="0" t="n">
        <v>5.4</v>
      </c>
    </row>
    <row r="159" customFormat="false" ht="15.75" hidden="false" customHeight="true" outlineLevel="0" collapsed="false">
      <c r="A159" s="0" t="n">
        <v>78.5</v>
      </c>
      <c r="B159" s="0" t="n">
        <v>5.4</v>
      </c>
    </row>
    <row r="160" customFormat="false" ht="15.75" hidden="false" customHeight="true" outlineLevel="0" collapsed="false">
      <c r="A160" s="0" t="n">
        <v>79</v>
      </c>
      <c r="B160" s="0" t="n">
        <v>5.4</v>
      </c>
    </row>
    <row r="161" customFormat="false" ht="15.75" hidden="false" customHeight="true" outlineLevel="0" collapsed="false">
      <c r="A161" s="0" t="n">
        <v>79.5</v>
      </c>
      <c r="B161" s="0" t="n">
        <v>5.5</v>
      </c>
    </row>
    <row r="162" customFormat="false" ht="15.75" hidden="false" customHeight="true" outlineLevel="0" collapsed="false">
      <c r="A162" s="0" t="n">
        <v>80</v>
      </c>
      <c r="B162" s="0" t="n">
        <v>5.5</v>
      </c>
    </row>
    <row r="163" customFormat="false" ht="15.75" hidden="false" customHeight="true" outlineLevel="0" collapsed="false">
      <c r="A163" s="0" t="n">
        <v>80.5</v>
      </c>
      <c r="B163" s="0" t="n">
        <v>5.5</v>
      </c>
    </row>
    <row r="164" customFormat="false" ht="15.75" hidden="false" customHeight="true" outlineLevel="0" collapsed="false">
      <c r="A164" s="0" t="n">
        <v>81</v>
      </c>
      <c r="B164" s="0" t="n">
        <v>5.6</v>
      </c>
    </row>
    <row r="165" customFormat="false" ht="15.75" hidden="false" customHeight="true" outlineLevel="0" collapsed="false">
      <c r="A165" s="0" t="n">
        <v>81.5</v>
      </c>
      <c r="B165" s="0" t="n">
        <v>5.6</v>
      </c>
    </row>
    <row r="166" customFormat="false" ht="15.75" hidden="false" customHeight="true" outlineLevel="0" collapsed="false">
      <c r="A166" s="0" t="n">
        <v>82</v>
      </c>
      <c r="B166" s="0" t="n">
        <v>5.7</v>
      </c>
    </row>
    <row r="167" customFormat="false" ht="15.75" hidden="false" customHeight="true" outlineLevel="0" collapsed="false">
      <c r="A167" s="0" t="n">
        <v>82.5</v>
      </c>
      <c r="B167" s="0" t="n">
        <v>5.7</v>
      </c>
    </row>
    <row r="168" customFormat="false" ht="15.75" hidden="false" customHeight="true" outlineLevel="0" collapsed="false">
      <c r="A168" s="0" t="n">
        <v>83</v>
      </c>
      <c r="B168" s="0" t="n">
        <v>5.7</v>
      </c>
    </row>
    <row r="169" customFormat="false" ht="15.75" hidden="false" customHeight="true" outlineLevel="0" collapsed="false">
      <c r="A169" s="0" t="n">
        <v>83.5</v>
      </c>
      <c r="B169" s="0" t="n">
        <v>5.8</v>
      </c>
    </row>
    <row r="170" customFormat="false" ht="15.75" hidden="false" customHeight="true" outlineLevel="0" collapsed="false">
      <c r="A170" s="0" t="n">
        <v>84</v>
      </c>
      <c r="B170" s="0" t="n">
        <v>5.8</v>
      </c>
    </row>
    <row r="171" customFormat="false" ht="15.75" hidden="false" customHeight="true" outlineLevel="0" collapsed="false">
      <c r="A171" s="0" t="n">
        <v>84.5</v>
      </c>
      <c r="B171" s="0" t="n">
        <v>5.8</v>
      </c>
    </row>
    <row r="172" customFormat="false" ht="15.75" hidden="false" customHeight="true" outlineLevel="0" collapsed="false">
      <c r="A172" s="0" t="n">
        <v>85</v>
      </c>
      <c r="B172" s="0" t="n">
        <v>5.9</v>
      </c>
    </row>
    <row r="173" customFormat="false" ht="15.75" hidden="false" customHeight="true" outlineLevel="0" collapsed="false">
      <c r="A173" s="0" t="n">
        <v>85.5</v>
      </c>
      <c r="B173" s="0" t="n">
        <v>5.9</v>
      </c>
    </row>
    <row r="174" customFormat="false" ht="15.75" hidden="false" customHeight="true" outlineLevel="0" collapsed="false">
      <c r="A174" s="0" t="n">
        <v>86</v>
      </c>
      <c r="B174" s="0" t="n">
        <v>6</v>
      </c>
    </row>
    <row r="175" customFormat="false" ht="15.75" hidden="false" customHeight="true" outlineLevel="0" collapsed="false">
      <c r="A175" s="0" t="n">
        <v>86.5</v>
      </c>
      <c r="B175" s="0" t="n">
        <v>6</v>
      </c>
    </row>
    <row r="176" customFormat="false" ht="15.75" hidden="false" customHeight="true" outlineLevel="0" collapsed="false">
      <c r="A176" s="0" t="n">
        <v>87</v>
      </c>
      <c r="B176" s="0" t="n">
        <v>6</v>
      </c>
    </row>
    <row r="177" customFormat="false" ht="15.75" hidden="false" customHeight="true" outlineLevel="0" collapsed="false">
      <c r="A177" s="0" t="n">
        <v>87.5</v>
      </c>
      <c r="B177" s="0" t="n">
        <v>6.1</v>
      </c>
    </row>
    <row r="178" customFormat="false" ht="15.75" hidden="false" customHeight="true" outlineLevel="0" collapsed="false">
      <c r="A178" s="0" t="n">
        <v>88</v>
      </c>
      <c r="B178" s="0" t="n">
        <v>6.1</v>
      </c>
    </row>
    <row r="179" customFormat="false" ht="15.75" hidden="false" customHeight="true" outlineLevel="0" collapsed="false">
      <c r="A179" s="0" t="n">
        <v>88.5</v>
      </c>
      <c r="B179" s="0" t="n">
        <v>6.1</v>
      </c>
    </row>
    <row r="180" customFormat="false" ht="15.75" hidden="false" customHeight="true" outlineLevel="0" collapsed="false">
      <c r="A180" s="0" t="n">
        <v>89</v>
      </c>
      <c r="B180" s="0" t="n">
        <v>6.2</v>
      </c>
    </row>
    <row r="181" customFormat="false" ht="15.75" hidden="false" customHeight="true" outlineLevel="0" collapsed="false">
      <c r="A181" s="0" t="n">
        <v>89.5</v>
      </c>
      <c r="B181" s="0" t="n">
        <v>6.2</v>
      </c>
    </row>
    <row r="182" customFormat="false" ht="15.75" hidden="false" customHeight="true" outlineLevel="0" collapsed="false">
      <c r="A182" s="0" t="n">
        <v>90</v>
      </c>
      <c r="B182" s="0" t="n">
        <v>6.3</v>
      </c>
    </row>
    <row r="183" customFormat="false" ht="15.75" hidden="false" customHeight="true" outlineLevel="0" collapsed="false">
      <c r="A183" s="0" t="n">
        <v>90.5</v>
      </c>
      <c r="B183" s="0" t="n">
        <v>6.3</v>
      </c>
    </row>
    <row r="184" customFormat="false" ht="15.75" hidden="false" customHeight="true" outlineLevel="0" collapsed="false">
      <c r="A184" s="0" t="n">
        <v>91</v>
      </c>
      <c r="B184" s="0" t="n">
        <v>6.3</v>
      </c>
    </row>
    <row r="185" customFormat="false" ht="15.75" hidden="false" customHeight="true" outlineLevel="0" collapsed="false">
      <c r="A185" s="0" t="n">
        <v>91.5</v>
      </c>
      <c r="B185" s="0" t="n">
        <v>6.4</v>
      </c>
    </row>
    <row r="186" customFormat="false" ht="15.75" hidden="false" customHeight="true" outlineLevel="0" collapsed="false">
      <c r="A186" s="0" t="n">
        <v>92</v>
      </c>
      <c r="B186" s="0" t="n">
        <v>6.4</v>
      </c>
    </row>
    <row r="187" customFormat="false" ht="15.75" hidden="false" customHeight="true" outlineLevel="0" collapsed="false">
      <c r="A187" s="0" t="n">
        <v>92.5</v>
      </c>
      <c r="B187" s="0" t="n">
        <v>6.4</v>
      </c>
    </row>
    <row r="188" customFormat="false" ht="15.75" hidden="false" customHeight="true" outlineLevel="0" collapsed="false">
      <c r="A188" s="0" t="n">
        <v>93</v>
      </c>
      <c r="B188" s="0" t="n">
        <v>6.5</v>
      </c>
    </row>
    <row r="189" customFormat="false" ht="15.75" hidden="false" customHeight="true" outlineLevel="0" collapsed="false">
      <c r="A189" s="0" t="n">
        <v>93.5</v>
      </c>
      <c r="B189" s="0" t="n">
        <v>6.5</v>
      </c>
    </row>
    <row r="190" customFormat="false" ht="15.75" hidden="false" customHeight="true" outlineLevel="0" collapsed="false">
      <c r="A190" s="0" t="n">
        <v>94</v>
      </c>
      <c r="B190" s="0" t="n">
        <v>6.6</v>
      </c>
    </row>
    <row r="191" customFormat="false" ht="15.75" hidden="false" customHeight="true" outlineLevel="0" collapsed="false">
      <c r="A191" s="0" t="n">
        <v>94.5</v>
      </c>
      <c r="B191" s="0" t="n">
        <v>6.6</v>
      </c>
    </row>
    <row r="192" customFormat="false" ht="15.75" hidden="false" customHeight="true" outlineLevel="0" collapsed="false">
      <c r="A192" s="0" t="n">
        <v>95</v>
      </c>
      <c r="B192" s="0" t="n">
        <v>6.6</v>
      </c>
    </row>
    <row r="193" customFormat="false" ht="15.75" hidden="false" customHeight="true" outlineLevel="0" collapsed="false">
      <c r="A193" s="0" t="n">
        <v>95.5</v>
      </c>
      <c r="B193" s="0" t="n">
        <v>6.7</v>
      </c>
    </row>
    <row r="194" customFormat="false" ht="15.75" hidden="false" customHeight="true" outlineLevel="0" collapsed="false">
      <c r="A194" s="0" t="n">
        <v>96</v>
      </c>
      <c r="B194" s="0" t="n">
        <v>6.7</v>
      </c>
    </row>
    <row r="195" customFormat="false" ht="15.75" hidden="false" customHeight="true" outlineLevel="0" collapsed="false">
      <c r="A195" s="0" t="n">
        <v>96.5</v>
      </c>
      <c r="B195" s="0" t="n">
        <v>6.7</v>
      </c>
    </row>
    <row r="196" customFormat="false" ht="15.75" hidden="false" customHeight="true" outlineLevel="0" collapsed="false">
      <c r="A196" s="0" t="n">
        <v>97</v>
      </c>
      <c r="B196" s="0" t="n">
        <v>6.8</v>
      </c>
    </row>
    <row r="197" customFormat="false" ht="15.75" hidden="false" customHeight="true" outlineLevel="0" collapsed="false">
      <c r="A197" s="0" t="n">
        <v>97.5</v>
      </c>
      <c r="B197" s="0" t="n">
        <v>6.8</v>
      </c>
    </row>
    <row r="198" customFormat="false" ht="15.75" hidden="false" customHeight="true" outlineLevel="0" collapsed="false">
      <c r="A198" s="0" t="n">
        <v>98</v>
      </c>
      <c r="B198" s="0" t="n">
        <v>6.9</v>
      </c>
    </row>
    <row r="199" customFormat="false" ht="15.75" hidden="false" customHeight="true" outlineLevel="0" collapsed="false">
      <c r="A199" s="0" t="n">
        <v>98.5</v>
      </c>
      <c r="B199" s="0" t="n">
        <v>6.9</v>
      </c>
    </row>
    <row r="200" customFormat="false" ht="15.75" hidden="false" customHeight="true" outlineLevel="0" collapsed="false">
      <c r="A200" s="0" t="n">
        <v>99</v>
      </c>
      <c r="B200" s="0" t="n">
        <v>6.9</v>
      </c>
    </row>
    <row r="201" customFormat="false" ht="15.75" hidden="false" customHeight="true" outlineLevel="0" collapsed="false">
      <c r="A201" s="0" t="n">
        <v>99.5</v>
      </c>
      <c r="B201" s="0" t="n">
        <v>7</v>
      </c>
    </row>
    <row r="202" customFormat="false" ht="15.75" hidden="false" customHeight="true" outlineLevel="0" collapsed="false">
      <c r="A202" s="0" t="n">
        <v>100</v>
      </c>
      <c r="B202" s="0" t="n">
        <v>7</v>
      </c>
    </row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26" min="1" style="0" width="10.71"/>
  </cols>
  <sheetData>
    <row r="1" customFormat="false" ht="14.25" hidden="false" customHeight="false" outlineLevel="0" collapsed="false">
      <c r="A1" s="0" t="s">
        <v>60</v>
      </c>
      <c r="B1" s="0" t="s">
        <v>61</v>
      </c>
    </row>
    <row r="2" customFormat="false" ht="14.25" hidden="false" customHeight="false" outlineLevel="0" collapsed="false">
      <c r="A2" s="0" t="n">
        <v>0</v>
      </c>
      <c r="B2" s="37" t="n">
        <v>1</v>
      </c>
    </row>
    <row r="3" customFormat="false" ht="14.25" hidden="false" customHeight="false" outlineLevel="0" collapsed="false">
      <c r="A3" s="0" t="n">
        <v>1</v>
      </c>
      <c r="B3" s="37" t="n">
        <v>1.1</v>
      </c>
    </row>
    <row r="4" customFormat="false" ht="14.25" hidden="false" customHeight="false" outlineLevel="0" collapsed="false">
      <c r="A4" s="0" t="n">
        <v>2</v>
      </c>
      <c r="B4" s="37" t="n">
        <v>1.2</v>
      </c>
    </row>
    <row r="5" customFormat="false" ht="14.25" hidden="false" customHeight="false" outlineLevel="0" collapsed="false">
      <c r="A5" s="0" t="n">
        <v>3</v>
      </c>
      <c r="B5" s="37" t="n">
        <v>1.3</v>
      </c>
    </row>
    <row r="6" customFormat="false" ht="14.25" hidden="false" customHeight="false" outlineLevel="0" collapsed="false">
      <c r="A6" s="0" t="n">
        <v>4</v>
      </c>
      <c r="B6" s="37" t="n">
        <v>1.4</v>
      </c>
    </row>
    <row r="7" customFormat="false" ht="14.25" hidden="false" customHeight="false" outlineLevel="0" collapsed="false">
      <c r="A7" s="0" t="n">
        <v>5</v>
      </c>
      <c r="B7" s="37" t="n">
        <v>1.5</v>
      </c>
    </row>
    <row r="8" customFormat="false" ht="14.25" hidden="false" customHeight="false" outlineLevel="0" collapsed="false">
      <c r="A8" s="0" t="n">
        <v>6</v>
      </c>
      <c r="B8" s="37" t="n">
        <v>1.6</v>
      </c>
    </row>
    <row r="9" customFormat="false" ht="14.25" hidden="false" customHeight="false" outlineLevel="0" collapsed="false">
      <c r="A9" s="0" t="n">
        <v>7</v>
      </c>
      <c r="B9" s="37" t="n">
        <v>1.7</v>
      </c>
    </row>
    <row r="10" customFormat="false" ht="14.25" hidden="false" customHeight="false" outlineLevel="0" collapsed="false">
      <c r="A10" s="0" t="n">
        <v>8</v>
      </c>
      <c r="B10" s="37" t="n">
        <v>1.8</v>
      </c>
    </row>
    <row r="11" customFormat="false" ht="14.25" hidden="false" customHeight="false" outlineLevel="0" collapsed="false">
      <c r="A11" s="0" t="n">
        <v>9</v>
      </c>
      <c r="B11" s="37" t="n">
        <v>1.9</v>
      </c>
    </row>
    <row r="12" customFormat="false" ht="14.25" hidden="false" customHeight="false" outlineLevel="0" collapsed="false">
      <c r="A12" s="0" t="n">
        <v>10</v>
      </c>
      <c r="B12" s="37" t="n">
        <v>2</v>
      </c>
    </row>
    <row r="13" customFormat="false" ht="14.25" hidden="false" customHeight="false" outlineLevel="0" collapsed="false">
      <c r="A13" s="0" t="n">
        <v>11</v>
      </c>
      <c r="B13" s="37" t="n">
        <v>2.1</v>
      </c>
    </row>
    <row r="14" customFormat="false" ht="14.25" hidden="false" customHeight="false" outlineLevel="0" collapsed="false">
      <c r="A14" s="0" t="n">
        <v>12</v>
      </c>
      <c r="B14" s="37" t="n">
        <v>2.2</v>
      </c>
    </row>
    <row r="15" customFormat="false" ht="14.25" hidden="false" customHeight="false" outlineLevel="0" collapsed="false">
      <c r="A15" s="0" t="n">
        <v>13</v>
      </c>
      <c r="B15" s="37" t="n">
        <v>2.3</v>
      </c>
    </row>
    <row r="16" customFormat="false" ht="14.25" hidden="false" customHeight="false" outlineLevel="0" collapsed="false">
      <c r="A16" s="0" t="n">
        <v>14</v>
      </c>
      <c r="B16" s="37" t="n">
        <v>2.3</v>
      </c>
    </row>
    <row r="17" customFormat="false" ht="14.25" hidden="false" customHeight="false" outlineLevel="0" collapsed="false">
      <c r="A17" s="0" t="n">
        <v>15</v>
      </c>
      <c r="B17" s="37" t="n">
        <v>2.4</v>
      </c>
    </row>
    <row r="18" customFormat="false" ht="14.25" hidden="false" customHeight="false" outlineLevel="0" collapsed="false">
      <c r="A18" s="0" t="n">
        <v>16</v>
      </c>
      <c r="B18" s="37" t="n">
        <v>2.5</v>
      </c>
    </row>
    <row r="19" customFormat="false" ht="14.25" hidden="false" customHeight="false" outlineLevel="0" collapsed="false">
      <c r="A19" s="0" t="n">
        <v>17</v>
      </c>
      <c r="B19" s="37" t="n">
        <v>2.6</v>
      </c>
    </row>
    <row r="20" customFormat="false" ht="14.25" hidden="false" customHeight="false" outlineLevel="0" collapsed="false">
      <c r="A20" s="0" t="n">
        <v>18</v>
      </c>
      <c r="B20" s="37" t="n">
        <v>2.7</v>
      </c>
    </row>
    <row r="21" customFormat="false" ht="15.75" hidden="false" customHeight="true" outlineLevel="0" collapsed="false">
      <c r="A21" s="0" t="n">
        <v>19</v>
      </c>
      <c r="B21" s="37" t="n">
        <v>2.8</v>
      </c>
    </row>
    <row r="22" customFormat="false" ht="15.75" hidden="false" customHeight="true" outlineLevel="0" collapsed="false">
      <c r="A22" s="0" t="n">
        <v>20</v>
      </c>
      <c r="B22" s="37" t="n">
        <v>2.9</v>
      </c>
    </row>
    <row r="23" customFormat="false" ht="15.75" hidden="false" customHeight="true" outlineLevel="0" collapsed="false">
      <c r="A23" s="0" t="n">
        <v>21</v>
      </c>
      <c r="B23" s="37" t="n">
        <v>3</v>
      </c>
    </row>
    <row r="24" customFormat="false" ht="15.75" hidden="false" customHeight="true" outlineLevel="0" collapsed="false">
      <c r="A24" s="0" t="n">
        <v>22</v>
      </c>
      <c r="B24" s="37" t="n">
        <v>3.1</v>
      </c>
    </row>
    <row r="25" customFormat="false" ht="15.75" hidden="false" customHeight="true" outlineLevel="0" collapsed="false">
      <c r="A25" s="0" t="n">
        <v>23</v>
      </c>
      <c r="B25" s="37" t="n">
        <v>3.2</v>
      </c>
    </row>
    <row r="26" customFormat="false" ht="15.75" hidden="false" customHeight="true" outlineLevel="0" collapsed="false">
      <c r="A26" s="0" t="n">
        <v>24</v>
      </c>
      <c r="B26" s="37" t="n">
        <v>3.3</v>
      </c>
    </row>
    <row r="27" customFormat="false" ht="15.75" hidden="false" customHeight="true" outlineLevel="0" collapsed="false">
      <c r="A27" s="0" t="n">
        <v>25</v>
      </c>
      <c r="B27" s="37" t="n">
        <v>3.4</v>
      </c>
    </row>
    <row r="28" customFormat="false" ht="15.75" hidden="false" customHeight="true" outlineLevel="0" collapsed="false">
      <c r="A28" s="0" t="n">
        <v>26</v>
      </c>
      <c r="B28" s="37" t="n">
        <v>3.5</v>
      </c>
    </row>
    <row r="29" customFormat="false" ht="15.75" hidden="false" customHeight="true" outlineLevel="0" collapsed="false">
      <c r="A29" s="0" t="n">
        <v>27</v>
      </c>
      <c r="B29" s="37" t="n">
        <v>3.6</v>
      </c>
    </row>
    <row r="30" customFormat="false" ht="15.75" hidden="false" customHeight="true" outlineLevel="0" collapsed="false">
      <c r="A30" s="0" t="n">
        <v>28</v>
      </c>
      <c r="B30" s="37" t="n">
        <v>3.7</v>
      </c>
    </row>
    <row r="31" customFormat="false" ht="15.75" hidden="false" customHeight="true" outlineLevel="0" collapsed="false">
      <c r="A31" s="0" t="n">
        <v>29</v>
      </c>
      <c r="B31" s="37" t="n">
        <v>3.8</v>
      </c>
    </row>
    <row r="32" customFormat="false" ht="15.75" hidden="false" customHeight="true" outlineLevel="0" collapsed="false">
      <c r="A32" s="0" t="n">
        <v>30</v>
      </c>
      <c r="B32" s="37" t="n">
        <v>3.9</v>
      </c>
    </row>
    <row r="33" customFormat="false" ht="15.75" hidden="false" customHeight="true" outlineLevel="0" collapsed="false">
      <c r="A33" s="0" t="n">
        <v>31</v>
      </c>
      <c r="B33" s="37" t="n">
        <v>4</v>
      </c>
    </row>
    <row r="34" customFormat="false" ht="15.75" hidden="false" customHeight="true" outlineLevel="0" collapsed="false">
      <c r="A34" s="0" t="n">
        <v>32</v>
      </c>
      <c r="B34" s="37" t="n">
        <v>4.1</v>
      </c>
    </row>
    <row r="35" customFormat="false" ht="15.75" hidden="false" customHeight="true" outlineLevel="0" collapsed="false">
      <c r="A35" s="0" t="n">
        <v>33</v>
      </c>
      <c r="B35" s="37" t="n">
        <v>4.3</v>
      </c>
    </row>
    <row r="36" customFormat="false" ht="15.75" hidden="false" customHeight="true" outlineLevel="0" collapsed="false">
      <c r="A36" s="0" t="n">
        <v>34</v>
      </c>
      <c r="B36" s="37" t="n">
        <v>4.4</v>
      </c>
    </row>
    <row r="37" customFormat="false" ht="15.75" hidden="false" customHeight="true" outlineLevel="0" collapsed="false">
      <c r="A37" s="0" t="n">
        <v>35</v>
      </c>
      <c r="B37" s="37" t="n">
        <v>4.5</v>
      </c>
    </row>
    <row r="38" customFormat="false" ht="15.75" hidden="false" customHeight="true" outlineLevel="0" collapsed="false">
      <c r="A38" s="0" t="n">
        <v>36</v>
      </c>
      <c r="B38" s="37" t="n">
        <v>4.7</v>
      </c>
    </row>
    <row r="39" customFormat="false" ht="15.75" hidden="false" customHeight="true" outlineLevel="0" collapsed="false">
      <c r="A39" s="0" t="n">
        <v>37</v>
      </c>
      <c r="B39" s="37" t="n">
        <v>4.8</v>
      </c>
    </row>
    <row r="40" customFormat="false" ht="15.75" hidden="false" customHeight="true" outlineLevel="0" collapsed="false">
      <c r="A40" s="0" t="n">
        <v>38</v>
      </c>
      <c r="B40" s="37" t="n">
        <v>5</v>
      </c>
    </row>
    <row r="41" customFormat="false" ht="15.75" hidden="false" customHeight="true" outlineLevel="0" collapsed="false">
      <c r="A41" s="0" t="n">
        <v>39</v>
      </c>
      <c r="B41" s="37" t="n">
        <v>5.1</v>
      </c>
    </row>
    <row r="42" customFormat="false" ht="15.75" hidden="false" customHeight="true" outlineLevel="0" collapsed="false">
      <c r="A42" s="0" t="n">
        <v>40</v>
      </c>
      <c r="B42" s="37" t="n">
        <v>5.3</v>
      </c>
    </row>
    <row r="43" customFormat="false" ht="15.75" hidden="false" customHeight="true" outlineLevel="0" collapsed="false">
      <c r="A43" s="0" t="n">
        <v>41</v>
      </c>
      <c r="B43" s="37" t="n">
        <v>5.4</v>
      </c>
    </row>
    <row r="44" customFormat="false" ht="15.75" hidden="false" customHeight="true" outlineLevel="0" collapsed="false">
      <c r="A44" s="0" t="n">
        <v>42</v>
      </c>
      <c r="B44" s="37" t="n">
        <v>5.6</v>
      </c>
    </row>
    <row r="45" customFormat="false" ht="15.75" hidden="false" customHeight="true" outlineLevel="0" collapsed="false">
      <c r="A45" s="0" t="n">
        <v>43</v>
      </c>
      <c r="B45" s="37" t="n">
        <v>5.7</v>
      </c>
    </row>
    <row r="46" customFormat="false" ht="15.75" hidden="false" customHeight="true" outlineLevel="0" collapsed="false">
      <c r="A46" s="0" t="n">
        <v>44</v>
      </c>
      <c r="B46" s="37" t="n">
        <v>5.8</v>
      </c>
    </row>
    <row r="47" customFormat="false" ht="15.75" hidden="false" customHeight="true" outlineLevel="0" collapsed="false">
      <c r="A47" s="0" t="n">
        <v>45</v>
      </c>
      <c r="B47" s="37" t="n">
        <v>6</v>
      </c>
    </row>
    <row r="48" customFormat="false" ht="15.75" hidden="false" customHeight="true" outlineLevel="0" collapsed="false">
      <c r="A48" s="0" t="n">
        <v>46</v>
      </c>
      <c r="B48" s="37" t="n">
        <v>6.1</v>
      </c>
    </row>
    <row r="49" customFormat="false" ht="15.75" hidden="false" customHeight="true" outlineLevel="0" collapsed="false">
      <c r="A49" s="0" t="n">
        <v>47</v>
      </c>
      <c r="B49" s="37" t="n">
        <v>6.3</v>
      </c>
    </row>
    <row r="50" customFormat="false" ht="15.75" hidden="false" customHeight="true" outlineLevel="0" collapsed="false">
      <c r="A50" s="0" t="n">
        <v>48</v>
      </c>
      <c r="B50" s="37" t="n">
        <v>6.4</v>
      </c>
    </row>
    <row r="51" customFormat="false" ht="15.75" hidden="false" customHeight="true" outlineLevel="0" collapsed="false">
      <c r="A51" s="0" t="n">
        <v>49</v>
      </c>
      <c r="B51" s="37" t="n">
        <v>6.6</v>
      </c>
    </row>
    <row r="52" customFormat="false" ht="15.75" hidden="false" customHeight="true" outlineLevel="0" collapsed="false">
      <c r="A52" s="0" t="n">
        <v>50</v>
      </c>
      <c r="B52" s="37" t="n">
        <v>6.7</v>
      </c>
    </row>
    <row r="53" customFormat="false" ht="15.75" hidden="false" customHeight="true" outlineLevel="0" collapsed="false">
      <c r="A53" s="0" t="n">
        <v>51</v>
      </c>
      <c r="B53" s="37" t="n">
        <v>6.9</v>
      </c>
    </row>
    <row r="54" customFormat="false" ht="15.75" hidden="false" customHeight="true" outlineLevel="0" collapsed="false">
      <c r="A54" s="0" t="n">
        <v>52</v>
      </c>
      <c r="B54" s="37" t="n">
        <v>7</v>
      </c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42" activeCellId="0" sqref="B42"/>
    </sheetView>
  </sheetViews>
  <sheetFormatPr defaultColWidth="14.4296875" defaultRowHeight="15" zeroHeight="false" outlineLevelRow="0" outlineLevelCol="0"/>
  <cols>
    <col collapsed="false" customWidth="true" hidden="false" outlineLevel="0" max="26" min="1" style="0" width="10.71"/>
  </cols>
  <sheetData>
    <row r="1" customFormat="false" ht="14.25" hidden="false" customHeight="false" outlineLevel="0" collapsed="false">
      <c r="A1" s="0" t="s">
        <v>14</v>
      </c>
      <c r="B1" s="0" t="s">
        <v>15</v>
      </c>
    </row>
    <row r="2" customFormat="false" ht="14.25" hidden="false" customHeight="false" outlineLevel="0" collapsed="false">
      <c r="A2" s="0" t="n">
        <v>0</v>
      </c>
      <c r="B2" s="0" t="n">
        <v>1</v>
      </c>
    </row>
    <row r="3" customFormat="false" ht="14.25" hidden="false" customHeight="false" outlineLevel="0" collapsed="false">
      <c r="A3" s="0" t="n">
        <v>0.5</v>
      </c>
      <c r="B3" s="0" t="n">
        <v>1.1</v>
      </c>
    </row>
    <row r="4" customFormat="false" ht="14.25" hidden="false" customHeight="false" outlineLevel="0" collapsed="false">
      <c r="A4" s="0" t="n">
        <v>1</v>
      </c>
      <c r="B4" s="0" t="n">
        <v>1.3</v>
      </c>
    </row>
    <row r="5" customFormat="false" ht="14.25" hidden="false" customHeight="false" outlineLevel="0" collapsed="false">
      <c r="A5" s="0" t="n">
        <v>1.5</v>
      </c>
      <c r="B5" s="0" t="n">
        <v>1.4</v>
      </c>
    </row>
    <row r="6" customFormat="false" ht="14.25" hidden="false" customHeight="false" outlineLevel="0" collapsed="false">
      <c r="A6" s="0" t="n">
        <v>2</v>
      </c>
      <c r="B6" s="0" t="n">
        <v>1.5</v>
      </c>
    </row>
    <row r="7" customFormat="false" ht="14.25" hidden="false" customHeight="false" outlineLevel="0" collapsed="false">
      <c r="A7" s="0" t="n">
        <v>2.5</v>
      </c>
      <c r="B7" s="0" t="n">
        <v>1.6</v>
      </c>
    </row>
    <row r="8" customFormat="false" ht="14.25" hidden="false" customHeight="false" outlineLevel="0" collapsed="false">
      <c r="A8" s="0" t="n">
        <v>3</v>
      </c>
      <c r="B8" s="0" t="n">
        <v>1.8</v>
      </c>
    </row>
    <row r="9" customFormat="false" ht="14.25" hidden="false" customHeight="false" outlineLevel="0" collapsed="false">
      <c r="A9" s="0" t="n">
        <v>3.5</v>
      </c>
      <c r="B9" s="0" t="n">
        <v>1.9</v>
      </c>
    </row>
    <row r="10" customFormat="false" ht="14.25" hidden="false" customHeight="false" outlineLevel="0" collapsed="false">
      <c r="A10" s="0" t="n">
        <v>4</v>
      </c>
      <c r="B10" s="0" t="n">
        <v>2</v>
      </c>
    </row>
    <row r="11" customFormat="false" ht="14.25" hidden="false" customHeight="false" outlineLevel="0" collapsed="false">
      <c r="A11" s="0" t="n">
        <v>4.5</v>
      </c>
      <c r="B11" s="0" t="n">
        <v>2.1</v>
      </c>
    </row>
    <row r="12" customFormat="false" ht="14.25" hidden="false" customHeight="false" outlineLevel="0" collapsed="false">
      <c r="A12" s="0" t="n">
        <v>5</v>
      </c>
      <c r="B12" s="0" t="n">
        <v>2.3</v>
      </c>
    </row>
    <row r="13" customFormat="false" ht="14.25" hidden="false" customHeight="false" outlineLevel="0" collapsed="false">
      <c r="A13" s="0" t="n">
        <v>5.5</v>
      </c>
      <c r="B13" s="0" t="n">
        <v>2.4</v>
      </c>
    </row>
    <row r="14" customFormat="false" ht="14.25" hidden="false" customHeight="false" outlineLevel="0" collapsed="false">
      <c r="A14" s="0" t="n">
        <v>6</v>
      </c>
      <c r="B14" s="0" t="n">
        <v>2.5</v>
      </c>
    </row>
    <row r="15" customFormat="false" ht="14.25" hidden="false" customHeight="false" outlineLevel="0" collapsed="false">
      <c r="A15" s="0" t="n">
        <v>6.5</v>
      </c>
      <c r="B15" s="0" t="n">
        <v>2.6</v>
      </c>
    </row>
    <row r="16" customFormat="false" ht="14.25" hidden="false" customHeight="false" outlineLevel="0" collapsed="false">
      <c r="A16" s="0" t="n">
        <v>7</v>
      </c>
      <c r="B16" s="0" t="n">
        <v>2.8</v>
      </c>
    </row>
    <row r="17" customFormat="false" ht="14.25" hidden="false" customHeight="false" outlineLevel="0" collapsed="false">
      <c r="A17" s="0" t="n">
        <v>7.5</v>
      </c>
      <c r="B17" s="0" t="n">
        <v>2.9</v>
      </c>
    </row>
    <row r="18" customFormat="false" ht="14.25" hidden="false" customHeight="false" outlineLevel="0" collapsed="false">
      <c r="A18" s="0" t="n">
        <v>8</v>
      </c>
      <c r="B18" s="0" t="n">
        <v>3</v>
      </c>
    </row>
    <row r="19" customFormat="false" ht="14.25" hidden="false" customHeight="false" outlineLevel="0" collapsed="false">
      <c r="A19" s="0" t="n">
        <v>8.5</v>
      </c>
      <c r="B19" s="0" t="n">
        <v>3.1</v>
      </c>
    </row>
    <row r="20" customFormat="false" ht="14.25" hidden="false" customHeight="false" outlineLevel="0" collapsed="false">
      <c r="A20" s="0" t="n">
        <v>9</v>
      </c>
      <c r="B20" s="0" t="n">
        <v>3.3</v>
      </c>
    </row>
    <row r="21" customFormat="false" ht="15.75" hidden="false" customHeight="true" outlineLevel="0" collapsed="false">
      <c r="A21" s="0" t="n">
        <v>9.5</v>
      </c>
      <c r="B21" s="0" t="n">
        <v>3.4</v>
      </c>
    </row>
    <row r="22" customFormat="false" ht="15.75" hidden="false" customHeight="true" outlineLevel="0" collapsed="false">
      <c r="A22" s="0" t="n">
        <v>10</v>
      </c>
      <c r="B22" s="0" t="n">
        <v>3.5</v>
      </c>
    </row>
    <row r="23" customFormat="false" ht="15.75" hidden="false" customHeight="true" outlineLevel="0" collapsed="false">
      <c r="A23" s="0" t="n">
        <v>10.5</v>
      </c>
      <c r="B23" s="0" t="n">
        <v>3.6</v>
      </c>
    </row>
    <row r="24" customFormat="false" ht="15.75" hidden="false" customHeight="true" outlineLevel="0" collapsed="false">
      <c r="A24" s="0" t="n">
        <v>11</v>
      </c>
      <c r="B24" s="0" t="n">
        <v>3.8</v>
      </c>
    </row>
    <row r="25" customFormat="false" ht="15.75" hidden="false" customHeight="true" outlineLevel="0" collapsed="false">
      <c r="A25" s="0" t="n">
        <v>11.5</v>
      </c>
      <c r="B25" s="0" t="n">
        <v>3.9</v>
      </c>
    </row>
    <row r="26" customFormat="false" ht="15.75" hidden="false" customHeight="true" outlineLevel="0" collapsed="false">
      <c r="A26" s="0" t="n">
        <v>12</v>
      </c>
      <c r="B26" s="0" t="n">
        <v>4</v>
      </c>
    </row>
    <row r="27" customFormat="false" ht="15.75" hidden="false" customHeight="true" outlineLevel="0" collapsed="false">
      <c r="A27" s="0" t="n">
        <v>12.5</v>
      </c>
      <c r="B27" s="0" t="n">
        <v>4.2</v>
      </c>
    </row>
    <row r="28" customFormat="false" ht="15.75" hidden="false" customHeight="true" outlineLevel="0" collapsed="false">
      <c r="A28" s="0" t="n">
        <v>13</v>
      </c>
      <c r="B28" s="0" t="n">
        <v>4.4</v>
      </c>
    </row>
    <row r="29" customFormat="false" ht="15.75" hidden="false" customHeight="true" outlineLevel="0" collapsed="false">
      <c r="A29" s="0" t="n">
        <v>13.5</v>
      </c>
      <c r="B29" s="0" t="n">
        <v>4.6</v>
      </c>
    </row>
    <row r="30" customFormat="false" ht="15.75" hidden="false" customHeight="true" outlineLevel="0" collapsed="false">
      <c r="A30" s="0" t="n">
        <v>14</v>
      </c>
      <c r="B30" s="0" t="n">
        <v>4.8</v>
      </c>
    </row>
    <row r="31" customFormat="false" ht="15.75" hidden="false" customHeight="true" outlineLevel="0" collapsed="false">
      <c r="A31" s="0" t="n">
        <v>14.5</v>
      </c>
      <c r="B31" s="0" t="n">
        <v>4.9</v>
      </c>
    </row>
    <row r="32" customFormat="false" ht="15.75" hidden="false" customHeight="true" outlineLevel="0" collapsed="false">
      <c r="A32" s="0" t="n">
        <v>15</v>
      </c>
      <c r="B32" s="0" t="n">
        <v>5.1</v>
      </c>
    </row>
    <row r="33" customFormat="false" ht="15.75" hidden="false" customHeight="true" outlineLevel="0" collapsed="false">
      <c r="A33" s="0" t="n">
        <v>15.5</v>
      </c>
      <c r="B33" s="0" t="n">
        <v>5.3</v>
      </c>
    </row>
    <row r="34" customFormat="false" ht="15.75" hidden="false" customHeight="true" outlineLevel="0" collapsed="false">
      <c r="A34" s="0" t="n">
        <v>16</v>
      </c>
      <c r="B34" s="0" t="n">
        <v>5.5</v>
      </c>
    </row>
    <row r="35" customFormat="false" ht="15.75" hidden="false" customHeight="true" outlineLevel="0" collapsed="false">
      <c r="A35" s="0" t="n">
        <v>16.5</v>
      </c>
      <c r="B35" s="0" t="n">
        <v>5.7</v>
      </c>
    </row>
    <row r="36" customFormat="false" ht="15.75" hidden="false" customHeight="true" outlineLevel="0" collapsed="false">
      <c r="A36" s="0" t="n">
        <v>17</v>
      </c>
      <c r="B36" s="0" t="n">
        <v>5.9</v>
      </c>
    </row>
    <row r="37" customFormat="false" ht="15.75" hidden="false" customHeight="true" outlineLevel="0" collapsed="false">
      <c r="A37" s="0" t="n">
        <v>17.5</v>
      </c>
      <c r="B37" s="0" t="n">
        <v>6.1</v>
      </c>
    </row>
    <row r="38" customFormat="false" ht="15.75" hidden="false" customHeight="true" outlineLevel="0" collapsed="false">
      <c r="A38" s="0" t="n">
        <v>18</v>
      </c>
      <c r="B38" s="0" t="n">
        <v>6.3</v>
      </c>
    </row>
    <row r="39" customFormat="false" ht="15.75" hidden="false" customHeight="true" outlineLevel="0" collapsed="false">
      <c r="A39" s="0" t="n">
        <v>18.5</v>
      </c>
      <c r="B39" s="0" t="n">
        <v>6.4</v>
      </c>
    </row>
    <row r="40" customFormat="false" ht="15.75" hidden="false" customHeight="true" outlineLevel="0" collapsed="false">
      <c r="A40" s="0" t="n">
        <v>19</v>
      </c>
      <c r="B40" s="0" t="n">
        <v>6.6</v>
      </c>
    </row>
    <row r="41" customFormat="false" ht="15.75" hidden="false" customHeight="true" outlineLevel="0" collapsed="false">
      <c r="A41" s="0" t="n">
        <v>19.5</v>
      </c>
      <c r="B41" s="0" t="n">
        <v>6.8</v>
      </c>
    </row>
    <row r="42" customFormat="false" ht="15.75" hidden="false" customHeight="true" outlineLevel="0" collapsed="false">
      <c r="A42" s="0" t="n">
        <v>20</v>
      </c>
      <c r="B42" s="0" t="n">
        <v>7</v>
      </c>
    </row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>
      <c r="B53" s="37"/>
    </row>
    <row r="54" customFormat="false" ht="15.75" hidden="false" customHeight="true" outlineLevel="0" collapsed="false">
      <c r="B54" s="37"/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4.4296875" defaultRowHeight="15" zeroHeight="false" outlineLevelRow="0" outlineLevelCol="0"/>
  <cols>
    <col collapsed="false" customWidth="true" hidden="false" outlineLevel="0" max="25" min="1" style="0" width="10.71"/>
  </cols>
  <sheetData>
    <row r="1" customFormat="false" ht="14.25" hidden="false" customHeight="true" outlineLevel="0" collapsed="false">
      <c r="A1" s="38" t="s">
        <v>62</v>
      </c>
      <c r="B1" s="39" t="s">
        <v>14</v>
      </c>
      <c r="C1" s="40"/>
      <c r="D1" s="40"/>
      <c r="E1" s="41"/>
    </row>
    <row r="2" customFormat="false" ht="43.5" hidden="false" customHeight="false" outlineLevel="0" collapsed="false">
      <c r="A2" s="38"/>
      <c r="B2" s="42" t="s">
        <v>10</v>
      </c>
      <c r="C2" s="43" t="s">
        <v>11</v>
      </c>
      <c r="D2" s="44" t="s">
        <v>63</v>
      </c>
      <c r="E2" s="45" t="s">
        <v>13</v>
      </c>
    </row>
    <row r="3" customFormat="false" ht="29.25" hidden="false" customHeight="false" outlineLevel="0" collapsed="false">
      <c r="A3" s="46" t="s">
        <v>64</v>
      </c>
      <c r="B3" s="47" t="n">
        <v>4</v>
      </c>
      <c r="C3" s="47" t="n">
        <v>3</v>
      </c>
      <c r="D3" s="47" t="n">
        <v>2</v>
      </c>
      <c r="E3" s="47" t="n">
        <v>0</v>
      </c>
    </row>
    <row r="4" customFormat="false" ht="15" hidden="false" customHeight="false" outlineLevel="0" collapsed="false">
      <c r="A4" s="46"/>
      <c r="B4" s="47"/>
      <c r="C4" s="47"/>
      <c r="D4" s="47"/>
      <c r="E4" s="47"/>
    </row>
    <row r="5" customFormat="false" ht="15" hidden="false" customHeight="false" outlineLevel="0" collapsed="false">
      <c r="A5" s="46"/>
      <c r="B5" s="47"/>
      <c r="C5" s="47"/>
      <c r="D5" s="47"/>
      <c r="E5" s="4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A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2023-08-07T04:08:01Z</dcterms:created>
  <dc:creator>Gerardo Galan Cruz</dc:creator>
  <dc:description/>
  <dc:language>es-CL</dc:language>
  <cp:lastModifiedBy/>
  <dcterms:modified xsi:type="dcterms:W3CDTF">2024-12-14T10:13:58Z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