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oSegundoBimestre\"/>
    </mc:Choice>
  </mc:AlternateContent>
  <xr:revisionPtr revIDLastSave="0" documentId="8_{EC1DF21D-07D1-4155-8536-E45879D66702}" xr6:coauthVersionLast="45" xr6:coauthVersionMax="45" xr10:uidLastSave="{00000000-0000-0000-0000-000000000000}"/>
  <bookViews>
    <workbookView xWindow="-120" yWindow="-120" windowWidth="29040" windowHeight="15840" xr2:uid="{5D975F4E-FA7F-4522-ACA0-2E4CEE78D4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4" i="1" s="1"/>
  <c r="I4" i="1"/>
  <c r="B6" i="1"/>
  <c r="B7" i="1"/>
  <c r="B8" i="1" s="1"/>
  <c r="B5" i="1"/>
  <c r="C5" i="1" s="1"/>
  <c r="H4" i="1"/>
  <c r="B28" i="1"/>
  <c r="E26" i="1"/>
  <c r="E25" i="1"/>
  <c r="D25" i="1" s="1"/>
  <c r="F25" i="1" s="1"/>
  <c r="E24" i="1"/>
  <c r="E23" i="1"/>
  <c r="D23" i="1" s="1"/>
  <c r="F23" i="1" s="1"/>
  <c r="E22" i="1"/>
  <c r="D22" i="1" s="1"/>
  <c r="F22" i="1" s="1"/>
  <c r="E21" i="1"/>
  <c r="D21" i="1" s="1"/>
  <c r="F21" i="1" s="1"/>
  <c r="E20" i="1"/>
  <c r="D20" i="1" s="1"/>
  <c r="E19" i="1"/>
  <c r="D19" i="1" s="1"/>
  <c r="F19" i="1" s="1"/>
  <c r="E18" i="1"/>
  <c r="E17" i="1"/>
  <c r="D17" i="1" s="1"/>
  <c r="F17" i="1" s="1"/>
  <c r="E16" i="1"/>
  <c r="D16" i="1" s="1"/>
  <c r="E15" i="1"/>
  <c r="E14" i="1"/>
  <c r="D14" i="1" s="1"/>
  <c r="F14" i="1" s="1"/>
  <c r="E13" i="1"/>
  <c r="E12" i="1"/>
  <c r="D12" i="1" s="1"/>
  <c r="E11" i="1"/>
  <c r="D11" i="1" s="1"/>
  <c r="F11" i="1" s="1"/>
  <c r="E10" i="1"/>
  <c r="D10" i="1" s="1"/>
  <c r="F10" i="1" s="1"/>
  <c r="E9" i="1"/>
  <c r="D9" i="1" s="1"/>
  <c r="F9" i="1" s="1"/>
  <c r="E8" i="1"/>
  <c r="E7" i="1"/>
  <c r="E6" i="1"/>
  <c r="D6" i="1" s="1"/>
  <c r="F6" i="1" s="1"/>
  <c r="D5" i="1"/>
  <c r="D13" i="1"/>
  <c r="F13" i="1" s="1"/>
  <c r="D15" i="1"/>
  <c r="F15" i="1" s="1"/>
  <c r="D18" i="1"/>
  <c r="F18" i="1" s="1"/>
  <c r="D24" i="1"/>
  <c r="D26" i="1"/>
  <c r="F26" i="1" s="1"/>
  <c r="E5" i="1"/>
  <c r="C6" i="1"/>
  <c r="C7" i="1"/>
  <c r="C4" i="1"/>
  <c r="B29" i="1"/>
  <c r="F7" i="1"/>
  <c r="F5" i="1"/>
  <c r="C8" i="1" l="1"/>
  <c r="B9" i="1"/>
  <c r="F16" i="1"/>
  <c r="F8" i="1"/>
  <c r="F20" i="1"/>
  <c r="F24" i="1"/>
  <c r="F12" i="1"/>
  <c r="F4" i="1"/>
  <c r="B10" i="1" l="1"/>
  <c r="C9" i="1"/>
  <c r="B11" i="1" l="1"/>
  <c r="C10" i="1"/>
  <c r="B12" i="1" l="1"/>
  <c r="C11" i="1"/>
  <c r="C12" i="1" l="1"/>
  <c r="B13" i="1"/>
  <c r="B14" i="1" l="1"/>
  <c r="C13" i="1"/>
  <c r="B15" i="1" l="1"/>
  <c r="C14" i="1"/>
  <c r="B16" i="1" l="1"/>
  <c r="C15" i="1"/>
  <c r="C16" i="1" l="1"/>
  <c r="B17" i="1"/>
  <c r="B18" i="1" l="1"/>
  <c r="C17" i="1"/>
  <c r="B19" i="1" l="1"/>
  <c r="C18" i="1"/>
  <c r="B20" i="1" l="1"/>
  <c r="C19" i="1"/>
  <c r="C20" i="1" l="1"/>
  <c r="B21" i="1"/>
  <c r="B22" i="1" l="1"/>
  <c r="C21" i="1"/>
  <c r="B23" i="1" l="1"/>
  <c r="C22" i="1"/>
  <c r="B24" i="1" l="1"/>
  <c r="C23" i="1"/>
  <c r="C24" i="1" l="1"/>
  <c r="B25" i="1"/>
  <c r="B26" i="1" l="1"/>
  <c r="C26" i="1" s="1"/>
  <c r="C25" i="1"/>
</calcChain>
</file>

<file path=xl/sharedStrings.xml><?xml version="1.0" encoding="utf-8"?>
<sst xmlns="http://schemas.openxmlformats.org/spreadsheetml/2006/main" count="7" uniqueCount="7">
  <si>
    <t>Y=Yi/Ymax</t>
  </si>
  <si>
    <t>X_0</t>
  </si>
  <si>
    <t>Xi(cm)</t>
  </si>
  <si>
    <t>Yi(cm)</t>
  </si>
  <si>
    <t>Xi(canal)</t>
  </si>
  <si>
    <t>Yi(conteo)</t>
  </si>
  <si>
    <t>Y_max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</si>
</sst>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52E61-8990-4173-97BB-2B40BBC1B08A}">
  <dimension ref="A3:I29"/>
  <sheetViews>
    <sheetView tabSelected="1" workbookViewId="0">
      <selection activeCell="B28" sqref="B28"/>
    </sheetView>
  </sheetViews>
  <sheetFormatPr baseColWidth="10" defaultRowHeight="15" x14ac:dyDescent="0.25"/>
  <sheetData>
    <row r="3" spans="2:9" x14ac:dyDescent="0.25">
      <c r="B3" t="s">
        <v>4</v>
      </c>
      <c r="C3" t="s">
        <v>2</v>
      </c>
      <c r="D3" t="s">
        <v>5</v>
      </c>
      <c r="E3" t="s">
        <v>3</v>
      </c>
      <c r="F3" t="s">
        <v>0</v>
      </c>
    </row>
    <row r="4" spans="2:9" x14ac:dyDescent="0.25">
      <c r="B4">
        <v>1400</v>
      </c>
      <c r="C4">
        <f>(B4*12.1)/8000</f>
        <v>2.1175000000000002</v>
      </c>
      <c r="D4">
        <f>(E4*1200)/7.1</f>
        <v>12.5</v>
      </c>
      <c r="E4">
        <f>(12.5*7.1)/1200</f>
        <v>7.3958333333333334E-2</v>
      </c>
      <c r="F4">
        <f>D4/1132.39437</f>
        <v>1.1038557176860567E-2</v>
      </c>
      <c r="H4">
        <f>(C4*100)/0.1</f>
        <v>2117.5</v>
      </c>
      <c r="I4">
        <f>(0.01115760111576-3)/0.01115760111576</f>
        <v>-267.87500000000267</v>
      </c>
    </row>
    <row r="5" spans="2:9" x14ac:dyDescent="0.25">
      <c r="B5">
        <f>B4+200</f>
        <v>1600</v>
      </c>
      <c r="C5">
        <f t="shared" ref="C5:C26" si="0">(B5*12.1)/8000</f>
        <v>2.42</v>
      </c>
      <c r="D5">
        <f t="shared" ref="D5:D26" si="1">(E5*1200)/7.1</f>
        <v>34.375000000000007</v>
      </c>
      <c r="E5">
        <f>(34.375*7.1)/1200</f>
        <v>0.20338541666666668</v>
      </c>
      <c r="F5">
        <f t="shared" ref="F5:F26" si="2">D5/1132.39437</f>
        <v>3.0356032236366567E-2</v>
      </c>
    </row>
    <row r="6" spans="2:9" x14ac:dyDescent="0.25">
      <c r="B6">
        <f t="shared" ref="B6:B26" si="3">B5+200</f>
        <v>1800</v>
      </c>
      <c r="C6">
        <f t="shared" si="0"/>
        <v>2.7225000000000001</v>
      </c>
      <c r="D6">
        <f t="shared" si="1"/>
        <v>76.5625</v>
      </c>
      <c r="E6">
        <f>(76.5625*7.1)/1200</f>
        <v>0.45299479166666667</v>
      </c>
      <c r="F6">
        <f t="shared" si="2"/>
        <v>6.7611162708270972E-2</v>
      </c>
    </row>
    <row r="7" spans="2:9" x14ac:dyDescent="0.25">
      <c r="B7">
        <f t="shared" si="3"/>
        <v>2000</v>
      </c>
      <c r="C7">
        <f t="shared" si="0"/>
        <v>3.0249999999999999</v>
      </c>
      <c r="D7">
        <v>125</v>
      </c>
      <c r="E7">
        <f>(125*7.1)/1200</f>
        <v>0.73958333333333337</v>
      </c>
      <c r="F7">
        <f t="shared" si="2"/>
        <v>0.11038557176860567</v>
      </c>
    </row>
    <row r="8" spans="2:9" x14ac:dyDescent="0.25">
      <c r="B8">
        <f t="shared" si="3"/>
        <v>2200</v>
      </c>
      <c r="C8">
        <f t="shared" si="0"/>
        <v>3.3275000000000001</v>
      </c>
      <c r="D8">
        <v>192.1875</v>
      </c>
      <c r="E8">
        <f>(192.1875*7.1)/1200</f>
        <v>1.1371093750000001</v>
      </c>
      <c r="F8">
        <f t="shared" si="2"/>
        <v>0.16971781659423121</v>
      </c>
    </row>
    <row r="9" spans="2:9" x14ac:dyDescent="0.25">
      <c r="B9">
        <f t="shared" si="3"/>
        <v>2400</v>
      </c>
      <c r="C9">
        <f t="shared" si="0"/>
        <v>3.63</v>
      </c>
      <c r="D9">
        <f t="shared" si="1"/>
        <v>287.5</v>
      </c>
      <c r="E9">
        <f>(287.5*7.1)/1200</f>
        <v>1.7010416666666666</v>
      </c>
      <c r="F9">
        <f t="shared" si="2"/>
        <v>0.25388681506779304</v>
      </c>
    </row>
    <row r="10" spans="2:9" x14ac:dyDescent="0.25">
      <c r="B10">
        <f t="shared" si="3"/>
        <v>2600</v>
      </c>
      <c r="C10">
        <f t="shared" si="0"/>
        <v>3.9325000000000001</v>
      </c>
      <c r="D10">
        <f t="shared" si="1"/>
        <v>390.625</v>
      </c>
      <c r="E10">
        <f>(390.625*7.1)/1200</f>
        <v>2.3111979166666665</v>
      </c>
      <c r="F10">
        <f t="shared" si="2"/>
        <v>0.34495491177689269</v>
      </c>
    </row>
    <row r="11" spans="2:9" x14ac:dyDescent="0.25">
      <c r="B11">
        <f t="shared" si="3"/>
        <v>2800</v>
      </c>
      <c r="C11">
        <f t="shared" si="0"/>
        <v>4.2350000000000003</v>
      </c>
      <c r="D11">
        <f t="shared" si="1"/>
        <v>509.375</v>
      </c>
      <c r="E11">
        <f>(509.375*7.1)/1200</f>
        <v>3.0138020833333332</v>
      </c>
      <c r="F11">
        <f t="shared" si="2"/>
        <v>0.44982120495706812</v>
      </c>
    </row>
    <row r="12" spans="2:9" x14ac:dyDescent="0.25">
      <c r="B12">
        <f t="shared" si="3"/>
        <v>3000</v>
      </c>
      <c r="C12">
        <f t="shared" si="0"/>
        <v>4.5374999999999996</v>
      </c>
      <c r="D12">
        <f t="shared" si="1"/>
        <v>635.9375</v>
      </c>
      <c r="E12">
        <f>(635.9375*7.1)/1200</f>
        <v>3.7626302083333334</v>
      </c>
      <c r="F12">
        <f t="shared" si="2"/>
        <v>0.5615865963727813</v>
      </c>
    </row>
    <row r="13" spans="2:9" x14ac:dyDescent="0.25">
      <c r="B13">
        <f t="shared" si="3"/>
        <v>3200</v>
      </c>
      <c r="C13">
        <f t="shared" si="0"/>
        <v>4.84</v>
      </c>
      <c r="D13">
        <f t="shared" si="1"/>
        <v>757.8125</v>
      </c>
      <c r="E13">
        <f>(757.8125*7.1)/1200</f>
        <v>4.483723958333333</v>
      </c>
      <c r="F13">
        <f t="shared" si="2"/>
        <v>0.66921252884717186</v>
      </c>
    </row>
    <row r="14" spans="2:9" x14ac:dyDescent="0.25">
      <c r="B14">
        <f t="shared" si="3"/>
        <v>3400</v>
      </c>
      <c r="C14">
        <f t="shared" si="0"/>
        <v>5.1425000000000001</v>
      </c>
      <c r="D14">
        <f t="shared" si="1"/>
        <v>885.9375</v>
      </c>
      <c r="E14">
        <f>(885.9375*7.1)/1200</f>
        <v>5.2417968750000004</v>
      </c>
      <c r="F14">
        <f t="shared" si="2"/>
        <v>0.78235773990999269</v>
      </c>
    </row>
    <row r="15" spans="2:9" x14ac:dyDescent="0.25">
      <c r="B15">
        <f t="shared" si="3"/>
        <v>3600</v>
      </c>
      <c r="C15">
        <f t="shared" si="0"/>
        <v>5.4450000000000003</v>
      </c>
      <c r="D15">
        <f t="shared" si="1"/>
        <v>976.5625</v>
      </c>
      <c r="E15">
        <f>(976.5625*7.1)/1200</f>
        <v>5.777994791666667</v>
      </c>
      <c r="F15">
        <f t="shared" si="2"/>
        <v>0.86238727944223181</v>
      </c>
    </row>
    <row r="16" spans="2:9" x14ac:dyDescent="0.25">
      <c r="B16">
        <f t="shared" si="3"/>
        <v>3800</v>
      </c>
      <c r="C16">
        <f t="shared" si="0"/>
        <v>5.7474999999999996</v>
      </c>
      <c r="D16">
        <f t="shared" si="1"/>
        <v>1040.625</v>
      </c>
      <c r="E16">
        <f>(1040.625*7.1)/1200</f>
        <v>6.1570312500000002</v>
      </c>
      <c r="F16">
        <f t="shared" si="2"/>
        <v>0.91895988497364223</v>
      </c>
    </row>
    <row r="17" spans="1:6" x14ac:dyDescent="0.25">
      <c r="B17">
        <f t="shared" si="3"/>
        <v>4000</v>
      </c>
      <c r="C17">
        <f t="shared" si="0"/>
        <v>6.05</v>
      </c>
      <c r="D17">
        <f t="shared" si="1"/>
        <v>1081.25</v>
      </c>
      <c r="E17">
        <f>(1081.25*7.1)/1200</f>
        <v>6.3973958333333334</v>
      </c>
      <c r="F17">
        <f t="shared" si="2"/>
        <v>0.95483519579843901</v>
      </c>
    </row>
    <row r="18" spans="1:6" x14ac:dyDescent="0.25">
      <c r="B18">
        <f t="shared" si="3"/>
        <v>4200</v>
      </c>
      <c r="C18">
        <f t="shared" si="0"/>
        <v>6.3525</v>
      </c>
      <c r="D18">
        <f t="shared" si="1"/>
        <v>1106.25</v>
      </c>
      <c r="E18">
        <f>(1106.25*7.1)/1200</f>
        <v>6.5453124999999996</v>
      </c>
      <c r="F18">
        <f t="shared" si="2"/>
        <v>0.97691231015216018</v>
      </c>
    </row>
    <row r="19" spans="1:6" x14ac:dyDescent="0.25">
      <c r="B19">
        <f t="shared" si="3"/>
        <v>4400</v>
      </c>
      <c r="C19">
        <f t="shared" si="0"/>
        <v>6.6550000000000002</v>
      </c>
      <c r="D19">
        <f t="shared" si="1"/>
        <v>1070.3125</v>
      </c>
      <c r="E19">
        <f>(1070.3125*7.1)/1200</f>
        <v>6.332682291666667</v>
      </c>
      <c r="F19">
        <f t="shared" si="2"/>
        <v>0.94517645826868601</v>
      </c>
    </row>
    <row r="20" spans="1:6" x14ac:dyDescent="0.25">
      <c r="B20">
        <f t="shared" si="3"/>
        <v>4600</v>
      </c>
      <c r="C20">
        <f t="shared" si="0"/>
        <v>6.9574999999999996</v>
      </c>
      <c r="D20">
        <f t="shared" si="1"/>
        <v>996.875</v>
      </c>
      <c r="E20">
        <f>(996.875*7.1)/1200</f>
        <v>5.8981770833333336</v>
      </c>
      <c r="F20">
        <f t="shared" si="2"/>
        <v>0.88032493485463026</v>
      </c>
    </row>
    <row r="21" spans="1:6" x14ac:dyDescent="0.25">
      <c r="B21">
        <f t="shared" si="3"/>
        <v>4800</v>
      </c>
      <c r="C21">
        <f t="shared" si="0"/>
        <v>7.26</v>
      </c>
      <c r="D21">
        <f t="shared" si="1"/>
        <v>909.375</v>
      </c>
      <c r="E21">
        <f>(909.375*7.1)/1200</f>
        <v>5.3804687500000004</v>
      </c>
      <c r="F21">
        <f t="shared" si="2"/>
        <v>0.80305503461660621</v>
      </c>
    </row>
    <row r="22" spans="1:6" x14ac:dyDescent="0.25">
      <c r="B22">
        <f t="shared" si="3"/>
        <v>5000</v>
      </c>
      <c r="C22">
        <f t="shared" si="0"/>
        <v>7.5625</v>
      </c>
      <c r="D22">
        <f t="shared" si="1"/>
        <v>789.0625</v>
      </c>
      <c r="E22">
        <f>(789.0625*7.1)/1200</f>
        <v>4.668619791666667</v>
      </c>
      <c r="F22">
        <f t="shared" si="2"/>
        <v>0.6968089217893233</v>
      </c>
    </row>
    <row r="23" spans="1:6" x14ac:dyDescent="0.25">
      <c r="B23">
        <f t="shared" si="3"/>
        <v>5200</v>
      </c>
      <c r="C23">
        <f t="shared" si="0"/>
        <v>7.8650000000000002</v>
      </c>
      <c r="D23">
        <f t="shared" si="1"/>
        <v>609.375</v>
      </c>
      <c r="E23">
        <f>(609.375*7.1)/1200</f>
        <v>3.60546875</v>
      </c>
      <c r="F23">
        <f t="shared" si="2"/>
        <v>0.53812966237195259</v>
      </c>
    </row>
    <row r="24" spans="1:6" x14ac:dyDescent="0.25">
      <c r="B24">
        <f t="shared" si="3"/>
        <v>5400</v>
      </c>
      <c r="C24">
        <f t="shared" si="0"/>
        <v>8.1675000000000004</v>
      </c>
      <c r="D24">
        <f t="shared" si="1"/>
        <v>476.5625</v>
      </c>
      <c r="E24">
        <f>(476.5625*7.1)/1200</f>
        <v>2.8196614583333335</v>
      </c>
      <c r="F24">
        <f t="shared" si="2"/>
        <v>0.42084499236780909</v>
      </c>
    </row>
    <row r="25" spans="1:6" x14ac:dyDescent="0.25">
      <c r="B25">
        <f t="shared" si="3"/>
        <v>5600</v>
      </c>
      <c r="C25">
        <f t="shared" si="0"/>
        <v>8.4700000000000006</v>
      </c>
      <c r="D25">
        <f t="shared" si="1"/>
        <v>343.75</v>
      </c>
      <c r="E25">
        <f>(343.75*7.1)/1200</f>
        <v>2.0338541666666665</v>
      </c>
      <c r="F25">
        <f t="shared" si="2"/>
        <v>0.30356032236366559</v>
      </c>
    </row>
    <row r="26" spans="1:6" x14ac:dyDescent="0.25">
      <c r="B26">
        <f t="shared" si="3"/>
        <v>5800</v>
      </c>
      <c r="C26">
        <f t="shared" si="0"/>
        <v>8.7725000000000009</v>
      </c>
      <c r="D26">
        <f t="shared" si="1"/>
        <v>234.375</v>
      </c>
      <c r="E26">
        <f>(234.375*7.1)/1200</f>
        <v>1.38671875</v>
      </c>
      <c r="F26">
        <f t="shared" si="2"/>
        <v>0.20697294706613562</v>
      </c>
    </row>
    <row r="28" spans="1:6" x14ac:dyDescent="0.25">
      <c r="A28" t="s">
        <v>6</v>
      </c>
      <c r="B28">
        <f>(6.7*1200)/7.1</f>
        <v>1132.3943661971832</v>
      </c>
    </row>
    <row r="29" spans="1:6" x14ac:dyDescent="0.25">
      <c r="A29" t="s">
        <v>1</v>
      </c>
      <c r="B29">
        <f>(6.2*8000)/12.1</f>
        <v>4099.1735537190079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P</dc:creator>
  <cp:lastModifiedBy>Marlon P</cp:lastModifiedBy>
  <dcterms:created xsi:type="dcterms:W3CDTF">2020-08-27T22:43:43Z</dcterms:created>
  <dcterms:modified xsi:type="dcterms:W3CDTF">2020-08-28T01:45:56Z</dcterms:modified>
</cp:coreProperties>
</file>