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13_ncr:1_{8030881F-7C64-4906-B758-DF9E8D2ABEFE}" xr6:coauthVersionLast="40" xr6:coauthVersionMax="40" xr10:uidLastSave="{00000000-0000-0000-0000-000000000000}"/>
  <bookViews>
    <workbookView xWindow="32235" yWindow="915" windowWidth="21600" windowHeight="14745" activeTab="2" xr2:uid="{00000000-000D-0000-FFFF-FFFF00000000}"/>
  </bookViews>
  <sheets>
    <sheet name="Class 1s" sheetId="4" r:id="rId1"/>
    <sheet name="Sheet2" sheetId="6" r:id="rId2"/>
    <sheet name="Sheet1" sheetId="5" r:id="rId3"/>
  </sheets>
  <definedNames>
    <definedName name="_xlnm.Database">#REF!</definedName>
    <definedName name="ExternalData_1" localSheetId="1" hidden="1">Sheet2!$A$1:$C$46</definedName>
  </definedNames>
  <calcPr calcId="191029" iterate="1"/>
  <pivotCaches>
    <pivotCache cacheId="6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4" l="1"/>
  <c r="B2" i="4"/>
  <c r="B54" i="4"/>
  <c r="B52" i="4"/>
  <c r="B42" i="4"/>
  <c r="B59" i="4"/>
  <c r="B58" i="4"/>
  <c r="B55" i="4"/>
  <c r="B60" i="4"/>
  <c r="B22" i="4"/>
  <c r="B3" i="4"/>
  <c r="B28" i="4"/>
  <c r="B35" i="4"/>
  <c r="B33" i="4"/>
  <c r="B24" i="4"/>
  <c r="B18" i="4"/>
  <c r="B39" i="4"/>
  <c r="B38" i="4"/>
  <c r="B47" i="4"/>
  <c r="B27" i="4"/>
  <c r="B17" i="4"/>
  <c r="B31" i="4"/>
  <c r="B32" i="4"/>
  <c r="B53" i="4"/>
  <c r="B20" i="4"/>
  <c r="B4" i="4"/>
  <c r="B5" i="4"/>
  <c r="B6" i="4"/>
  <c r="B7" i="4"/>
  <c r="B8" i="4"/>
  <c r="B9" i="4"/>
  <c r="B10" i="4"/>
  <c r="B57" i="4"/>
  <c r="B30" i="4"/>
  <c r="B36" i="4"/>
  <c r="B56" i="4"/>
  <c r="B44" i="4"/>
  <c r="B45" i="4"/>
  <c r="B37" i="4"/>
  <c r="B49" i="4"/>
  <c r="B48" i="4"/>
  <c r="B43" i="4"/>
  <c r="B50" i="4"/>
  <c r="B26" i="4"/>
  <c r="B11" i="4"/>
  <c r="B12" i="4"/>
  <c r="B29" i="4"/>
  <c r="B13" i="4"/>
  <c r="B14" i="4"/>
  <c r="B21" i="4"/>
  <c r="B15" i="4"/>
  <c r="B25" i="4"/>
  <c r="B19" i="4"/>
  <c r="B41" i="4"/>
  <c r="B40" i="4"/>
  <c r="B23" i="4"/>
  <c r="B34" i="4"/>
  <c r="B16" i="4"/>
  <c r="B51" i="4"/>
  <c r="K54" i="4" l="1"/>
  <c r="L55" i="4" l="1"/>
  <c r="L52" i="4"/>
  <c r="L58" i="4"/>
  <c r="L59" i="4"/>
  <c r="L60" i="4"/>
  <c r="L48" i="4"/>
  <c r="L43" i="4" l="1"/>
  <c r="L30" i="4" l="1"/>
  <c r="L26" i="4"/>
  <c r="L23" i="4"/>
  <c r="L16" i="4"/>
  <c r="L14" i="4"/>
  <c r="L21" i="4"/>
  <c r="L15" i="4"/>
  <c r="L19" i="4"/>
  <c r="L41" i="4" l="1"/>
  <c r="L29" i="4"/>
  <c r="L34" i="4"/>
  <c r="L40" i="4"/>
  <c r="L25" i="4"/>
  <c r="L12" i="4"/>
  <c r="L13" i="4"/>
  <c r="L11" i="4"/>
  <c r="L20" i="4"/>
  <c r="L6" i="4"/>
  <c r="L4" i="4"/>
  <c r="L7" i="4"/>
  <c r="L8" i="4"/>
  <c r="L9" i="4"/>
  <c r="L10" i="4"/>
  <c r="L57" i="4"/>
  <c r="L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BB3273-EEA0-4667-963A-AB1BBC086D1C}" keepAlive="1" name="Query - Class1_Sum_AcresCombByID" description="Connection to the 'Class1_Sum_AcresCombByID' query in the workbook." type="5" refreshedVersion="6" background="1" saveData="1">
    <dbPr connection="Provider=Microsoft.Mashup.OleDb.1;Data Source=$Workbook$;Location=Class1_Sum_AcresCombByID;Extended Properties=&quot;&quot;" command="SELECT * FROM [Class1_Sum_AcresCombByID]"/>
  </connection>
</connections>
</file>

<file path=xl/sharedStrings.xml><?xml version="1.0" encoding="utf-8"?>
<sst xmlns="http://schemas.openxmlformats.org/spreadsheetml/2006/main" count="770" uniqueCount="161">
  <si>
    <t>Ridge</t>
  </si>
  <si>
    <t>Trout Lake</t>
  </si>
  <si>
    <t>SF-XZ</t>
  </si>
  <si>
    <t>SF-LB</t>
  </si>
  <si>
    <t>Walker Ranch - WR6</t>
  </si>
  <si>
    <t>SJ-LA</t>
  </si>
  <si>
    <t>SJ-LI</t>
  </si>
  <si>
    <t>Lake Sylvan</t>
  </si>
  <si>
    <t>SJ-LB</t>
  </si>
  <si>
    <t>SJ-LL</t>
  </si>
  <si>
    <t>City of Cocoa, Well 9T</t>
  </si>
  <si>
    <t>SW-QH</t>
  </si>
  <si>
    <t>Lake Leonore</t>
  </si>
  <si>
    <t>SW-MM</t>
  </si>
  <si>
    <t>Lake Wales</t>
  </si>
  <si>
    <t>SW-QO</t>
  </si>
  <si>
    <t>Parks Lake</t>
  </si>
  <si>
    <t>SW-QA</t>
  </si>
  <si>
    <t>Big Gum Lake</t>
  </si>
  <si>
    <t>SW-QK</t>
  </si>
  <si>
    <t>Lake Van</t>
  </si>
  <si>
    <t>SJ-LE</t>
  </si>
  <si>
    <t>Lake Avalon</t>
  </si>
  <si>
    <t>SJ-QB</t>
  </si>
  <si>
    <t>Johns Lake</t>
  </si>
  <si>
    <t>Crooked Lake</t>
  </si>
  <si>
    <t>Long Lake</t>
  </si>
  <si>
    <t>SW-QJ</t>
  </si>
  <si>
    <t>Lake Streety</t>
  </si>
  <si>
    <t>SW-QN</t>
  </si>
  <si>
    <t>Surveyors Lake</t>
  </si>
  <si>
    <t>SW-QD</t>
  </si>
  <si>
    <t>Gator Lake</t>
  </si>
  <si>
    <t>SW-QM</t>
  </si>
  <si>
    <t>Polecat Lake</t>
  </si>
  <si>
    <t>SW-QL</t>
  </si>
  <si>
    <t>Lake Walker</t>
  </si>
  <si>
    <t>SW-QB</t>
  </si>
  <si>
    <t>Bonnet Lake</t>
  </si>
  <si>
    <t>SJ-LF</t>
  </si>
  <si>
    <t>Lake Apshawa</t>
  </si>
  <si>
    <t>SJ-QA</t>
  </si>
  <si>
    <t>SW-QQ</t>
  </si>
  <si>
    <t>SJ-QC</t>
  </si>
  <si>
    <t>SJ-LC</t>
  </si>
  <si>
    <t>Boggy Marsh</t>
  </si>
  <si>
    <t>SF-YK</t>
  </si>
  <si>
    <t>Tibet Butler</t>
  </si>
  <si>
    <t>SJ-AJ</t>
  </si>
  <si>
    <t>Lake Gem</t>
  </si>
  <si>
    <t>SJ-LD</t>
  </si>
  <si>
    <t>Hopkins Prairie</t>
  </si>
  <si>
    <t>SW-AA</t>
  </si>
  <si>
    <t>SW-LE</t>
  </si>
  <si>
    <t>Cypress Creek #199, W17 Sentry Wetland</t>
  </si>
  <si>
    <t>SW-LF</t>
  </si>
  <si>
    <t>Cypress Creek #190 E Marsh</t>
  </si>
  <si>
    <t>SW-LG</t>
  </si>
  <si>
    <t>Cypress Creek #223 B  W46</t>
  </si>
  <si>
    <t>SW-LI</t>
  </si>
  <si>
    <t>Green Swamp Marsh #304</t>
  </si>
  <si>
    <t>SW-LJ</t>
  </si>
  <si>
    <t>Green Swamp #6, #303</t>
  </si>
  <si>
    <t>SW-LM</t>
  </si>
  <si>
    <t>Green Swamp #1, #298</t>
  </si>
  <si>
    <t>SW-QC</t>
  </si>
  <si>
    <t>Buck Lake</t>
  </si>
  <si>
    <t>SW-QE</t>
  </si>
  <si>
    <t>Lake Annie</t>
  </si>
  <si>
    <t>SW-QF</t>
  </si>
  <si>
    <t>Lake Apthorpe</t>
  </si>
  <si>
    <t>SW-QI</t>
  </si>
  <si>
    <t>Lake Placid</t>
  </si>
  <si>
    <t>SW-LK</t>
  </si>
  <si>
    <t>Green Swamp #5, #302</t>
  </si>
  <si>
    <t>SF-LA</t>
  </si>
  <si>
    <t>Walker Ranch - WR11</t>
  </si>
  <si>
    <t>SW-LH</t>
  </si>
  <si>
    <t>SJ-LH</t>
  </si>
  <si>
    <t>Island Lake</t>
  </si>
  <si>
    <t>SW-JJ</t>
  </si>
  <si>
    <t>Lake Garfield</t>
  </si>
  <si>
    <t>Alston Bay</t>
  </si>
  <si>
    <t>Green Swamp Bay</t>
  </si>
  <si>
    <t>NE Lakeland Wellfield G</t>
  </si>
  <si>
    <t>Green Swamp #7</t>
  </si>
  <si>
    <t>Green Swamp #4</t>
  </si>
  <si>
    <t>NE Lakeland Wellfield J</t>
  </si>
  <si>
    <t>NE Lakeland Wellfield K</t>
  </si>
  <si>
    <t>Site Name</t>
  </si>
  <si>
    <t>Physiographic Region</t>
  </si>
  <si>
    <t>Not Stressed</t>
  </si>
  <si>
    <t>Stressed</t>
  </si>
  <si>
    <t>NA</t>
  </si>
  <si>
    <t>Lake Louisa</t>
  </si>
  <si>
    <t>SJ-LJ</t>
  </si>
  <si>
    <t>Cypress Creek #211 W33</t>
  </si>
  <si>
    <t>Walker Ranch WR-16</t>
  </si>
  <si>
    <t>Walker Ranch WR-15</t>
  </si>
  <si>
    <t>Unnamed Cypress</t>
  </si>
  <si>
    <t>Unnamed Wetland Nr SR 46</t>
  </si>
  <si>
    <t>Church Lake</t>
  </si>
  <si>
    <t>Walker Ranch - WR9</t>
  </si>
  <si>
    <t>CFCA/EMT ID</t>
  </si>
  <si>
    <t>Plain</t>
  </si>
  <si>
    <t>SF-WT</t>
  </si>
  <si>
    <t>Split Oak</t>
  </si>
  <si>
    <t>Red Bug Lake</t>
  </si>
  <si>
    <t>Chapman Marsh</t>
  </si>
  <si>
    <t>Saddle Blanket Scrub #2</t>
  </si>
  <si>
    <t>Van Fleet #2</t>
  </si>
  <si>
    <t>Edge Reference Elevation (ft NGVD 29)</t>
  </si>
  <si>
    <t>Conversion Factor to NAVD 88</t>
  </si>
  <si>
    <t>Edge Reference Elevation (ft NAVD 88)</t>
  </si>
  <si>
    <t>Longitude</t>
  </si>
  <si>
    <t>Latitude</t>
  </si>
  <si>
    <t>Hydrologically Altered</t>
  </si>
  <si>
    <t>No</t>
  </si>
  <si>
    <t>Yes</t>
  </si>
  <si>
    <t>Original Status Assessment</t>
  </si>
  <si>
    <t>SF-N1</t>
  </si>
  <si>
    <t>SF-N2</t>
  </si>
  <si>
    <t>SJ-N1</t>
  </si>
  <si>
    <t>SJ-N2</t>
  </si>
  <si>
    <t>SW-N1</t>
  </si>
  <si>
    <t>SW-N2</t>
  </si>
  <si>
    <t>SW-N3</t>
  </si>
  <si>
    <t>SW-N4</t>
  </si>
  <si>
    <t>SW-N5</t>
  </si>
  <si>
    <t>SW-N6</t>
  </si>
  <si>
    <t>SW-N7</t>
  </si>
  <si>
    <t>SW-N8</t>
  </si>
  <si>
    <t>SW-N9</t>
  </si>
  <si>
    <t>Stress Status in 2018</t>
  </si>
  <si>
    <t>Wetland Type</t>
  </si>
  <si>
    <t>Urban Density</t>
  </si>
  <si>
    <t>1A</t>
  </si>
  <si>
    <t>Low</t>
  </si>
  <si>
    <t>Moderate</t>
  </si>
  <si>
    <t xml:space="preserve">Low </t>
  </si>
  <si>
    <t>High</t>
  </si>
  <si>
    <t>1E</t>
  </si>
  <si>
    <t>1B</t>
  </si>
  <si>
    <t>1F</t>
  </si>
  <si>
    <t>2A-M</t>
  </si>
  <si>
    <t>Lake Wales Ridge Wildlife and Environmental Area, Mountain Lake Cutoff Tract #1</t>
  </si>
  <si>
    <t>2F</t>
  </si>
  <si>
    <t>2D</t>
  </si>
  <si>
    <t>SJ-EV</t>
  </si>
  <si>
    <t>CFCA_EMT_I</t>
  </si>
  <si>
    <t>Cnt_CFCA_EMT_I</t>
  </si>
  <si>
    <t>Sum_ACRES_COMB</t>
  </si>
  <si>
    <t>GIS Acres</t>
  </si>
  <si>
    <t>Class 2</t>
  </si>
  <si>
    <t>Outside ECFTX</t>
  </si>
  <si>
    <t>Outside CFWI</t>
  </si>
  <si>
    <t>Sum of GIS Acres</t>
  </si>
  <si>
    <t>Row Labels</t>
  </si>
  <si>
    <t>Grand Total</t>
  </si>
  <si>
    <t>Wetland Class 1</t>
  </si>
  <si>
    <t>Class 1 Wetland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</si>
</sst>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8" formatCode="0.0000"/>
    <numFmt numFmtId="171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 wrapText="1"/>
    </xf>
    <xf numFmtId="2" fontId="18" fillId="33" borderId="10" xfId="0" applyNumberFormat="1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2" fontId="18" fillId="33" borderId="10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68" fontId="18" fillId="0" borderId="10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71" fontId="0" fillId="0" borderId="0" xfId="42" applyNumberFormat="1" applyFont="1"/>
    <xf numFmtId="0" fontId="0" fillId="0" borderId="10" xfId="0" applyBorder="1" applyAlignment="1">
      <alignment horizontal="center"/>
    </xf>
    <xf numFmtId="0" fontId="1" fillId="11" borderId="10" xfId="20" applyBorder="1"/>
    <xf numFmtId="171" fontId="1" fillId="11" borderId="10" xfId="42" applyNumberFormat="1" applyFill="1" applyBorder="1"/>
    <xf numFmtId="0" fontId="6" fillId="2" borderId="10" xfId="6" applyBorder="1"/>
    <xf numFmtId="171" fontId="6" fillId="2" borderId="10" xfId="42" applyNumberFormat="1" applyFont="1" applyFill="1" applyBorder="1"/>
    <xf numFmtId="0" fontId="7" fillId="3" borderId="10" xfId="7" applyBorder="1"/>
    <xf numFmtId="171" fontId="7" fillId="3" borderId="10" xfId="42" applyNumberFormat="1" applyFont="1" applyFill="1" applyBorder="1"/>
    <xf numFmtId="0" fontId="0" fillId="0" borderId="10" xfId="0" applyBorder="1"/>
    <xf numFmtId="171" fontId="0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berg, Kevin" refreshedDate="43559.384443634262" createdVersion="6" refreshedVersion="6" minRefreshableVersion="3" recordCount="45" xr:uid="{1938F437-0DA3-4C69-A659-06C1E1F9AA4B}">
  <cacheSource type="worksheet">
    <worksheetSource ref="A1:E46" sheet="Sheet1"/>
  </cacheSource>
  <cacheFields count="5">
    <cacheField name="CFCA/EMT ID" numFmtId="0">
      <sharedItems/>
    </cacheField>
    <cacheField name="GIS Acres" numFmtId="0">
      <sharedItems containsSemiMixedTypes="0" containsString="0" containsNumber="1" minValue="1.45388347991" maxValue="4114.7649656708754"/>
    </cacheField>
    <cacheField name="Site Name" numFmtId="0">
      <sharedItems/>
    </cacheField>
    <cacheField name="Stress Status in 2018" numFmtId="0">
      <sharedItems count="2">
        <s v="Not Stressed"/>
        <s v="Stressed"/>
      </sharedItems>
    </cacheField>
    <cacheField name="Physiographic Region" numFmtId="0">
      <sharedItems count="2">
        <s v="Ridge"/>
        <s v="Pla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SW-QQ"/>
    <n v="4114.7649656708754"/>
    <s v="Crooked Lake"/>
    <x v="0"/>
    <x v="0"/>
  </r>
  <r>
    <s v="SJ-QB"/>
    <n v="2155.4626204780043"/>
    <s v="Johns Lake"/>
    <x v="0"/>
    <x v="0"/>
  </r>
  <r>
    <s v="SJ-LJ"/>
    <n v="1413.2234092511374"/>
    <s v="Lake Louisa"/>
    <x v="1"/>
    <x v="0"/>
  </r>
  <r>
    <s v="SW-QK"/>
    <n v="747.88485716905279"/>
    <s v="Lake Van"/>
    <x v="0"/>
    <x v="0"/>
  </r>
  <r>
    <s v="SW-JJ"/>
    <n v="683.99300297421598"/>
    <s v="Lake Garfield"/>
    <x v="0"/>
    <x v="0"/>
  </r>
  <r>
    <s v="SW-QH"/>
    <n v="560.80872994746869"/>
    <s v="Lake Leonore"/>
    <x v="0"/>
    <x v="0"/>
  </r>
  <r>
    <s v="SJ-LC"/>
    <n v="458.81706254383903"/>
    <s v="Boggy Marsh"/>
    <x v="1"/>
    <x v="1"/>
  </r>
  <r>
    <s v="SW-QN"/>
    <n v="385.83999471898699"/>
    <s v="Surveyors Lake"/>
    <x v="0"/>
    <x v="0"/>
  </r>
  <r>
    <s v="SJ-LI"/>
    <n v="362.67141740616597"/>
    <s v="Lake Sylvan"/>
    <x v="1"/>
    <x v="1"/>
  </r>
  <r>
    <s v="SW-QJ"/>
    <n v="361.03548325444802"/>
    <s v="Lake Streety"/>
    <x v="0"/>
    <x v="0"/>
  </r>
  <r>
    <s v="SW-QA"/>
    <n v="329.41455905638202"/>
    <s v="Big Gum Lake"/>
    <x v="0"/>
    <x v="0"/>
  </r>
  <r>
    <s v="SJ-QA"/>
    <n v="294.22542427998098"/>
    <s v="Church Lake"/>
    <x v="1"/>
    <x v="0"/>
  </r>
  <r>
    <s v="SJ-LE"/>
    <n v="289.53337830764383"/>
    <s v="Lake Avalon"/>
    <x v="1"/>
    <x v="0"/>
  </r>
  <r>
    <s v="SW-QD"/>
    <n v="198.58378093020897"/>
    <s v="Gator Lake"/>
    <x v="1"/>
    <x v="0"/>
  </r>
  <r>
    <s v="SW-MM"/>
    <n v="196.41589040717199"/>
    <s v="Lake Wales"/>
    <x v="0"/>
    <x v="0"/>
  </r>
  <r>
    <s v="SJ-QC"/>
    <n v="153.376660879551"/>
    <s v="Trout Lake"/>
    <x v="0"/>
    <x v="0"/>
  </r>
  <r>
    <s v="SJ-EV"/>
    <n v="150.34876414478293"/>
    <s v="Long Lake"/>
    <x v="1"/>
    <x v="0"/>
  </r>
  <r>
    <s v="SJ-LH"/>
    <n v="139.30137332032902"/>
    <s v="Island Lake"/>
    <x v="0"/>
    <x v="1"/>
  </r>
  <r>
    <s v="SW-QO"/>
    <n v="126.59013309269301"/>
    <s v="Parks Lake"/>
    <x v="0"/>
    <x v="0"/>
  </r>
  <r>
    <s v="SJ-LF"/>
    <n v="80.738524029280313"/>
    <s v="Lake Apshawa"/>
    <x v="1"/>
    <x v="0"/>
  </r>
  <r>
    <s v="SW-N1"/>
    <n v="67.368003560177272"/>
    <s v="Green Swamp Bay"/>
    <x v="0"/>
    <x v="1"/>
  </r>
  <r>
    <s v="SW-N5"/>
    <n v="60.217663520985994"/>
    <s v="NE Lakeland Wellfield J"/>
    <x v="0"/>
    <x v="1"/>
  </r>
  <r>
    <s v="SJ-N1"/>
    <n v="57.329925781786997"/>
    <s v="Red Bug Lake"/>
    <x v="1"/>
    <x v="1"/>
  </r>
  <r>
    <s v="SJ-LL"/>
    <n v="51.981355908802193"/>
    <s v="City of Cocoa, Well 9T"/>
    <x v="0"/>
    <x v="1"/>
  </r>
  <r>
    <s v="SW-QM"/>
    <n v="43.391583192924998"/>
    <s v="Polecat Lake"/>
    <x v="0"/>
    <x v="0"/>
  </r>
  <r>
    <s v="SW-QL"/>
    <n v="42.425304569330002"/>
    <s v="Lake Walker"/>
    <x v="1"/>
    <x v="0"/>
  </r>
  <r>
    <s v="SF-WT"/>
    <n v="34.994744054592999"/>
    <s v="Split Oak"/>
    <x v="1"/>
    <x v="1"/>
  </r>
  <r>
    <s v="SW-N8"/>
    <n v="31.483512451751999"/>
    <s v="Saddle Blanket Scrub #2"/>
    <x v="0"/>
    <x v="0"/>
  </r>
  <r>
    <s v="SW-N3"/>
    <n v="29.005877119419999"/>
    <s v="Alston Bay"/>
    <x v="0"/>
    <x v="1"/>
  </r>
  <r>
    <s v="SW-N4"/>
    <n v="22.675731443605002"/>
    <s v="NE Lakeland Wellfield G"/>
    <x v="0"/>
    <x v="1"/>
  </r>
  <r>
    <s v="SJ-LA"/>
    <n v="19.378116899927001"/>
    <s v="Unnamed Cypress"/>
    <x v="0"/>
    <x v="1"/>
  </r>
  <r>
    <s v="SJ-N2"/>
    <n v="16.449270831949399"/>
    <s v="Chapman Marsh"/>
    <x v="1"/>
    <x v="1"/>
  </r>
  <r>
    <s v="SW-N7"/>
    <n v="14.841457007178599"/>
    <s v="Van Fleet #2"/>
    <x v="0"/>
    <x v="1"/>
  </r>
  <r>
    <s v="SW-N6"/>
    <n v="9.3454550041966993"/>
    <s v="NE Lakeland Wellfield K"/>
    <x v="0"/>
    <x v="1"/>
  </r>
  <r>
    <s v="SW-N9"/>
    <n v="8.583173884672"/>
    <s v="Lake Wales Ridge Wildlife and Environmental Area, Mountain Lake Cutoff Tract #1"/>
    <x v="1"/>
    <x v="0"/>
  </r>
  <r>
    <s v="SJ-LB"/>
    <n v="6.5366436756000006"/>
    <s v="Unnamed Wetland Nr SR 46"/>
    <x v="1"/>
    <x v="0"/>
  </r>
  <r>
    <s v="SF-XZ"/>
    <n v="6.4829769436199998"/>
    <s v="Walker Ranch - WR9"/>
    <x v="0"/>
    <x v="1"/>
  </r>
  <r>
    <s v="SW-AA"/>
    <n v="4.7736349672799996"/>
    <s v="Green Swamp #7"/>
    <x v="0"/>
    <x v="1"/>
  </r>
  <r>
    <s v="SF-YK"/>
    <n v="3.5457010099700002"/>
    <s v="Tibet Butler"/>
    <x v="0"/>
    <x v="1"/>
  </r>
  <r>
    <s v="SF-LB"/>
    <n v="3.3949690024126"/>
    <s v="Walker Ranch - WR6"/>
    <x v="0"/>
    <x v="1"/>
  </r>
  <r>
    <s v="SW-N2"/>
    <n v="2.0733505490109998"/>
    <s v="Green Swamp #4"/>
    <x v="0"/>
    <x v="1"/>
  </r>
  <r>
    <s v="SW-LM"/>
    <n v="1.9337212337284"/>
    <s v="Green Swamp #1, #298"/>
    <x v="0"/>
    <x v="1"/>
  </r>
  <r>
    <s v="SF-N1"/>
    <n v="1.9128439944640001"/>
    <s v="Walker Ranch WR-16"/>
    <x v="0"/>
    <x v="1"/>
  </r>
  <r>
    <s v="SF-N2"/>
    <n v="1.673188992"/>
    <s v="Walker Ranch WR-15"/>
    <x v="0"/>
    <x v="1"/>
  </r>
  <r>
    <s v="SF-LA"/>
    <n v="1.45388347991"/>
    <s v="Walker Ranch - WR1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FAD54-72ED-4C5D-8407-9CB4C7CFFCFD}" name="Pivo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9" firstHeaderRow="1" firstDataRow="1" firstDataCol="1"/>
  <pivotFields count="5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GIS Acres" fld="1" baseField="4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06AE21-B873-431C-8E7C-A355F3BDB896}" autoFormatId="16" applyNumberFormats="0" applyBorderFormats="0" applyFontFormats="0" applyPatternFormats="0" applyAlignmentFormats="0" applyWidthHeightFormats="0">
  <queryTableRefresh nextId="5">
    <queryTableFields count="3">
      <queryTableField id="2" name="CFCA_EMT_I" tableColumnId="2"/>
      <queryTableField id="3" name="Cnt_CFCA_EMT_I" tableColumnId="3"/>
      <queryTableField id="4" name="Sum_ACRES_COMB" tableColumnId="4"/>
    </queryTableFields>
    <queryTableDeletedFields count="1">
      <deletedField name="OBJECTID_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6012A-AA92-4CD5-B6C1-13B4A209B13F}" name="Class1_Sum_AcresCombByID" displayName="Class1_Sum_AcresCombByID" ref="A1:C46" tableType="queryTable" totalsRowShown="0">
  <autoFilter ref="A1:C46" xr:uid="{0192DC04-B03A-4208-BACA-5F0B629DDFAA}"/>
  <tableColumns count="3">
    <tableColumn id="2" xr3:uid="{F3B768AC-0F9E-4DF4-A8CD-5362C67DF376}" uniqueName="2" name="CFCA_EMT_I" queryTableFieldId="2"/>
    <tableColumn id="3" xr3:uid="{0C2F08A2-F028-4F36-AF1D-445B491680A8}" uniqueName="3" name="Cnt_CFCA_EMT_I" queryTableFieldId="3"/>
    <tableColumn id="4" xr3:uid="{CB41E8F7-EF65-41F8-B72A-98A850EF5044}" uniqueName="4" name="Sum_ACRES_COMB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1"/>
  <sheetViews>
    <sheetView zoomScaleNormal="100" workbookViewId="0">
      <pane ySplit="1" topLeftCell="A44" activePane="bottomLeft" state="frozen"/>
      <selection pane="bottomLeft" sqref="A1:G1"/>
    </sheetView>
  </sheetViews>
  <sheetFormatPr defaultRowHeight="15" x14ac:dyDescent="0.25"/>
  <cols>
    <col min="1" max="2" width="14" style="2" customWidth="1"/>
    <col min="3" max="3" width="34.28515625" style="1" customWidth="1"/>
    <col min="4" max="4" width="14.28515625" hidden="1" customWidth="1"/>
    <col min="5" max="5" width="14.28515625" customWidth="1"/>
    <col min="6" max="6" width="11.5703125" style="2" customWidth="1"/>
    <col min="7" max="7" width="13.85546875" style="1" customWidth="1"/>
    <col min="8" max="8" width="8.42578125" style="1" customWidth="1"/>
    <col min="9" max="9" width="23" style="1" hidden="1" customWidth="1"/>
    <col min="10" max="10" width="19" style="2" hidden="1" customWidth="1"/>
    <col min="11" max="11" width="15.140625" style="2" hidden="1" customWidth="1"/>
    <col min="12" max="12" width="19.140625" style="2" hidden="1" customWidth="1"/>
    <col min="13" max="13" width="14.42578125" customWidth="1"/>
    <col min="14" max="14" width="15.28515625" customWidth="1"/>
    <col min="15" max="15" width="13.85546875" customWidth="1"/>
  </cols>
  <sheetData>
    <row r="1" spans="1:15" s="1" customFormat="1" ht="41.25" customHeight="1" x14ac:dyDescent="0.25">
      <c r="A1" s="12" t="s">
        <v>103</v>
      </c>
      <c r="B1" s="12" t="s">
        <v>152</v>
      </c>
      <c r="C1" s="12" t="s">
        <v>89</v>
      </c>
      <c r="D1" s="12" t="s">
        <v>119</v>
      </c>
      <c r="E1" s="12"/>
      <c r="F1" s="12" t="s">
        <v>133</v>
      </c>
      <c r="G1" s="12" t="s">
        <v>90</v>
      </c>
      <c r="H1" s="12" t="s">
        <v>134</v>
      </c>
      <c r="I1" s="12" t="s">
        <v>116</v>
      </c>
      <c r="J1" s="12" t="s">
        <v>111</v>
      </c>
      <c r="K1" s="9" t="s">
        <v>112</v>
      </c>
      <c r="L1" s="12" t="s">
        <v>113</v>
      </c>
      <c r="M1" s="9" t="s">
        <v>114</v>
      </c>
      <c r="N1" s="9" t="s">
        <v>115</v>
      </c>
      <c r="O1" s="19" t="s">
        <v>135</v>
      </c>
    </row>
    <row r="2" spans="1:15" ht="30" customHeight="1" x14ac:dyDescent="0.25">
      <c r="A2" s="5" t="s">
        <v>48</v>
      </c>
      <c r="B2" s="20" t="e">
        <f>VLOOKUP(A2,Class1_Sum_AcresCombByID[],3,FALSE)</f>
        <v>#N/A</v>
      </c>
      <c r="C2" s="3" t="s">
        <v>49</v>
      </c>
      <c r="D2" s="5" t="s">
        <v>92</v>
      </c>
      <c r="E2" s="5" t="s">
        <v>153</v>
      </c>
      <c r="F2" s="5" t="s">
        <v>91</v>
      </c>
      <c r="G2" s="3" t="s">
        <v>104</v>
      </c>
      <c r="H2" s="14" t="s">
        <v>141</v>
      </c>
      <c r="I2" s="3" t="s">
        <v>118</v>
      </c>
      <c r="J2" s="16">
        <v>53.39</v>
      </c>
      <c r="K2" s="16">
        <v>-1.07</v>
      </c>
      <c r="L2" s="16">
        <v>52.32</v>
      </c>
      <c r="M2" s="10">
        <v>-81.207312999999999</v>
      </c>
      <c r="N2" s="10">
        <v>28.645854</v>
      </c>
      <c r="O2" s="7" t="s">
        <v>140</v>
      </c>
    </row>
    <row r="3" spans="1:15" ht="30" customHeight="1" x14ac:dyDescent="0.25">
      <c r="A3" s="5" t="s">
        <v>50</v>
      </c>
      <c r="B3" s="20" t="e">
        <f>VLOOKUP(A3,Class1_Sum_AcresCombByID[],3,FALSE)</f>
        <v>#N/A</v>
      </c>
      <c r="C3" s="3" t="s">
        <v>51</v>
      </c>
      <c r="D3" s="5" t="s">
        <v>91</v>
      </c>
      <c r="E3" s="5" t="s">
        <v>154</v>
      </c>
      <c r="F3" s="5" t="s">
        <v>91</v>
      </c>
      <c r="G3" s="3" t="s">
        <v>0</v>
      </c>
      <c r="H3" s="14" t="s">
        <v>143</v>
      </c>
      <c r="I3" s="3" t="s">
        <v>117</v>
      </c>
      <c r="J3" s="16">
        <v>27.5</v>
      </c>
      <c r="K3" s="16">
        <v>-1.01</v>
      </c>
      <c r="L3" s="16">
        <v>26.49</v>
      </c>
      <c r="M3" s="10">
        <v>-81.693251000000004</v>
      </c>
      <c r="N3" s="10">
        <v>29.274909999999998</v>
      </c>
      <c r="O3" s="11" t="s">
        <v>137</v>
      </c>
    </row>
    <row r="4" spans="1:15" ht="30" customHeight="1" x14ac:dyDescent="0.25">
      <c r="A4" s="5" t="s">
        <v>53</v>
      </c>
      <c r="B4" s="20" t="e">
        <f>VLOOKUP(A4,Class1_Sum_AcresCombByID[],3,FALSE)</f>
        <v>#N/A</v>
      </c>
      <c r="C4" s="3" t="s">
        <v>54</v>
      </c>
      <c r="D4" s="5" t="s">
        <v>92</v>
      </c>
      <c r="E4" s="5" t="s">
        <v>155</v>
      </c>
      <c r="F4" s="5" t="s">
        <v>92</v>
      </c>
      <c r="G4" s="3" t="s">
        <v>104</v>
      </c>
      <c r="H4" s="14" t="s">
        <v>136</v>
      </c>
      <c r="I4" s="3" t="s">
        <v>117</v>
      </c>
      <c r="J4" s="16">
        <v>64.95</v>
      </c>
      <c r="K4" s="16">
        <v>-0.88</v>
      </c>
      <c r="L4" s="16">
        <f>J4+K4</f>
        <v>64.070000000000007</v>
      </c>
      <c r="M4" s="10">
        <v>-82.394478000000007</v>
      </c>
      <c r="N4" s="10">
        <v>28.286128000000001</v>
      </c>
      <c r="O4" s="7" t="s">
        <v>138</v>
      </c>
    </row>
    <row r="5" spans="1:15" ht="30" customHeight="1" x14ac:dyDescent="0.25">
      <c r="A5" s="5" t="s">
        <v>55</v>
      </c>
      <c r="B5" s="20" t="e">
        <f>VLOOKUP(A5,Class1_Sum_AcresCombByID[],3,FALSE)</f>
        <v>#N/A</v>
      </c>
      <c r="C5" s="3" t="s">
        <v>56</v>
      </c>
      <c r="D5" s="5" t="s">
        <v>92</v>
      </c>
      <c r="E5" s="5" t="s">
        <v>155</v>
      </c>
      <c r="F5" s="8" t="s">
        <v>91</v>
      </c>
      <c r="G5" s="3" t="s">
        <v>104</v>
      </c>
      <c r="H5" s="14" t="s">
        <v>144</v>
      </c>
      <c r="I5" s="3" t="s">
        <v>117</v>
      </c>
      <c r="J5" s="16">
        <v>72.03</v>
      </c>
      <c r="K5" s="16">
        <v>-0.8</v>
      </c>
      <c r="L5" s="16">
        <f>J5+K5</f>
        <v>71.23</v>
      </c>
      <c r="M5" s="10">
        <v>-82.378218000000004</v>
      </c>
      <c r="N5" s="10">
        <v>28.304856000000001</v>
      </c>
      <c r="O5" s="7" t="s">
        <v>138</v>
      </c>
    </row>
    <row r="6" spans="1:15" ht="30" customHeight="1" x14ac:dyDescent="0.25">
      <c r="A6" s="5" t="s">
        <v>57</v>
      </c>
      <c r="B6" s="20" t="e">
        <f>VLOOKUP(A6,Class1_Sum_AcresCombByID[],3,FALSE)</f>
        <v>#N/A</v>
      </c>
      <c r="C6" s="3" t="s">
        <v>58</v>
      </c>
      <c r="D6" s="5" t="s">
        <v>92</v>
      </c>
      <c r="E6" s="5" t="s">
        <v>155</v>
      </c>
      <c r="F6" s="5" t="s">
        <v>92</v>
      </c>
      <c r="G6" s="3" t="s">
        <v>104</v>
      </c>
      <c r="H6" s="14" t="s">
        <v>136</v>
      </c>
      <c r="I6" s="3" t="s">
        <v>117</v>
      </c>
      <c r="J6" s="16">
        <v>68.930000000000007</v>
      </c>
      <c r="K6" s="16">
        <v>-0.82</v>
      </c>
      <c r="L6" s="16">
        <f>J6+K6</f>
        <v>68.110000000000014</v>
      </c>
      <c r="M6" s="10">
        <v>-82.391208000000006</v>
      </c>
      <c r="N6" s="10">
        <v>28.290438999999999</v>
      </c>
      <c r="O6" s="7" t="s">
        <v>138</v>
      </c>
    </row>
    <row r="7" spans="1:15" s="1" customFormat="1" ht="30" customHeight="1" x14ac:dyDescent="0.25">
      <c r="A7" s="5" t="s">
        <v>77</v>
      </c>
      <c r="B7" s="20" t="e">
        <f>VLOOKUP(A7,Class1_Sum_AcresCombByID[],3,FALSE)</f>
        <v>#N/A</v>
      </c>
      <c r="C7" s="3" t="s">
        <v>96</v>
      </c>
      <c r="D7" s="17" t="s">
        <v>92</v>
      </c>
      <c r="E7" s="5" t="s">
        <v>155</v>
      </c>
      <c r="F7" s="8" t="s">
        <v>91</v>
      </c>
      <c r="G7" s="3" t="s">
        <v>104</v>
      </c>
      <c r="H7" s="14" t="s">
        <v>136</v>
      </c>
      <c r="I7" s="3" t="s">
        <v>117</v>
      </c>
      <c r="J7" s="16">
        <v>70.790000000000006</v>
      </c>
      <c r="K7" s="16">
        <v>-0.82</v>
      </c>
      <c r="L7" s="16">
        <f>J7+K7</f>
        <v>69.970000000000013</v>
      </c>
      <c r="M7" s="13">
        <v>-82.393055559999993</v>
      </c>
      <c r="N7" s="13">
        <v>28.27631667</v>
      </c>
      <c r="O7" s="7" t="s">
        <v>138</v>
      </c>
    </row>
    <row r="8" spans="1:15" ht="30" customHeight="1" x14ac:dyDescent="0.25">
      <c r="A8" s="5" t="s">
        <v>59</v>
      </c>
      <c r="B8" s="20" t="e">
        <f>VLOOKUP(A8,Class1_Sum_AcresCombByID[],3,FALSE)</f>
        <v>#N/A</v>
      </c>
      <c r="C8" s="3" t="s">
        <v>60</v>
      </c>
      <c r="D8" s="5" t="s">
        <v>91</v>
      </c>
      <c r="E8" s="5" t="s">
        <v>155</v>
      </c>
      <c r="F8" s="5" t="s">
        <v>91</v>
      </c>
      <c r="G8" s="3" t="s">
        <v>104</v>
      </c>
      <c r="H8" s="14" t="s">
        <v>136</v>
      </c>
      <c r="I8" s="3" t="s">
        <v>117</v>
      </c>
      <c r="J8" s="16">
        <v>93.9</v>
      </c>
      <c r="K8" s="16">
        <v>-1.02</v>
      </c>
      <c r="L8" s="16">
        <f>J8+K8</f>
        <v>92.88000000000001</v>
      </c>
      <c r="M8" s="10">
        <v>-82.017889999999994</v>
      </c>
      <c r="N8" s="10">
        <v>28.354863000000002</v>
      </c>
      <c r="O8" s="7" t="s">
        <v>137</v>
      </c>
    </row>
    <row r="9" spans="1:15" ht="30" customHeight="1" x14ac:dyDescent="0.25">
      <c r="A9" s="5" t="s">
        <v>61</v>
      </c>
      <c r="B9" s="20" t="e">
        <f>VLOOKUP(A9,Class1_Sum_AcresCombByID[],3,FALSE)</f>
        <v>#N/A</v>
      </c>
      <c r="C9" s="3" t="s">
        <v>62</v>
      </c>
      <c r="D9" s="5" t="s">
        <v>91</v>
      </c>
      <c r="E9" s="5" t="s">
        <v>155</v>
      </c>
      <c r="F9" s="5" t="s">
        <v>91</v>
      </c>
      <c r="G9" s="3" t="s">
        <v>104</v>
      </c>
      <c r="H9" s="14" t="s">
        <v>136</v>
      </c>
      <c r="I9" s="3" t="s">
        <v>117</v>
      </c>
      <c r="J9" s="16">
        <v>98.1</v>
      </c>
      <c r="K9" s="16">
        <v>-0.85</v>
      </c>
      <c r="L9" s="16">
        <f>J9+K9</f>
        <v>97.25</v>
      </c>
      <c r="M9" s="10">
        <v>-81.971260000000001</v>
      </c>
      <c r="N9" s="10">
        <v>28.394559999999998</v>
      </c>
      <c r="O9" s="7" t="s">
        <v>137</v>
      </c>
    </row>
    <row r="10" spans="1:15" ht="30" customHeight="1" x14ac:dyDescent="0.25">
      <c r="A10" s="5" t="s">
        <v>73</v>
      </c>
      <c r="B10" s="20" t="e">
        <f>VLOOKUP(A10,Class1_Sum_AcresCombByID[],3,FALSE)</f>
        <v>#N/A</v>
      </c>
      <c r="C10" s="3" t="s">
        <v>74</v>
      </c>
      <c r="D10" s="5" t="s">
        <v>91</v>
      </c>
      <c r="E10" s="5" t="s">
        <v>155</v>
      </c>
      <c r="F10" s="5" t="s">
        <v>91</v>
      </c>
      <c r="G10" s="3" t="s">
        <v>104</v>
      </c>
      <c r="H10" s="14" t="s">
        <v>136</v>
      </c>
      <c r="I10" s="3" t="s">
        <v>117</v>
      </c>
      <c r="J10" s="16">
        <v>98.8</v>
      </c>
      <c r="K10" s="16">
        <v>-1</v>
      </c>
      <c r="L10" s="16">
        <f>J10+K10</f>
        <v>97.8</v>
      </c>
      <c r="M10" s="10">
        <v>-82.018658000000002</v>
      </c>
      <c r="N10" s="10">
        <v>28.368859</v>
      </c>
      <c r="O10" s="7" t="s">
        <v>137</v>
      </c>
    </row>
    <row r="11" spans="1:15" ht="30" customHeight="1" x14ac:dyDescent="0.25">
      <c r="A11" s="5" t="s">
        <v>37</v>
      </c>
      <c r="B11" s="20" t="e">
        <f>VLOOKUP(A11,Class1_Sum_AcresCombByID[],3,FALSE)</f>
        <v>#N/A</v>
      </c>
      <c r="C11" s="3" t="s">
        <v>38</v>
      </c>
      <c r="D11" s="5" t="s">
        <v>91</v>
      </c>
      <c r="E11" s="5" t="s">
        <v>155</v>
      </c>
      <c r="F11" s="5" t="s">
        <v>91</v>
      </c>
      <c r="G11" s="3" t="s">
        <v>0</v>
      </c>
      <c r="H11" s="14" t="s">
        <v>143</v>
      </c>
      <c r="I11" s="3" t="s">
        <v>117</v>
      </c>
      <c r="J11" s="16">
        <v>92.04</v>
      </c>
      <c r="K11" s="16">
        <v>-1.1499999999999999</v>
      </c>
      <c r="L11" s="16">
        <f>J11+K11</f>
        <v>90.89</v>
      </c>
      <c r="M11" s="10">
        <v>-81.438925999999995</v>
      </c>
      <c r="N11" s="10">
        <v>27.546475999999998</v>
      </c>
      <c r="O11" s="7" t="s">
        <v>137</v>
      </c>
    </row>
    <row r="12" spans="1:15" ht="30" customHeight="1" x14ac:dyDescent="0.25">
      <c r="A12" s="5" t="s">
        <v>65</v>
      </c>
      <c r="B12" s="20" t="e">
        <f>VLOOKUP(A12,Class1_Sum_AcresCombByID[],3,FALSE)</f>
        <v>#N/A</v>
      </c>
      <c r="C12" s="3" t="s">
        <v>66</v>
      </c>
      <c r="D12" s="5" t="s">
        <v>91</v>
      </c>
      <c r="E12" s="5" t="s">
        <v>155</v>
      </c>
      <c r="F12" s="5" t="s">
        <v>91</v>
      </c>
      <c r="G12" s="3" t="s">
        <v>0</v>
      </c>
      <c r="H12" s="14" t="s">
        <v>143</v>
      </c>
      <c r="I12" s="3" t="s">
        <v>117</v>
      </c>
      <c r="J12" s="16">
        <v>95.05</v>
      </c>
      <c r="K12" s="16">
        <v>-1.42</v>
      </c>
      <c r="L12" s="16">
        <f>J12+K12</f>
        <v>93.63</v>
      </c>
      <c r="M12" s="10">
        <v>-81.332671000000005</v>
      </c>
      <c r="N12" s="10">
        <v>27.234784999999999</v>
      </c>
      <c r="O12" s="7" t="s">
        <v>138</v>
      </c>
    </row>
    <row r="13" spans="1:15" ht="30" customHeight="1" x14ac:dyDescent="0.25">
      <c r="A13" s="5" t="s">
        <v>67</v>
      </c>
      <c r="B13" s="20" t="e">
        <f>VLOOKUP(A13,Class1_Sum_AcresCombByID[],3,FALSE)</f>
        <v>#N/A</v>
      </c>
      <c r="C13" s="3" t="s">
        <v>68</v>
      </c>
      <c r="D13" s="5" t="s">
        <v>91</v>
      </c>
      <c r="E13" s="5" t="s">
        <v>155</v>
      </c>
      <c r="F13" s="5" t="s">
        <v>91</v>
      </c>
      <c r="G13" s="3" t="s">
        <v>0</v>
      </c>
      <c r="H13" s="14" t="s">
        <v>143</v>
      </c>
      <c r="I13" s="3" t="s">
        <v>117</v>
      </c>
      <c r="J13" s="16">
        <v>111.49</v>
      </c>
      <c r="K13" s="16">
        <v>-1.2</v>
      </c>
      <c r="L13" s="16">
        <f>J13+K13</f>
        <v>110.28999999999999</v>
      </c>
      <c r="M13" s="10">
        <v>-81.351758000000004</v>
      </c>
      <c r="N13" s="10">
        <v>27.205946999999998</v>
      </c>
      <c r="O13" s="7" t="s">
        <v>137</v>
      </c>
    </row>
    <row r="14" spans="1:15" ht="30" customHeight="1" x14ac:dyDescent="0.25">
      <c r="A14" s="5" t="s">
        <v>69</v>
      </c>
      <c r="B14" s="20" t="e">
        <f>VLOOKUP(A14,Class1_Sum_AcresCombByID[],3,FALSE)</f>
        <v>#N/A</v>
      </c>
      <c r="C14" s="3" t="s">
        <v>70</v>
      </c>
      <c r="D14" s="5" t="s">
        <v>91</v>
      </c>
      <c r="E14" s="5" t="s">
        <v>155</v>
      </c>
      <c r="F14" s="5" t="s">
        <v>91</v>
      </c>
      <c r="G14" s="3" t="s">
        <v>0</v>
      </c>
      <c r="H14" s="14" t="s">
        <v>143</v>
      </c>
      <c r="I14" s="3" t="s">
        <v>118</v>
      </c>
      <c r="J14" s="16">
        <v>71.28</v>
      </c>
      <c r="K14" s="16">
        <v>-1.18</v>
      </c>
      <c r="L14" s="16">
        <f>J14+K14</f>
        <v>70.099999999999994</v>
      </c>
      <c r="M14" s="10">
        <v>-81.362716000000006</v>
      </c>
      <c r="N14" s="10">
        <v>27.344290000000001</v>
      </c>
      <c r="O14" s="7" t="s">
        <v>139</v>
      </c>
    </row>
    <row r="15" spans="1:15" ht="30" customHeight="1" x14ac:dyDescent="0.25">
      <c r="A15" s="5" t="s">
        <v>71</v>
      </c>
      <c r="B15" s="20" t="e">
        <f>VLOOKUP(A15,Class1_Sum_AcresCombByID[],3,FALSE)</f>
        <v>#N/A</v>
      </c>
      <c r="C15" s="3" t="s">
        <v>72</v>
      </c>
      <c r="D15" s="5" t="s">
        <v>91</v>
      </c>
      <c r="E15" s="5" t="s">
        <v>155</v>
      </c>
      <c r="F15" s="5" t="s">
        <v>91</v>
      </c>
      <c r="G15" s="3" t="s">
        <v>0</v>
      </c>
      <c r="H15" s="14" t="s">
        <v>143</v>
      </c>
      <c r="I15" s="3" t="s">
        <v>117</v>
      </c>
      <c r="J15" s="16">
        <v>94.91</v>
      </c>
      <c r="K15" s="16">
        <v>-1.1200000000000001</v>
      </c>
      <c r="L15" s="16">
        <f>J15+K15</f>
        <v>93.789999999999992</v>
      </c>
      <c r="M15" s="10">
        <v>-81.364219000000006</v>
      </c>
      <c r="N15" s="10">
        <v>27.244505</v>
      </c>
      <c r="O15" s="7" t="s">
        <v>138</v>
      </c>
    </row>
    <row r="16" spans="1:15" ht="30" customHeight="1" x14ac:dyDescent="0.25">
      <c r="A16" s="5" t="s">
        <v>42</v>
      </c>
      <c r="B16" s="20">
        <f>VLOOKUP(A16,Class1_Sum_AcresCombByID[],3,FALSE)</f>
        <v>4114.7649656708754</v>
      </c>
      <c r="C16" s="3" t="s">
        <v>25</v>
      </c>
      <c r="D16" s="17" t="s">
        <v>92</v>
      </c>
      <c r="E16" s="17"/>
      <c r="F16" s="8" t="s">
        <v>91</v>
      </c>
      <c r="G16" s="3" t="s">
        <v>0</v>
      </c>
      <c r="H16" s="14" t="s">
        <v>143</v>
      </c>
      <c r="I16" s="3" t="s">
        <v>118</v>
      </c>
      <c r="J16" s="16">
        <v>121.29</v>
      </c>
      <c r="K16" s="16">
        <v>-1.03</v>
      </c>
      <c r="L16" s="16">
        <f>J16+K16</f>
        <v>120.26</v>
      </c>
      <c r="M16" s="10">
        <v>-81.553030000000007</v>
      </c>
      <c r="N16" s="10">
        <v>27.827970000000001</v>
      </c>
      <c r="O16" s="7" t="s">
        <v>137</v>
      </c>
    </row>
    <row r="17" spans="1:15" ht="30" customHeight="1" x14ac:dyDescent="0.25">
      <c r="A17" s="5" t="s">
        <v>23</v>
      </c>
      <c r="B17" s="20">
        <f>VLOOKUP(A17,Class1_Sum_AcresCombByID[],3,FALSE)</f>
        <v>2155.4626204780043</v>
      </c>
      <c r="C17" s="3" t="s">
        <v>24</v>
      </c>
      <c r="D17" s="5" t="s">
        <v>91</v>
      </c>
      <c r="E17" s="5"/>
      <c r="F17" s="5" t="s">
        <v>91</v>
      </c>
      <c r="G17" s="3" t="s">
        <v>0</v>
      </c>
      <c r="H17" s="14" t="s">
        <v>143</v>
      </c>
      <c r="I17" s="3" t="s">
        <v>117</v>
      </c>
      <c r="J17" s="16">
        <v>97.42</v>
      </c>
      <c r="K17" s="16">
        <v>-0.88</v>
      </c>
      <c r="L17" s="16">
        <v>96.54</v>
      </c>
      <c r="M17" s="10">
        <v>-81.657584999999997</v>
      </c>
      <c r="N17" s="10">
        <v>28.531825000000001</v>
      </c>
      <c r="O17" s="7" t="s">
        <v>140</v>
      </c>
    </row>
    <row r="18" spans="1:15" ht="30" customHeight="1" x14ac:dyDescent="0.25">
      <c r="A18" s="7" t="s">
        <v>95</v>
      </c>
      <c r="B18" s="20">
        <f>VLOOKUP(A18,Class1_Sum_AcresCombByID[],3,FALSE)</f>
        <v>1413.2234092511374</v>
      </c>
      <c r="C18" s="6" t="s">
        <v>94</v>
      </c>
      <c r="D18" s="7" t="s">
        <v>93</v>
      </c>
      <c r="E18" s="7"/>
      <c r="F18" s="7" t="s">
        <v>92</v>
      </c>
      <c r="G18" s="3" t="s">
        <v>0</v>
      </c>
      <c r="H18" s="14" t="s">
        <v>146</v>
      </c>
      <c r="I18" s="3" t="s">
        <v>117</v>
      </c>
      <c r="J18" s="16">
        <v>97.29</v>
      </c>
      <c r="K18" s="16">
        <v>-0.87</v>
      </c>
      <c r="L18" s="16">
        <v>96.42</v>
      </c>
      <c r="M18" s="7">
        <v>-81.746949999999998</v>
      </c>
      <c r="N18" s="7">
        <v>28.463460000000001</v>
      </c>
      <c r="O18" s="7" t="s">
        <v>138</v>
      </c>
    </row>
    <row r="19" spans="1:15" ht="30" customHeight="1" x14ac:dyDescent="0.25">
      <c r="A19" s="5" t="s">
        <v>19</v>
      </c>
      <c r="B19" s="20">
        <f>VLOOKUP(A19,Class1_Sum_AcresCombByID[],3,FALSE)</f>
        <v>747.88485716905279</v>
      </c>
      <c r="C19" s="3" t="s">
        <v>20</v>
      </c>
      <c r="D19" s="5" t="s">
        <v>91</v>
      </c>
      <c r="E19" s="5"/>
      <c r="F19" s="5" t="s">
        <v>91</v>
      </c>
      <c r="G19" s="3" t="s">
        <v>0</v>
      </c>
      <c r="H19" s="14" t="s">
        <v>143</v>
      </c>
      <c r="I19" s="3" t="s">
        <v>117</v>
      </c>
      <c r="J19" s="16">
        <v>134.32</v>
      </c>
      <c r="K19" s="16">
        <v>-1.01</v>
      </c>
      <c r="L19" s="16">
        <f>J19+K19</f>
        <v>133.31</v>
      </c>
      <c r="M19" s="10">
        <v>-81.768938000000006</v>
      </c>
      <c r="N19" s="10">
        <v>28.107150000000001</v>
      </c>
      <c r="O19" s="7" t="s">
        <v>137</v>
      </c>
    </row>
    <row r="20" spans="1:15" ht="30" customHeight="1" x14ac:dyDescent="0.25">
      <c r="A20" s="5" t="s">
        <v>80</v>
      </c>
      <c r="B20" s="20">
        <f>VLOOKUP(A20,Class1_Sum_AcresCombByID[],3,FALSE)</f>
        <v>683.99300297421598</v>
      </c>
      <c r="C20" s="3" t="s">
        <v>81</v>
      </c>
      <c r="D20" s="5" t="s">
        <v>91</v>
      </c>
      <c r="E20" s="5"/>
      <c r="F20" s="5" t="s">
        <v>91</v>
      </c>
      <c r="G20" s="3" t="s">
        <v>0</v>
      </c>
      <c r="H20" s="14" t="s">
        <v>143</v>
      </c>
      <c r="I20" s="3" t="s">
        <v>118</v>
      </c>
      <c r="J20" s="16">
        <v>105.53</v>
      </c>
      <c r="K20" s="16">
        <v>-0.9</v>
      </c>
      <c r="L20" s="16">
        <f>J20+K20</f>
        <v>104.63</v>
      </c>
      <c r="M20" s="10">
        <v>-81.723410000000001</v>
      </c>
      <c r="N20" s="10">
        <v>27.900860000000002</v>
      </c>
      <c r="O20" s="7" t="s">
        <v>138</v>
      </c>
    </row>
    <row r="21" spans="1:15" ht="30" customHeight="1" x14ac:dyDescent="0.25">
      <c r="A21" s="5" t="s">
        <v>11</v>
      </c>
      <c r="B21" s="20">
        <f>VLOOKUP(A21,Class1_Sum_AcresCombByID[],3,FALSE)</f>
        <v>560.80872994746869</v>
      </c>
      <c r="C21" s="3" t="s">
        <v>12</v>
      </c>
      <c r="D21" s="5" t="s">
        <v>91</v>
      </c>
      <c r="E21" s="5"/>
      <c r="F21" s="5" t="s">
        <v>91</v>
      </c>
      <c r="G21" s="3" t="s">
        <v>0</v>
      </c>
      <c r="H21" s="14" t="s">
        <v>143</v>
      </c>
      <c r="I21" s="3" t="s">
        <v>117</v>
      </c>
      <c r="J21" s="16">
        <v>86.23</v>
      </c>
      <c r="K21" s="16">
        <v>-1.06</v>
      </c>
      <c r="L21" s="16">
        <f>J21+K21</f>
        <v>85.17</v>
      </c>
      <c r="M21" s="10">
        <v>-81.512254999999996</v>
      </c>
      <c r="N21" s="10">
        <v>27.793752999999999</v>
      </c>
      <c r="O21" s="7" t="s">
        <v>139</v>
      </c>
    </row>
    <row r="22" spans="1:15" ht="30" customHeight="1" x14ac:dyDescent="0.25">
      <c r="A22" s="5" t="s">
        <v>44</v>
      </c>
      <c r="B22" s="20">
        <f>VLOOKUP(A22,Class1_Sum_AcresCombByID[],3,FALSE)</f>
        <v>458.81706254383903</v>
      </c>
      <c r="C22" s="3" t="s">
        <v>45</v>
      </c>
      <c r="D22" s="5" t="s">
        <v>92</v>
      </c>
      <c r="E22" s="5"/>
      <c r="F22" s="5" t="s">
        <v>92</v>
      </c>
      <c r="G22" s="3" t="s">
        <v>104</v>
      </c>
      <c r="H22" s="14" t="s">
        <v>136</v>
      </c>
      <c r="I22" s="3" t="s">
        <v>117</v>
      </c>
      <c r="J22" s="16">
        <v>118.82</v>
      </c>
      <c r="K22" s="16">
        <v>-0.86</v>
      </c>
      <c r="L22" s="16">
        <v>117.96</v>
      </c>
      <c r="M22" s="10">
        <v>-81.697513999999998</v>
      </c>
      <c r="N22" s="10">
        <v>28.39695</v>
      </c>
      <c r="O22" s="7" t="s">
        <v>138</v>
      </c>
    </row>
    <row r="23" spans="1:15" ht="30" customHeight="1" x14ac:dyDescent="0.25">
      <c r="A23" s="5" t="s">
        <v>29</v>
      </c>
      <c r="B23" s="20">
        <f>VLOOKUP(A23,Class1_Sum_AcresCombByID[],3,FALSE)</f>
        <v>385.83999471898699</v>
      </c>
      <c r="C23" s="3" t="s">
        <v>30</v>
      </c>
      <c r="D23" s="5" t="s">
        <v>91</v>
      </c>
      <c r="E23" s="5"/>
      <c r="F23" s="5" t="s">
        <v>91</v>
      </c>
      <c r="G23" s="3" t="s">
        <v>0</v>
      </c>
      <c r="H23" s="14" t="s">
        <v>143</v>
      </c>
      <c r="I23" s="3" t="s">
        <v>117</v>
      </c>
      <c r="J23" s="16">
        <v>133.36000000000001</v>
      </c>
      <c r="K23" s="16">
        <v>-0.92500000000000004</v>
      </c>
      <c r="L23" s="16">
        <f>J23+K23</f>
        <v>132.435</v>
      </c>
      <c r="M23" s="10">
        <v>-81.691552000000001</v>
      </c>
      <c r="N23" s="10">
        <v>27.833970000000001</v>
      </c>
      <c r="O23" s="7" t="s">
        <v>137</v>
      </c>
    </row>
    <row r="24" spans="1:15" ht="30" customHeight="1" x14ac:dyDescent="0.25">
      <c r="A24" s="5" t="s">
        <v>6</v>
      </c>
      <c r="B24" s="20">
        <f>VLOOKUP(A24,Class1_Sum_AcresCombByID[],3,FALSE)</f>
        <v>362.67141740616597</v>
      </c>
      <c r="C24" s="3" t="s">
        <v>7</v>
      </c>
      <c r="D24" s="5" t="s">
        <v>91</v>
      </c>
      <c r="E24" s="5"/>
      <c r="F24" s="6" t="s">
        <v>92</v>
      </c>
      <c r="G24" s="3" t="s">
        <v>104</v>
      </c>
      <c r="H24" s="14" t="s">
        <v>141</v>
      </c>
      <c r="I24" s="3" t="s">
        <v>117</v>
      </c>
      <c r="J24" s="16" t="s">
        <v>93</v>
      </c>
      <c r="K24" s="16" t="s">
        <v>93</v>
      </c>
      <c r="L24" s="16">
        <v>42.01</v>
      </c>
      <c r="M24" s="10">
        <v>-81.379811000000004</v>
      </c>
      <c r="N24" s="10">
        <v>28.803796999999999</v>
      </c>
      <c r="O24" s="11" t="s">
        <v>137</v>
      </c>
    </row>
    <row r="25" spans="1:15" ht="30" customHeight="1" x14ac:dyDescent="0.25">
      <c r="A25" s="5" t="s">
        <v>27</v>
      </c>
      <c r="B25" s="20">
        <f>VLOOKUP(A25,Class1_Sum_AcresCombByID[],3,FALSE)</f>
        <v>361.03548325444802</v>
      </c>
      <c r="C25" s="3" t="s">
        <v>28</v>
      </c>
      <c r="D25" s="5" t="s">
        <v>91</v>
      </c>
      <c r="E25" s="5"/>
      <c r="F25" s="5" t="s">
        <v>91</v>
      </c>
      <c r="G25" s="3" t="s">
        <v>0</v>
      </c>
      <c r="H25" s="14" t="s">
        <v>143</v>
      </c>
      <c r="I25" s="3" t="s">
        <v>117</v>
      </c>
      <c r="J25" s="16">
        <v>105.95</v>
      </c>
      <c r="K25" s="16">
        <v>-0.89</v>
      </c>
      <c r="L25" s="16">
        <f>J25+K25</f>
        <v>105.06</v>
      </c>
      <c r="M25" s="10">
        <v>-81.569989000000007</v>
      </c>
      <c r="N25" s="10">
        <v>27.678405999999999</v>
      </c>
      <c r="O25" s="7" t="s">
        <v>137</v>
      </c>
    </row>
    <row r="26" spans="1:15" ht="30" customHeight="1" x14ac:dyDescent="0.25">
      <c r="A26" s="5" t="s">
        <v>17</v>
      </c>
      <c r="B26" s="20">
        <f>VLOOKUP(A26,Class1_Sum_AcresCombByID[],3,FALSE)</f>
        <v>329.41455905638202</v>
      </c>
      <c r="C26" s="3" t="s">
        <v>18</v>
      </c>
      <c r="D26" s="17" t="s">
        <v>92</v>
      </c>
      <c r="E26" s="17"/>
      <c r="F26" s="8" t="s">
        <v>91</v>
      </c>
      <c r="G26" s="3" t="s">
        <v>0</v>
      </c>
      <c r="H26" s="14" t="s">
        <v>143</v>
      </c>
      <c r="I26" s="3" t="s">
        <v>118</v>
      </c>
      <c r="J26" s="16">
        <v>95.95</v>
      </c>
      <c r="K26" s="16">
        <v>-0.78</v>
      </c>
      <c r="L26" s="16">
        <f>J26+K26</f>
        <v>95.17</v>
      </c>
      <c r="M26" s="10">
        <v>-81.492193</v>
      </c>
      <c r="N26" s="10">
        <v>27.928229000000002</v>
      </c>
      <c r="O26" s="7" t="s">
        <v>137</v>
      </c>
    </row>
    <row r="27" spans="1:15" ht="30" customHeight="1" x14ac:dyDescent="0.25">
      <c r="A27" s="5" t="s">
        <v>41</v>
      </c>
      <c r="B27" s="20">
        <f>VLOOKUP(A27,Class1_Sum_AcresCombByID[],3,FALSE)</f>
        <v>294.22542427998098</v>
      </c>
      <c r="C27" s="3" t="s">
        <v>101</v>
      </c>
      <c r="D27" s="5" t="s">
        <v>92</v>
      </c>
      <c r="E27" s="5"/>
      <c r="F27" s="5" t="s">
        <v>92</v>
      </c>
      <c r="G27" s="3" t="s">
        <v>0</v>
      </c>
      <c r="H27" s="14" t="s">
        <v>143</v>
      </c>
      <c r="I27" s="3" t="s">
        <v>118</v>
      </c>
      <c r="J27" s="16">
        <v>90.37</v>
      </c>
      <c r="K27" s="16">
        <v>-0.879</v>
      </c>
      <c r="L27" s="16">
        <v>89.49</v>
      </c>
      <c r="M27" s="10">
        <v>-81.841699000000006</v>
      </c>
      <c r="N27" s="10">
        <v>28.644936999999999</v>
      </c>
      <c r="O27" s="7" t="s">
        <v>138</v>
      </c>
    </row>
    <row r="28" spans="1:15" ht="30" customHeight="1" x14ac:dyDescent="0.25">
      <c r="A28" s="5" t="s">
        <v>21</v>
      </c>
      <c r="B28" s="20">
        <f>VLOOKUP(A28,Class1_Sum_AcresCombByID[],3,FALSE)</f>
        <v>289.53337830764383</v>
      </c>
      <c r="C28" s="3" t="s">
        <v>22</v>
      </c>
      <c r="D28" s="5" t="s">
        <v>92</v>
      </c>
      <c r="E28" s="5"/>
      <c r="F28" s="5" t="s">
        <v>92</v>
      </c>
      <c r="G28" s="3" t="s">
        <v>0</v>
      </c>
      <c r="H28" s="14" t="s">
        <v>143</v>
      </c>
      <c r="I28" s="3" t="s">
        <v>117</v>
      </c>
      <c r="J28" s="16">
        <v>96.68</v>
      </c>
      <c r="K28" s="16">
        <v>-0.88</v>
      </c>
      <c r="L28" s="16">
        <v>95.8</v>
      </c>
      <c r="M28" s="10">
        <v>-81.642740000000003</v>
      </c>
      <c r="N28" s="10">
        <v>28.510179999999998</v>
      </c>
      <c r="O28" s="7" t="s">
        <v>140</v>
      </c>
    </row>
    <row r="29" spans="1:15" ht="30" customHeight="1" x14ac:dyDescent="0.25">
      <c r="A29" s="5" t="s">
        <v>31</v>
      </c>
      <c r="B29" s="20">
        <f>VLOOKUP(A29,Class1_Sum_AcresCombByID[],3,FALSE)</f>
        <v>198.58378093020897</v>
      </c>
      <c r="C29" s="3" t="s">
        <v>32</v>
      </c>
      <c r="D29" s="8" t="s">
        <v>91</v>
      </c>
      <c r="E29" s="8"/>
      <c r="F29" s="17" t="s">
        <v>92</v>
      </c>
      <c r="G29" s="3" t="s">
        <v>0</v>
      </c>
      <c r="H29" s="14" t="s">
        <v>143</v>
      </c>
      <c r="I29" s="3" t="s">
        <v>117</v>
      </c>
      <c r="J29" s="16">
        <v>131.80000000000001</v>
      </c>
      <c r="K29" s="16">
        <v>-0.57999999999999996</v>
      </c>
      <c r="L29" s="16">
        <f>J29+K29</f>
        <v>131.22</v>
      </c>
      <c r="M29" s="10">
        <v>-81.686616000000001</v>
      </c>
      <c r="N29" s="10">
        <v>27.841225000000001</v>
      </c>
      <c r="O29" s="7" t="s">
        <v>139</v>
      </c>
    </row>
    <row r="30" spans="1:15" ht="30" customHeight="1" x14ac:dyDescent="0.25">
      <c r="A30" s="5" t="s">
        <v>13</v>
      </c>
      <c r="B30" s="20">
        <f>VLOOKUP(A30,Class1_Sum_AcresCombByID[],3,FALSE)</f>
        <v>196.41589040717199</v>
      </c>
      <c r="C30" s="3" t="s">
        <v>14</v>
      </c>
      <c r="D30" s="17" t="s">
        <v>92</v>
      </c>
      <c r="E30" s="17"/>
      <c r="F30" s="8" t="s">
        <v>91</v>
      </c>
      <c r="G30" s="3" t="s">
        <v>0</v>
      </c>
      <c r="H30" s="14" t="s">
        <v>143</v>
      </c>
      <c r="I30" s="3" t="s">
        <v>117</v>
      </c>
      <c r="J30" s="16">
        <v>111.35</v>
      </c>
      <c r="K30" s="16">
        <v>-0.97</v>
      </c>
      <c r="L30" s="16">
        <f>J30+K30</f>
        <v>110.38</v>
      </c>
      <c r="M30" s="10">
        <v>-81.578689999999995</v>
      </c>
      <c r="N30" s="10">
        <v>27.90391</v>
      </c>
      <c r="O30" s="7" t="s">
        <v>138</v>
      </c>
    </row>
    <row r="31" spans="1:15" ht="30" customHeight="1" x14ac:dyDescent="0.25">
      <c r="A31" s="5" t="s">
        <v>43</v>
      </c>
      <c r="B31" s="20">
        <f>VLOOKUP(A31,Class1_Sum_AcresCombByID[],3,FALSE)</f>
        <v>153.376660879551</v>
      </c>
      <c r="C31" s="3" t="s">
        <v>1</v>
      </c>
      <c r="D31" s="5" t="s">
        <v>91</v>
      </c>
      <c r="E31" s="5"/>
      <c r="F31" s="5" t="s">
        <v>91</v>
      </c>
      <c r="G31" s="3" t="s">
        <v>0</v>
      </c>
      <c r="H31" s="14" t="s">
        <v>143</v>
      </c>
      <c r="I31" s="3" t="s">
        <v>117</v>
      </c>
      <c r="J31" s="16">
        <v>97.6</v>
      </c>
      <c r="K31" s="16">
        <v>-0.86</v>
      </c>
      <c r="L31" s="16">
        <v>96.74</v>
      </c>
      <c r="M31" s="10">
        <v>-81.712211999999994</v>
      </c>
      <c r="N31" s="10">
        <v>28.447998999999999</v>
      </c>
      <c r="O31" s="7" t="s">
        <v>138</v>
      </c>
    </row>
    <row r="32" spans="1:15" ht="30" customHeight="1" x14ac:dyDescent="0.25">
      <c r="A32" s="8" t="s">
        <v>148</v>
      </c>
      <c r="B32" s="20">
        <f>VLOOKUP(A32,Class1_Sum_AcresCombByID[],3,FALSE)</f>
        <v>150.34876414478293</v>
      </c>
      <c r="C32" s="3" t="s">
        <v>26</v>
      </c>
      <c r="D32" s="5" t="s">
        <v>92</v>
      </c>
      <c r="E32" s="5"/>
      <c r="F32" s="5" t="s">
        <v>92</v>
      </c>
      <c r="G32" s="3" t="s">
        <v>0</v>
      </c>
      <c r="H32" s="14" t="s">
        <v>143</v>
      </c>
      <c r="I32" s="3" t="s">
        <v>117</v>
      </c>
      <c r="J32" s="16">
        <v>68.81</v>
      </c>
      <c r="K32" s="16">
        <v>-0.93</v>
      </c>
      <c r="L32" s="16">
        <v>67.88</v>
      </c>
      <c r="M32" s="10">
        <v>-81.469958000000005</v>
      </c>
      <c r="N32" s="10">
        <v>28.617014000000001</v>
      </c>
      <c r="O32" s="7" t="s">
        <v>140</v>
      </c>
    </row>
    <row r="33" spans="1:15" ht="30" customHeight="1" x14ac:dyDescent="0.25">
      <c r="A33" s="5" t="s">
        <v>78</v>
      </c>
      <c r="B33" s="20">
        <f>VLOOKUP(A33,Class1_Sum_AcresCombByID[],3,FALSE)</f>
        <v>139.30137332032902</v>
      </c>
      <c r="C33" s="3" t="s">
        <v>79</v>
      </c>
      <c r="D33" s="6" t="s">
        <v>92</v>
      </c>
      <c r="E33" s="6"/>
      <c r="F33" s="5" t="s">
        <v>91</v>
      </c>
      <c r="G33" s="3" t="s">
        <v>104</v>
      </c>
      <c r="H33" s="14" t="s">
        <v>144</v>
      </c>
      <c r="I33" s="3" t="s">
        <v>117</v>
      </c>
      <c r="J33" s="16">
        <v>87.49</v>
      </c>
      <c r="K33" s="16">
        <v>-1.04</v>
      </c>
      <c r="L33" s="16">
        <v>86.45</v>
      </c>
      <c r="M33" s="10">
        <v>-81.363090999999997</v>
      </c>
      <c r="N33" s="10">
        <v>28.696596</v>
      </c>
      <c r="O33" s="7" t="s">
        <v>140</v>
      </c>
    </row>
    <row r="34" spans="1:15" ht="30" customHeight="1" x14ac:dyDescent="0.25">
      <c r="A34" s="5" t="s">
        <v>15</v>
      </c>
      <c r="B34" s="20">
        <f>VLOOKUP(A34,Class1_Sum_AcresCombByID[],3,FALSE)</f>
        <v>126.59013309269301</v>
      </c>
      <c r="C34" s="3" t="s">
        <v>16</v>
      </c>
      <c r="D34" s="5" t="s">
        <v>91</v>
      </c>
      <c r="E34" s="5"/>
      <c r="F34" s="5" t="s">
        <v>91</v>
      </c>
      <c r="G34" s="3" t="s">
        <v>0</v>
      </c>
      <c r="H34" s="14" t="s">
        <v>143</v>
      </c>
      <c r="I34" s="3" t="s">
        <v>117</v>
      </c>
      <c r="J34" s="16">
        <v>102.81</v>
      </c>
      <c r="K34" s="16">
        <v>-0.95</v>
      </c>
      <c r="L34" s="16">
        <f>J34+K34</f>
        <v>101.86</v>
      </c>
      <c r="M34" s="10">
        <v>-81.468410000000006</v>
      </c>
      <c r="N34" s="10">
        <v>27.915700000000001</v>
      </c>
      <c r="O34" s="7" t="s">
        <v>137</v>
      </c>
    </row>
    <row r="35" spans="1:15" ht="30" customHeight="1" x14ac:dyDescent="0.25">
      <c r="A35" s="5" t="s">
        <v>39</v>
      </c>
      <c r="B35" s="20">
        <f>VLOOKUP(A35,Class1_Sum_AcresCombByID[],3,FALSE)</f>
        <v>80.738524029280313</v>
      </c>
      <c r="C35" s="3" t="s">
        <v>40</v>
      </c>
      <c r="D35" s="5" t="s">
        <v>92</v>
      </c>
      <c r="E35" s="5"/>
      <c r="F35" s="5" t="s">
        <v>92</v>
      </c>
      <c r="G35" s="3" t="s">
        <v>0</v>
      </c>
      <c r="H35" s="14" t="s">
        <v>143</v>
      </c>
      <c r="I35" s="3" t="s">
        <v>117</v>
      </c>
      <c r="J35" s="16">
        <v>87.65</v>
      </c>
      <c r="K35" s="16">
        <v>-0.89</v>
      </c>
      <c r="L35" s="16">
        <v>86.76</v>
      </c>
      <c r="M35" s="10">
        <v>-81.773330000000001</v>
      </c>
      <c r="N35" s="10">
        <v>28.599640000000001</v>
      </c>
      <c r="O35" s="7" t="s">
        <v>138</v>
      </c>
    </row>
    <row r="36" spans="1:15" ht="30" customHeight="1" x14ac:dyDescent="0.25">
      <c r="A36" s="8" t="s">
        <v>124</v>
      </c>
      <c r="B36" s="20">
        <f>VLOOKUP(A36,Class1_Sum_AcresCombByID[],3,FALSE)</f>
        <v>67.368003560177272</v>
      </c>
      <c r="C36" s="3" t="s">
        <v>83</v>
      </c>
      <c r="D36" s="5" t="s">
        <v>93</v>
      </c>
      <c r="E36" s="5"/>
      <c r="F36" s="5" t="s">
        <v>91</v>
      </c>
      <c r="G36" s="3" t="s">
        <v>104</v>
      </c>
      <c r="H36" s="14" t="s">
        <v>144</v>
      </c>
      <c r="I36" s="3" t="s">
        <v>117</v>
      </c>
      <c r="J36" s="16" t="s">
        <v>93</v>
      </c>
      <c r="K36" s="16" t="s">
        <v>93</v>
      </c>
      <c r="L36" s="16">
        <v>100.83</v>
      </c>
      <c r="M36" s="7">
        <v>-81.953699999999984</v>
      </c>
      <c r="N36" s="7">
        <v>28.421799999999998</v>
      </c>
      <c r="O36" s="7" t="s">
        <v>137</v>
      </c>
    </row>
    <row r="37" spans="1:15" ht="30" customHeight="1" x14ac:dyDescent="0.25">
      <c r="A37" s="8" t="s">
        <v>128</v>
      </c>
      <c r="B37" s="20">
        <f>VLOOKUP(A37,Class1_Sum_AcresCombByID[],3,FALSE)</f>
        <v>60.217663520985994</v>
      </c>
      <c r="C37" s="3" t="s">
        <v>87</v>
      </c>
      <c r="D37" s="5" t="s">
        <v>93</v>
      </c>
      <c r="E37" s="5"/>
      <c r="F37" s="6" t="s">
        <v>91</v>
      </c>
      <c r="G37" s="3" t="s">
        <v>104</v>
      </c>
      <c r="H37" s="14" t="s">
        <v>144</v>
      </c>
      <c r="I37" s="3" t="s">
        <v>117</v>
      </c>
      <c r="J37" s="16" t="s">
        <v>93</v>
      </c>
      <c r="K37" s="16" t="s">
        <v>93</v>
      </c>
      <c r="L37" s="16">
        <v>134.16</v>
      </c>
      <c r="M37" s="7">
        <v>-81.888300000000001</v>
      </c>
      <c r="N37" s="7">
        <v>28.165200000000034</v>
      </c>
      <c r="O37" s="7" t="s">
        <v>138</v>
      </c>
    </row>
    <row r="38" spans="1:15" ht="30" customHeight="1" x14ac:dyDescent="0.25">
      <c r="A38" s="8" t="s">
        <v>122</v>
      </c>
      <c r="B38" s="20">
        <f>VLOOKUP(A38,Class1_Sum_AcresCombByID[],3,FALSE)</f>
        <v>57.329925781786997</v>
      </c>
      <c r="C38" s="6" t="s">
        <v>107</v>
      </c>
      <c r="D38" s="8" t="s">
        <v>93</v>
      </c>
      <c r="E38" s="8"/>
      <c r="F38" s="7" t="s">
        <v>92</v>
      </c>
      <c r="G38" s="3" t="s">
        <v>104</v>
      </c>
      <c r="H38" s="14" t="s">
        <v>141</v>
      </c>
      <c r="I38" s="14" t="s">
        <v>117</v>
      </c>
      <c r="J38" s="16">
        <v>69.61</v>
      </c>
      <c r="K38" s="16">
        <v>-1.06</v>
      </c>
      <c r="L38" s="16">
        <v>68.55</v>
      </c>
      <c r="M38" s="17">
        <v>-81.290839000000005</v>
      </c>
      <c r="N38" s="17">
        <v>28.648638999999999</v>
      </c>
      <c r="O38" s="11" t="s">
        <v>138</v>
      </c>
    </row>
    <row r="39" spans="1:15" ht="30" customHeight="1" x14ac:dyDescent="0.25">
      <c r="A39" s="5" t="s">
        <v>9</v>
      </c>
      <c r="B39" s="20">
        <f>VLOOKUP(A39,Class1_Sum_AcresCombByID[],3,FALSE)</f>
        <v>51.981355908802193</v>
      </c>
      <c r="C39" s="3" t="s">
        <v>10</v>
      </c>
      <c r="D39" s="5" t="s">
        <v>91</v>
      </c>
      <c r="E39" s="5"/>
      <c r="F39" s="5" t="s">
        <v>91</v>
      </c>
      <c r="G39" s="3" t="s">
        <v>104</v>
      </c>
      <c r="H39" s="14" t="s">
        <v>147</v>
      </c>
      <c r="I39" s="3" t="s">
        <v>117</v>
      </c>
      <c r="J39" s="16">
        <v>74.14</v>
      </c>
      <c r="K39" s="16">
        <v>-1.1399999999999999</v>
      </c>
      <c r="L39" s="16">
        <v>73</v>
      </c>
      <c r="M39" s="10">
        <v>-81.053314</v>
      </c>
      <c r="N39" s="10">
        <v>28.394303000000001</v>
      </c>
      <c r="O39" s="7" t="s">
        <v>137</v>
      </c>
    </row>
    <row r="40" spans="1:15" ht="41.25" customHeight="1" x14ac:dyDescent="0.25">
      <c r="A40" s="5" t="s">
        <v>33</v>
      </c>
      <c r="B40" s="20">
        <f>VLOOKUP(A40,Class1_Sum_AcresCombByID[],3,FALSE)</f>
        <v>43.391583192924998</v>
      </c>
      <c r="C40" s="3" t="s">
        <v>34</v>
      </c>
      <c r="D40" s="17" t="s">
        <v>92</v>
      </c>
      <c r="E40" s="17"/>
      <c r="F40" s="8" t="s">
        <v>91</v>
      </c>
      <c r="G40" s="3" t="s">
        <v>0</v>
      </c>
      <c r="H40" s="14" t="s">
        <v>143</v>
      </c>
      <c r="I40" s="3" t="s">
        <v>117</v>
      </c>
      <c r="J40" s="16">
        <v>144.37</v>
      </c>
      <c r="K40" s="16">
        <v>-0.85</v>
      </c>
      <c r="L40" s="16">
        <f>J40+K40</f>
        <v>143.52000000000001</v>
      </c>
      <c r="M40" s="10">
        <v>-81.699882000000002</v>
      </c>
      <c r="N40" s="10">
        <v>27.843913000000001</v>
      </c>
      <c r="O40" s="7" t="s">
        <v>137</v>
      </c>
    </row>
    <row r="41" spans="1:15" ht="30" customHeight="1" x14ac:dyDescent="0.25">
      <c r="A41" s="5" t="s">
        <v>35</v>
      </c>
      <c r="B41" s="20">
        <f>VLOOKUP(A41,Class1_Sum_AcresCombByID[],3,FALSE)</f>
        <v>42.425304569330002</v>
      </c>
      <c r="C41" s="3" t="s">
        <v>36</v>
      </c>
      <c r="D41" s="5" t="s">
        <v>92</v>
      </c>
      <c r="E41" s="5"/>
      <c r="F41" s="5" t="s">
        <v>92</v>
      </c>
      <c r="G41" s="3" t="s">
        <v>0</v>
      </c>
      <c r="H41" s="14" t="s">
        <v>143</v>
      </c>
      <c r="I41" s="3" t="s">
        <v>117</v>
      </c>
      <c r="J41" s="16">
        <v>150.28</v>
      </c>
      <c r="K41" s="16">
        <v>-1.1100000000000001</v>
      </c>
      <c r="L41" s="16">
        <f>J41+K41</f>
        <v>149.16999999999999</v>
      </c>
      <c r="M41" s="10">
        <v>-81.717884999999995</v>
      </c>
      <c r="N41" s="10">
        <v>27.853656000000001</v>
      </c>
      <c r="O41" s="7" t="s">
        <v>138</v>
      </c>
    </row>
    <row r="42" spans="1:15" ht="30" customHeight="1" x14ac:dyDescent="0.25">
      <c r="A42" s="3" t="s">
        <v>105</v>
      </c>
      <c r="B42" s="20">
        <f>VLOOKUP(A42,Class1_Sum_AcresCombByID[],3,FALSE)</f>
        <v>34.994744054592999</v>
      </c>
      <c r="C42" s="3" t="s">
        <v>106</v>
      </c>
      <c r="D42" s="8" t="s">
        <v>93</v>
      </c>
      <c r="E42" s="8"/>
      <c r="F42" s="6" t="s">
        <v>92</v>
      </c>
      <c r="G42" s="3" t="s">
        <v>104</v>
      </c>
      <c r="H42" s="14" t="s">
        <v>136</v>
      </c>
      <c r="I42" s="3" t="s">
        <v>117</v>
      </c>
      <c r="J42" s="16" t="s">
        <v>93</v>
      </c>
      <c r="K42" s="16" t="s">
        <v>93</v>
      </c>
      <c r="L42" s="17">
        <v>68.45</v>
      </c>
      <c r="M42" s="11">
        <v>-81.208902350000002</v>
      </c>
      <c r="N42" s="11">
        <v>28.3584259</v>
      </c>
      <c r="O42" s="11" t="s">
        <v>138</v>
      </c>
    </row>
    <row r="43" spans="1:15" ht="30" customHeight="1" x14ac:dyDescent="0.25">
      <c r="A43" s="8" t="s">
        <v>131</v>
      </c>
      <c r="B43" s="20">
        <f>VLOOKUP(A43,Class1_Sum_AcresCombByID[],3,FALSE)</f>
        <v>31.483512451751999</v>
      </c>
      <c r="C43" s="3" t="s">
        <v>109</v>
      </c>
      <c r="D43" s="5" t="s">
        <v>93</v>
      </c>
      <c r="E43" s="5"/>
      <c r="F43" s="6" t="s">
        <v>91</v>
      </c>
      <c r="G43" s="3" t="s">
        <v>0</v>
      </c>
      <c r="H43" s="14" t="s">
        <v>142</v>
      </c>
      <c r="I43" s="3" t="s">
        <v>117</v>
      </c>
      <c r="J43" s="17">
        <v>120.1</v>
      </c>
      <c r="K43" s="17">
        <v>-0.99099999999999999</v>
      </c>
      <c r="L43" s="15">
        <f>J43+K43</f>
        <v>119.10899999999999</v>
      </c>
      <c r="M43" s="11">
        <v>-81.578800000000001</v>
      </c>
      <c r="N43" s="11">
        <v>27.6706</v>
      </c>
      <c r="O43" s="7" t="s">
        <v>137</v>
      </c>
    </row>
    <row r="44" spans="1:15" ht="52.5" customHeight="1" x14ac:dyDescent="0.25">
      <c r="A44" s="8" t="s">
        <v>126</v>
      </c>
      <c r="B44" s="20">
        <f>VLOOKUP(A44,Class1_Sum_AcresCombByID[],3,FALSE)</f>
        <v>29.005877119419999</v>
      </c>
      <c r="C44" s="3" t="s">
        <v>82</v>
      </c>
      <c r="D44" s="5" t="s">
        <v>93</v>
      </c>
      <c r="E44" s="5"/>
      <c r="F44" s="5" t="s">
        <v>91</v>
      </c>
      <c r="G44" s="3" t="s">
        <v>104</v>
      </c>
      <c r="H44" s="14" t="s">
        <v>144</v>
      </c>
      <c r="I44" s="3" t="s">
        <v>117</v>
      </c>
      <c r="J44" s="16" t="s">
        <v>93</v>
      </c>
      <c r="K44" s="16" t="s">
        <v>93</v>
      </c>
      <c r="L44" s="16">
        <v>98.397000000000006</v>
      </c>
      <c r="M44" s="7">
        <v>-82.090599999999995</v>
      </c>
      <c r="N44" s="7">
        <v>28.180400000000017</v>
      </c>
      <c r="O44" s="7" t="s">
        <v>137</v>
      </c>
    </row>
    <row r="45" spans="1:15" ht="39.75" customHeight="1" x14ac:dyDescent="0.25">
      <c r="A45" s="8" t="s">
        <v>127</v>
      </c>
      <c r="B45" s="20">
        <f>VLOOKUP(A45,Class1_Sum_AcresCombByID[],3,FALSE)</f>
        <v>22.675731443605002</v>
      </c>
      <c r="C45" s="3" t="s">
        <v>84</v>
      </c>
      <c r="D45" s="5" t="s">
        <v>93</v>
      </c>
      <c r="E45" s="5"/>
      <c r="F45" s="6" t="s">
        <v>91</v>
      </c>
      <c r="G45" s="3" t="s">
        <v>104</v>
      </c>
      <c r="H45" s="14" t="s">
        <v>144</v>
      </c>
      <c r="I45" s="3" t="s">
        <v>117</v>
      </c>
      <c r="J45" s="16" t="s">
        <v>93</v>
      </c>
      <c r="K45" s="16" t="s">
        <v>93</v>
      </c>
      <c r="L45" s="16">
        <v>134.32</v>
      </c>
      <c r="M45" s="7">
        <v>-81.902779602842955</v>
      </c>
      <c r="N45" s="7">
        <v>28.170353959223743</v>
      </c>
      <c r="O45" s="7" t="s">
        <v>138</v>
      </c>
    </row>
    <row r="46" spans="1:15" ht="30" customHeight="1" x14ac:dyDescent="0.25">
      <c r="A46" s="5" t="s">
        <v>5</v>
      </c>
      <c r="B46" s="20">
        <f>VLOOKUP(A46,Class1_Sum_AcresCombByID[],3,FALSE)</f>
        <v>19.378116899927001</v>
      </c>
      <c r="C46" s="3" t="s">
        <v>99</v>
      </c>
      <c r="D46" s="5" t="s">
        <v>91</v>
      </c>
      <c r="E46" s="5"/>
      <c r="F46" s="5" t="s">
        <v>91</v>
      </c>
      <c r="G46" s="3" t="s">
        <v>104</v>
      </c>
      <c r="H46" s="14" t="s">
        <v>136</v>
      </c>
      <c r="I46" s="3" t="s">
        <v>117</v>
      </c>
      <c r="J46" s="16">
        <v>70.44</v>
      </c>
      <c r="K46" s="16">
        <v>-1.0900000000000001</v>
      </c>
      <c r="L46" s="16">
        <v>69.349999999999994</v>
      </c>
      <c r="M46" s="10">
        <v>-81.119699999999995</v>
      </c>
      <c r="N46" s="10">
        <v>28.566631999999998</v>
      </c>
      <c r="O46" s="7" t="s">
        <v>138</v>
      </c>
    </row>
    <row r="47" spans="1:15" ht="30" customHeight="1" x14ac:dyDescent="0.25">
      <c r="A47" s="8" t="s">
        <v>123</v>
      </c>
      <c r="B47" s="20">
        <f>VLOOKUP(A47,Class1_Sum_AcresCombByID[],3,FALSE)</f>
        <v>16.449270831949399</v>
      </c>
      <c r="C47" s="6" t="s">
        <v>108</v>
      </c>
      <c r="D47" s="8" t="s">
        <v>93</v>
      </c>
      <c r="E47" s="8"/>
      <c r="F47" s="7" t="s">
        <v>92</v>
      </c>
      <c r="G47" s="3" t="s">
        <v>104</v>
      </c>
      <c r="H47" s="14" t="s">
        <v>144</v>
      </c>
      <c r="I47" s="14" t="s">
        <v>117</v>
      </c>
      <c r="J47" s="16">
        <v>66.959999999999994</v>
      </c>
      <c r="K47" s="16">
        <v>-1.07</v>
      </c>
      <c r="L47" s="16">
        <v>65.89</v>
      </c>
      <c r="M47" s="17">
        <v>-81.193905999999998</v>
      </c>
      <c r="N47" s="17">
        <v>28.641027999999999</v>
      </c>
      <c r="O47" s="11" t="s">
        <v>138</v>
      </c>
    </row>
    <row r="48" spans="1:15" ht="30" customHeight="1" x14ac:dyDescent="0.25">
      <c r="A48" s="8" t="s">
        <v>130</v>
      </c>
      <c r="B48" s="20">
        <f>VLOOKUP(A48,Class1_Sum_AcresCombByID[],3,FALSE)</f>
        <v>14.841457007178599</v>
      </c>
      <c r="C48" s="3" t="s">
        <v>110</v>
      </c>
      <c r="D48" s="8" t="s">
        <v>93</v>
      </c>
      <c r="E48" s="8"/>
      <c r="F48" s="8" t="s">
        <v>91</v>
      </c>
      <c r="G48" s="3" t="s">
        <v>104</v>
      </c>
      <c r="H48" s="14" t="s">
        <v>136</v>
      </c>
      <c r="I48" s="14" t="s">
        <v>117</v>
      </c>
      <c r="J48" s="17">
        <v>126.7</v>
      </c>
      <c r="K48" s="17">
        <v>-0.86</v>
      </c>
      <c r="L48" s="17">
        <f>J48+K48</f>
        <v>125.84</v>
      </c>
      <c r="M48" s="11">
        <v>-81.663399999999996</v>
      </c>
      <c r="N48" s="11">
        <v>28.2422</v>
      </c>
      <c r="O48" s="7" t="s">
        <v>140</v>
      </c>
    </row>
    <row r="49" spans="1:15" ht="30" customHeight="1" x14ac:dyDescent="0.25">
      <c r="A49" s="8" t="s">
        <v>129</v>
      </c>
      <c r="B49" s="20">
        <f>VLOOKUP(A49,Class1_Sum_AcresCombByID[],3,FALSE)</f>
        <v>9.3454550041966993</v>
      </c>
      <c r="C49" s="3" t="s">
        <v>88</v>
      </c>
      <c r="D49" s="5" t="s">
        <v>93</v>
      </c>
      <c r="E49" s="5"/>
      <c r="F49" s="6" t="s">
        <v>91</v>
      </c>
      <c r="G49" s="3" t="s">
        <v>104</v>
      </c>
      <c r="H49" s="14" t="s">
        <v>136</v>
      </c>
      <c r="I49" s="3" t="s">
        <v>117</v>
      </c>
      <c r="J49" s="16" t="s">
        <v>93</v>
      </c>
      <c r="K49" s="16" t="s">
        <v>93</v>
      </c>
      <c r="L49" s="16">
        <v>134.43</v>
      </c>
      <c r="M49" s="7">
        <v>-81.896199999999993</v>
      </c>
      <c r="N49" s="7">
        <v>28.161000000000012</v>
      </c>
      <c r="O49" s="7" t="s">
        <v>138</v>
      </c>
    </row>
    <row r="50" spans="1:15" ht="30" customHeight="1" x14ac:dyDescent="0.25">
      <c r="A50" s="8" t="s">
        <v>132</v>
      </c>
      <c r="B50" s="20">
        <f>VLOOKUP(A50,Class1_Sum_AcresCombByID[],3,FALSE)</f>
        <v>8.583173884672</v>
      </c>
      <c r="C50" s="3" t="s">
        <v>145</v>
      </c>
      <c r="D50" s="5" t="s">
        <v>93</v>
      </c>
      <c r="E50" s="5"/>
      <c r="F50" s="6" t="s">
        <v>92</v>
      </c>
      <c r="G50" s="3" t="s">
        <v>0</v>
      </c>
      <c r="H50" s="14" t="s">
        <v>142</v>
      </c>
      <c r="I50" s="3" t="s">
        <v>117</v>
      </c>
      <c r="J50" s="16" t="s">
        <v>93</v>
      </c>
      <c r="K50" s="16" t="s">
        <v>93</v>
      </c>
      <c r="L50" s="16">
        <v>129.33000000000001</v>
      </c>
      <c r="M50" s="11">
        <v>-81.593900000000005</v>
      </c>
      <c r="N50" s="11">
        <v>27.919799999999999</v>
      </c>
      <c r="O50" s="7" t="s">
        <v>140</v>
      </c>
    </row>
    <row r="51" spans="1:15" ht="30" customHeight="1" x14ac:dyDescent="0.25">
      <c r="A51" s="5" t="s">
        <v>8</v>
      </c>
      <c r="B51" s="20">
        <f>VLOOKUP(A51,Class1_Sum_AcresCombByID[],3,FALSE)</f>
        <v>6.5366436756000006</v>
      </c>
      <c r="C51" s="3" t="s">
        <v>100</v>
      </c>
      <c r="D51" s="5" t="s">
        <v>92</v>
      </c>
      <c r="E51" s="5"/>
      <c r="F51" s="5" t="s">
        <v>92</v>
      </c>
      <c r="G51" s="3" t="s">
        <v>0</v>
      </c>
      <c r="H51" s="14" t="s">
        <v>141</v>
      </c>
      <c r="I51" s="3" t="s">
        <v>117</v>
      </c>
      <c r="J51" s="16">
        <v>69.37</v>
      </c>
      <c r="K51" s="16">
        <v>-1.02</v>
      </c>
      <c r="L51" s="16">
        <v>68.349999999999994</v>
      </c>
      <c r="M51" s="10">
        <v>-81.360359000000003</v>
      </c>
      <c r="N51" s="10">
        <v>28.810518999999999</v>
      </c>
      <c r="O51" s="7" t="s">
        <v>140</v>
      </c>
    </row>
    <row r="52" spans="1:15" ht="30" customHeight="1" x14ac:dyDescent="0.25">
      <c r="A52" s="5" t="s">
        <v>2</v>
      </c>
      <c r="B52" s="20">
        <f>VLOOKUP(A52,Class1_Sum_AcresCombByID[],3,FALSE)</f>
        <v>6.4829769436199998</v>
      </c>
      <c r="C52" s="3" t="s">
        <v>102</v>
      </c>
      <c r="D52" s="5" t="s">
        <v>91</v>
      </c>
      <c r="E52" s="5"/>
      <c r="F52" s="5" t="s">
        <v>91</v>
      </c>
      <c r="G52" s="3" t="s">
        <v>104</v>
      </c>
      <c r="H52" s="14" t="s">
        <v>136</v>
      </c>
      <c r="I52" s="3" t="s">
        <v>117</v>
      </c>
      <c r="J52" s="16">
        <v>68.34</v>
      </c>
      <c r="K52" s="15">
        <v>-1.05</v>
      </c>
      <c r="L52" s="18">
        <f>J52+K52</f>
        <v>67.290000000000006</v>
      </c>
      <c r="M52" s="10">
        <v>-81.418795000000003</v>
      </c>
      <c r="N52" s="10">
        <v>28.109258000000001</v>
      </c>
      <c r="O52" s="11" t="s">
        <v>139</v>
      </c>
    </row>
    <row r="53" spans="1:15" ht="30" customHeight="1" x14ac:dyDescent="0.25">
      <c r="A53" s="5" t="s">
        <v>52</v>
      </c>
      <c r="B53" s="20">
        <f>VLOOKUP(A53,Class1_Sum_AcresCombByID[],3,FALSE)</f>
        <v>4.7736349672799996</v>
      </c>
      <c r="C53" s="3" t="s">
        <v>85</v>
      </c>
      <c r="D53" s="5" t="s">
        <v>91</v>
      </c>
      <c r="E53" s="5"/>
      <c r="F53" s="5" t="s">
        <v>91</v>
      </c>
      <c r="G53" s="3" t="s">
        <v>104</v>
      </c>
      <c r="H53" s="14" t="s">
        <v>136</v>
      </c>
      <c r="I53" s="3" t="s">
        <v>117</v>
      </c>
      <c r="J53" s="16" t="s">
        <v>93</v>
      </c>
      <c r="K53" s="16" t="s">
        <v>93</v>
      </c>
      <c r="L53" s="16">
        <v>105.95</v>
      </c>
      <c r="M53" s="10">
        <v>-81.911111000000005</v>
      </c>
      <c r="N53" s="10">
        <v>28.312611</v>
      </c>
      <c r="O53" s="7" t="s">
        <v>137</v>
      </c>
    </row>
    <row r="54" spans="1:15" ht="30" customHeight="1" x14ac:dyDescent="0.25">
      <c r="A54" s="5" t="s">
        <v>46</v>
      </c>
      <c r="B54" s="20">
        <f>VLOOKUP(A54,Class1_Sum_AcresCombByID[],3,FALSE)</f>
        <v>3.5457010099700002</v>
      </c>
      <c r="C54" s="3" t="s">
        <v>47</v>
      </c>
      <c r="D54" s="5" t="s">
        <v>92</v>
      </c>
      <c r="E54" s="5"/>
      <c r="F54" s="5" t="s">
        <v>91</v>
      </c>
      <c r="G54" s="3" t="s">
        <v>104</v>
      </c>
      <c r="H54" s="14" t="s">
        <v>136</v>
      </c>
      <c r="I54" s="3" t="s">
        <v>117</v>
      </c>
      <c r="J54" s="16">
        <v>101.57</v>
      </c>
      <c r="K54" s="15">
        <f>L54-J54</f>
        <v>-0.86999999999999034</v>
      </c>
      <c r="L54" s="18">
        <v>100.7</v>
      </c>
      <c r="M54" s="10">
        <v>-81.537111999999993</v>
      </c>
      <c r="N54" s="10">
        <v>28.446165000000001</v>
      </c>
      <c r="O54" s="6" t="s">
        <v>138</v>
      </c>
    </row>
    <row r="55" spans="1:15" ht="30" customHeight="1" x14ac:dyDescent="0.25">
      <c r="A55" s="5" t="s">
        <v>3</v>
      </c>
      <c r="B55" s="20">
        <f>VLOOKUP(A55,Class1_Sum_AcresCombByID[],3,FALSE)</f>
        <v>3.3949690024126</v>
      </c>
      <c r="C55" s="3" t="s">
        <v>4</v>
      </c>
      <c r="D55" s="5" t="s">
        <v>91</v>
      </c>
      <c r="E55" s="5"/>
      <c r="F55" s="5" t="s">
        <v>91</v>
      </c>
      <c r="G55" s="3" t="s">
        <v>104</v>
      </c>
      <c r="H55" s="14" t="s">
        <v>136</v>
      </c>
      <c r="I55" s="3" t="s">
        <v>117</v>
      </c>
      <c r="J55" s="16">
        <v>64.47</v>
      </c>
      <c r="K55" s="15">
        <v>-1.05</v>
      </c>
      <c r="L55" s="18">
        <f>J55+K55</f>
        <v>63.42</v>
      </c>
      <c r="M55" s="10">
        <v>-81.412561999999994</v>
      </c>
      <c r="N55" s="10">
        <v>28.113903000000001</v>
      </c>
      <c r="O55" s="7" t="s">
        <v>139</v>
      </c>
    </row>
    <row r="56" spans="1:15" ht="30" customHeight="1" x14ac:dyDescent="0.25">
      <c r="A56" s="8" t="s">
        <v>125</v>
      </c>
      <c r="B56" s="20">
        <f>VLOOKUP(A56,Class1_Sum_AcresCombByID[],3,FALSE)</f>
        <v>2.0733505490109998</v>
      </c>
      <c r="C56" s="3" t="s">
        <v>86</v>
      </c>
      <c r="D56" s="5" t="s">
        <v>93</v>
      </c>
      <c r="E56" s="5"/>
      <c r="F56" s="5" t="s">
        <v>91</v>
      </c>
      <c r="G56" s="3" t="s">
        <v>104</v>
      </c>
      <c r="H56" s="14" t="s">
        <v>136</v>
      </c>
      <c r="I56" s="3" t="s">
        <v>117</v>
      </c>
      <c r="J56" s="16" t="s">
        <v>93</v>
      </c>
      <c r="K56" s="16" t="s">
        <v>93</v>
      </c>
      <c r="L56" s="16">
        <v>102.01</v>
      </c>
      <c r="M56" s="7">
        <v>-81.931099999829641</v>
      </c>
      <c r="N56" s="7">
        <v>28.391899999629889</v>
      </c>
      <c r="O56" s="7" t="s">
        <v>137</v>
      </c>
    </row>
    <row r="57" spans="1:15" ht="30" customHeight="1" x14ac:dyDescent="0.25">
      <c r="A57" s="5" t="s">
        <v>63</v>
      </c>
      <c r="B57" s="20">
        <f>VLOOKUP(A57,Class1_Sum_AcresCombByID[],3,FALSE)</f>
        <v>1.9337212337284</v>
      </c>
      <c r="C57" s="3" t="s">
        <v>64</v>
      </c>
      <c r="D57" s="5" t="s">
        <v>91</v>
      </c>
      <c r="E57" s="5"/>
      <c r="F57" s="5" t="s">
        <v>91</v>
      </c>
      <c r="G57" s="3" t="s">
        <v>104</v>
      </c>
      <c r="H57" s="14" t="s">
        <v>136</v>
      </c>
      <c r="I57" s="3" t="s">
        <v>117</v>
      </c>
      <c r="J57" s="16">
        <v>100.6</v>
      </c>
      <c r="K57" s="16">
        <v>-0.79</v>
      </c>
      <c r="L57" s="16">
        <f>J57+K57</f>
        <v>99.809999999999988</v>
      </c>
      <c r="M57" s="10">
        <v>-81.946754999999996</v>
      </c>
      <c r="N57" s="10">
        <v>28.361409999999999</v>
      </c>
      <c r="O57" s="7" t="s">
        <v>137</v>
      </c>
    </row>
    <row r="58" spans="1:15" ht="30" customHeight="1" x14ac:dyDescent="0.25">
      <c r="A58" s="8" t="s">
        <v>120</v>
      </c>
      <c r="B58" s="20">
        <f>VLOOKUP(A58,Class1_Sum_AcresCombByID[],3,FALSE)</f>
        <v>1.9128439944640001</v>
      </c>
      <c r="C58" s="3" t="s">
        <v>97</v>
      </c>
      <c r="D58" s="5" t="s">
        <v>93</v>
      </c>
      <c r="E58" s="5"/>
      <c r="F58" s="5" t="s">
        <v>91</v>
      </c>
      <c r="G58" s="3" t="s">
        <v>104</v>
      </c>
      <c r="H58" s="14" t="s">
        <v>136</v>
      </c>
      <c r="I58" s="3" t="s">
        <v>117</v>
      </c>
      <c r="J58" s="17">
        <v>64.8</v>
      </c>
      <c r="K58" s="15">
        <v>-1.0900000000000001</v>
      </c>
      <c r="L58" s="18">
        <f>J58+K58</f>
        <v>63.709999999999994</v>
      </c>
      <c r="M58" s="4">
        <v>-81.392284000000004</v>
      </c>
      <c r="N58" s="7">
        <v>28.077793</v>
      </c>
      <c r="O58" s="11" t="s">
        <v>139</v>
      </c>
    </row>
    <row r="59" spans="1:15" ht="30" customHeight="1" x14ac:dyDescent="0.25">
      <c r="A59" s="8" t="s">
        <v>121</v>
      </c>
      <c r="B59" s="20">
        <f>VLOOKUP(A59,Class1_Sum_AcresCombByID[],3,FALSE)</f>
        <v>1.673188992</v>
      </c>
      <c r="C59" s="3" t="s">
        <v>98</v>
      </c>
      <c r="D59" s="5" t="s">
        <v>93</v>
      </c>
      <c r="E59" s="5"/>
      <c r="F59" s="5" t="s">
        <v>91</v>
      </c>
      <c r="G59" s="3" t="s">
        <v>104</v>
      </c>
      <c r="H59" s="14" t="s">
        <v>136</v>
      </c>
      <c r="I59" s="3" t="s">
        <v>117</v>
      </c>
      <c r="J59" s="17">
        <v>64.14</v>
      </c>
      <c r="K59" s="15">
        <v>-1.0900000000000001</v>
      </c>
      <c r="L59" s="18">
        <f>J59+K59</f>
        <v>63.05</v>
      </c>
      <c r="M59" s="10">
        <v>-81.390062</v>
      </c>
      <c r="N59" s="10">
        <v>28.082236000000002</v>
      </c>
      <c r="O59" s="11" t="s">
        <v>139</v>
      </c>
    </row>
    <row r="60" spans="1:15" ht="30" customHeight="1" x14ac:dyDescent="0.25">
      <c r="A60" s="5" t="s">
        <v>75</v>
      </c>
      <c r="B60" s="20">
        <f>VLOOKUP(A60,Class1_Sum_AcresCombByID[],3,FALSE)</f>
        <v>1.45388347991</v>
      </c>
      <c r="C60" s="3" t="s">
        <v>76</v>
      </c>
      <c r="D60" s="5" t="s">
        <v>91</v>
      </c>
      <c r="E60" s="5"/>
      <c r="F60" s="5" t="s">
        <v>91</v>
      </c>
      <c r="G60" s="3" t="s">
        <v>104</v>
      </c>
      <c r="H60" s="14" t="s">
        <v>136</v>
      </c>
      <c r="I60" s="3" t="s">
        <v>117</v>
      </c>
      <c r="J60" s="16">
        <v>67.680000000000007</v>
      </c>
      <c r="K60" s="15">
        <v>-1.08</v>
      </c>
      <c r="L60" s="18">
        <f>J60+K60</f>
        <v>66.600000000000009</v>
      </c>
      <c r="M60" s="10">
        <v>-81.404506999999995</v>
      </c>
      <c r="N60" s="10">
        <v>28.083625999999999</v>
      </c>
      <c r="O60" s="7" t="s">
        <v>137</v>
      </c>
    </row>
    <row r="61" spans="1:15" ht="15.75" customHeight="1" x14ac:dyDescent="0.25"/>
  </sheetData>
  <sortState xmlns:xlrd2="http://schemas.microsoft.com/office/spreadsheetml/2017/richdata2" ref="A2:O60">
    <sortCondition descending="1" ref="B2:B60"/>
    <sortCondition ref="A2:A60"/>
  </sortState>
  <pageMargins left="0.7" right="0.7" top="0.75" bottom="0.75" header="0.3" footer="0.3"/>
  <pageSetup paperSize="17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BD41-0794-476B-AC19-C5F04291E8C6}">
  <dimension ref="A1:C46"/>
  <sheetViews>
    <sheetView topLeftCell="A12" workbookViewId="0">
      <selection activeCell="E5" sqref="E5"/>
    </sheetView>
  </sheetViews>
  <sheetFormatPr defaultRowHeight="15" x14ac:dyDescent="0.25"/>
  <cols>
    <col min="1" max="1" width="14.28515625" bestFit="1" customWidth="1"/>
    <col min="2" max="2" width="18.42578125" bestFit="1" customWidth="1"/>
    <col min="3" max="3" width="20.5703125" bestFit="1" customWidth="1"/>
  </cols>
  <sheetData>
    <row r="1" spans="1:3" x14ac:dyDescent="0.25">
      <c r="A1" t="s">
        <v>149</v>
      </c>
      <c r="B1" t="s">
        <v>150</v>
      </c>
      <c r="C1" t="s">
        <v>151</v>
      </c>
    </row>
    <row r="2" spans="1:3" x14ac:dyDescent="0.25">
      <c r="A2" t="s">
        <v>75</v>
      </c>
      <c r="B2">
        <v>1</v>
      </c>
      <c r="C2">
        <v>1.45388347991</v>
      </c>
    </row>
    <row r="3" spans="1:3" x14ac:dyDescent="0.25">
      <c r="A3" t="s">
        <v>3</v>
      </c>
      <c r="B3">
        <v>3</v>
      </c>
      <c r="C3">
        <v>3.3949690024126</v>
      </c>
    </row>
    <row r="4" spans="1:3" x14ac:dyDescent="0.25">
      <c r="A4" t="s">
        <v>120</v>
      </c>
      <c r="B4">
        <v>2</v>
      </c>
      <c r="C4">
        <v>1.9128439944640001</v>
      </c>
    </row>
    <row r="5" spans="1:3" x14ac:dyDescent="0.25">
      <c r="A5" t="s">
        <v>121</v>
      </c>
      <c r="B5">
        <v>1</v>
      </c>
      <c r="C5">
        <v>1.673188992</v>
      </c>
    </row>
    <row r="6" spans="1:3" x14ac:dyDescent="0.25">
      <c r="A6" t="s">
        <v>105</v>
      </c>
      <c r="B6">
        <v>5</v>
      </c>
      <c r="C6">
        <v>34.994744054592999</v>
      </c>
    </row>
    <row r="7" spans="1:3" x14ac:dyDescent="0.25">
      <c r="A7" t="s">
        <v>2</v>
      </c>
      <c r="B7">
        <v>1</v>
      </c>
      <c r="C7">
        <v>6.4829769436199998</v>
      </c>
    </row>
    <row r="8" spans="1:3" x14ac:dyDescent="0.25">
      <c r="A8" t="s">
        <v>46</v>
      </c>
      <c r="B8">
        <v>2</v>
      </c>
      <c r="C8">
        <v>3.5457010099700002</v>
      </c>
    </row>
    <row r="9" spans="1:3" x14ac:dyDescent="0.25">
      <c r="A9" t="s">
        <v>148</v>
      </c>
      <c r="B9">
        <v>14</v>
      </c>
      <c r="C9">
        <v>150.34876414478293</v>
      </c>
    </row>
    <row r="10" spans="1:3" x14ac:dyDescent="0.25">
      <c r="A10" t="s">
        <v>5</v>
      </c>
      <c r="B10">
        <v>4</v>
      </c>
      <c r="C10">
        <v>19.378116899927001</v>
      </c>
    </row>
    <row r="11" spans="1:3" x14ac:dyDescent="0.25">
      <c r="A11" t="s">
        <v>8</v>
      </c>
      <c r="B11">
        <v>2</v>
      </c>
      <c r="C11">
        <v>6.5366436756000006</v>
      </c>
    </row>
    <row r="12" spans="1:3" x14ac:dyDescent="0.25">
      <c r="A12" t="s">
        <v>44</v>
      </c>
      <c r="B12">
        <v>28</v>
      </c>
      <c r="C12">
        <v>458.81706254383903</v>
      </c>
    </row>
    <row r="13" spans="1:3" x14ac:dyDescent="0.25">
      <c r="A13" t="s">
        <v>21</v>
      </c>
      <c r="B13">
        <v>23</v>
      </c>
      <c r="C13">
        <v>289.53337830764383</v>
      </c>
    </row>
    <row r="14" spans="1:3" x14ac:dyDescent="0.25">
      <c r="A14" t="s">
        <v>39</v>
      </c>
      <c r="B14">
        <v>7</v>
      </c>
      <c r="C14">
        <v>80.738524029280313</v>
      </c>
    </row>
    <row r="15" spans="1:3" x14ac:dyDescent="0.25">
      <c r="A15" t="s">
        <v>78</v>
      </c>
      <c r="B15">
        <v>13</v>
      </c>
      <c r="C15">
        <v>139.30137332032902</v>
      </c>
    </row>
    <row r="16" spans="1:3" x14ac:dyDescent="0.25">
      <c r="A16" t="s">
        <v>6</v>
      </c>
      <c r="B16">
        <v>21</v>
      </c>
      <c r="C16">
        <v>362.67141740616597</v>
      </c>
    </row>
    <row r="17" spans="1:3" x14ac:dyDescent="0.25">
      <c r="A17" t="s">
        <v>95</v>
      </c>
      <c r="B17">
        <v>76</v>
      </c>
      <c r="C17">
        <v>1413.2234092511374</v>
      </c>
    </row>
    <row r="18" spans="1:3" x14ac:dyDescent="0.25">
      <c r="A18" t="s">
        <v>9</v>
      </c>
      <c r="B18">
        <v>7</v>
      </c>
      <c r="C18">
        <v>51.981355908802193</v>
      </c>
    </row>
    <row r="19" spans="1:3" x14ac:dyDescent="0.25">
      <c r="A19" t="s">
        <v>122</v>
      </c>
      <c r="B19">
        <v>6</v>
      </c>
      <c r="C19">
        <v>57.329925781786997</v>
      </c>
    </row>
    <row r="20" spans="1:3" x14ac:dyDescent="0.25">
      <c r="A20" t="s">
        <v>123</v>
      </c>
      <c r="B20">
        <v>4</v>
      </c>
      <c r="C20">
        <v>16.449270831949399</v>
      </c>
    </row>
    <row r="21" spans="1:3" x14ac:dyDescent="0.25">
      <c r="A21" t="s">
        <v>41</v>
      </c>
      <c r="B21">
        <v>19</v>
      </c>
      <c r="C21">
        <v>294.22542427998098</v>
      </c>
    </row>
    <row r="22" spans="1:3" x14ac:dyDescent="0.25">
      <c r="A22" t="s">
        <v>23</v>
      </c>
      <c r="B22">
        <v>108</v>
      </c>
      <c r="C22">
        <v>2155.4626204780043</v>
      </c>
    </row>
    <row r="23" spans="1:3" x14ac:dyDescent="0.25">
      <c r="A23" t="s">
        <v>43</v>
      </c>
      <c r="B23">
        <v>10</v>
      </c>
      <c r="C23">
        <v>153.376660879551</v>
      </c>
    </row>
    <row r="24" spans="1:3" x14ac:dyDescent="0.25">
      <c r="A24" t="s">
        <v>52</v>
      </c>
      <c r="B24">
        <v>1</v>
      </c>
      <c r="C24">
        <v>4.7736349672799996</v>
      </c>
    </row>
    <row r="25" spans="1:3" x14ac:dyDescent="0.25">
      <c r="A25" t="s">
        <v>80</v>
      </c>
      <c r="B25">
        <v>36</v>
      </c>
      <c r="C25">
        <v>683.99300297421598</v>
      </c>
    </row>
    <row r="26" spans="1:3" x14ac:dyDescent="0.25">
      <c r="A26" t="s">
        <v>63</v>
      </c>
      <c r="B26">
        <v>2</v>
      </c>
      <c r="C26">
        <v>1.9337212337284</v>
      </c>
    </row>
    <row r="27" spans="1:3" x14ac:dyDescent="0.25">
      <c r="A27" t="s">
        <v>13</v>
      </c>
      <c r="B27">
        <v>12</v>
      </c>
      <c r="C27">
        <v>196.41589040717199</v>
      </c>
    </row>
    <row r="28" spans="1:3" x14ac:dyDescent="0.25">
      <c r="A28" t="s">
        <v>124</v>
      </c>
      <c r="B28">
        <v>8</v>
      </c>
      <c r="C28">
        <v>67.368003560177272</v>
      </c>
    </row>
    <row r="29" spans="1:3" x14ac:dyDescent="0.25">
      <c r="A29" t="s">
        <v>125</v>
      </c>
      <c r="B29">
        <v>2</v>
      </c>
      <c r="C29">
        <v>2.0733505490109998</v>
      </c>
    </row>
    <row r="30" spans="1:3" x14ac:dyDescent="0.25">
      <c r="A30" t="s">
        <v>126</v>
      </c>
      <c r="B30">
        <v>4</v>
      </c>
      <c r="C30">
        <v>29.005877119419999</v>
      </c>
    </row>
    <row r="31" spans="1:3" x14ac:dyDescent="0.25">
      <c r="A31" t="s">
        <v>127</v>
      </c>
      <c r="B31">
        <v>5</v>
      </c>
      <c r="C31">
        <v>22.675731443605002</v>
      </c>
    </row>
    <row r="32" spans="1:3" x14ac:dyDescent="0.25">
      <c r="A32" t="s">
        <v>128</v>
      </c>
      <c r="B32">
        <v>7</v>
      </c>
      <c r="C32">
        <v>60.217663520985994</v>
      </c>
    </row>
    <row r="33" spans="1:3" x14ac:dyDescent="0.25">
      <c r="A33" t="s">
        <v>129</v>
      </c>
      <c r="B33">
        <v>3</v>
      </c>
      <c r="C33">
        <v>9.3454550041966993</v>
      </c>
    </row>
    <row r="34" spans="1:3" x14ac:dyDescent="0.25">
      <c r="A34" t="s">
        <v>130</v>
      </c>
      <c r="B34">
        <v>2</v>
      </c>
      <c r="C34">
        <v>14.841457007178599</v>
      </c>
    </row>
    <row r="35" spans="1:3" x14ac:dyDescent="0.25">
      <c r="A35" t="s">
        <v>131</v>
      </c>
      <c r="B35">
        <v>5</v>
      </c>
      <c r="C35">
        <v>31.483512451751999</v>
      </c>
    </row>
    <row r="36" spans="1:3" x14ac:dyDescent="0.25">
      <c r="A36" t="s">
        <v>132</v>
      </c>
      <c r="B36">
        <v>2</v>
      </c>
      <c r="C36">
        <v>8.583173884672</v>
      </c>
    </row>
    <row r="37" spans="1:3" x14ac:dyDescent="0.25">
      <c r="A37" t="s">
        <v>17</v>
      </c>
      <c r="B37">
        <v>20</v>
      </c>
      <c r="C37">
        <v>329.41455905638202</v>
      </c>
    </row>
    <row r="38" spans="1:3" x14ac:dyDescent="0.25">
      <c r="A38" t="s">
        <v>31</v>
      </c>
      <c r="B38">
        <v>10</v>
      </c>
      <c r="C38">
        <v>198.58378093020897</v>
      </c>
    </row>
    <row r="39" spans="1:3" x14ac:dyDescent="0.25">
      <c r="A39" t="s">
        <v>11</v>
      </c>
      <c r="B39">
        <v>29</v>
      </c>
      <c r="C39">
        <v>560.80872994746869</v>
      </c>
    </row>
    <row r="40" spans="1:3" x14ac:dyDescent="0.25">
      <c r="A40" t="s">
        <v>27</v>
      </c>
      <c r="B40">
        <v>27</v>
      </c>
      <c r="C40">
        <v>361.03548325444802</v>
      </c>
    </row>
    <row r="41" spans="1:3" x14ac:dyDescent="0.25">
      <c r="A41" t="s">
        <v>19</v>
      </c>
      <c r="B41">
        <v>41</v>
      </c>
      <c r="C41">
        <v>747.88485716905279</v>
      </c>
    </row>
    <row r="42" spans="1:3" x14ac:dyDescent="0.25">
      <c r="A42" t="s">
        <v>35</v>
      </c>
      <c r="B42">
        <v>4</v>
      </c>
      <c r="C42">
        <v>42.425304569330002</v>
      </c>
    </row>
    <row r="43" spans="1:3" x14ac:dyDescent="0.25">
      <c r="A43" t="s">
        <v>33</v>
      </c>
      <c r="B43">
        <v>6</v>
      </c>
      <c r="C43">
        <v>43.391583192924998</v>
      </c>
    </row>
    <row r="44" spans="1:3" x14ac:dyDescent="0.25">
      <c r="A44" t="s">
        <v>29</v>
      </c>
      <c r="B44">
        <v>26</v>
      </c>
      <c r="C44">
        <v>385.83999471898699</v>
      </c>
    </row>
    <row r="45" spans="1:3" x14ac:dyDescent="0.25">
      <c r="A45" t="s">
        <v>15</v>
      </c>
      <c r="B45">
        <v>13</v>
      </c>
      <c r="C45">
        <v>126.59013309269301</v>
      </c>
    </row>
    <row r="46" spans="1:3" x14ac:dyDescent="0.25">
      <c r="A46" t="s">
        <v>42</v>
      </c>
      <c r="B46">
        <v>177</v>
      </c>
      <c r="C46">
        <v>4114.7649656708754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16C5-A01F-40F2-8B6C-11033B0D97A7}">
  <dimension ref="A1:M46"/>
  <sheetViews>
    <sheetView tabSelected="1" workbookViewId="0">
      <selection activeCell="O6" sqref="O6"/>
    </sheetView>
  </sheetViews>
  <sheetFormatPr defaultRowHeight="15" x14ac:dyDescent="0.25"/>
  <cols>
    <col min="9" max="9" width="16.140625" bestFit="1" customWidth="1"/>
    <col min="10" max="10" width="16" bestFit="1" customWidth="1"/>
    <col min="12" max="12" width="21.42578125" customWidth="1"/>
    <col min="13" max="13" width="10.5703125" style="25" bestFit="1" customWidth="1"/>
  </cols>
  <sheetData>
    <row r="1" spans="1:13" ht="38.25" x14ac:dyDescent="0.25">
      <c r="A1" s="12" t="s">
        <v>103</v>
      </c>
      <c r="B1" s="12" t="s">
        <v>152</v>
      </c>
      <c r="C1" s="12" t="s">
        <v>89</v>
      </c>
      <c r="D1" s="12" t="s">
        <v>133</v>
      </c>
      <c r="E1" s="12" t="s">
        <v>90</v>
      </c>
    </row>
    <row r="2" spans="1:13" x14ac:dyDescent="0.25">
      <c r="A2" t="s">
        <v>42</v>
      </c>
      <c r="B2">
        <v>4114.7649656708754</v>
      </c>
      <c r="C2" t="s">
        <v>25</v>
      </c>
      <c r="D2" t="s">
        <v>91</v>
      </c>
      <c r="E2" t="s">
        <v>0</v>
      </c>
      <c r="I2" s="21" t="s">
        <v>157</v>
      </c>
      <c r="J2" t="s">
        <v>156</v>
      </c>
    </row>
    <row r="3" spans="1:13" x14ac:dyDescent="0.25">
      <c r="A3" t="s">
        <v>23</v>
      </c>
      <c r="B3">
        <v>2155.4626204780043</v>
      </c>
      <c r="C3" t="s">
        <v>24</v>
      </c>
      <c r="D3" t="s">
        <v>91</v>
      </c>
      <c r="E3" t="s">
        <v>0</v>
      </c>
      <c r="I3" s="22" t="s">
        <v>104</v>
      </c>
      <c r="J3" s="24">
        <v>1371.6217245753523</v>
      </c>
    </row>
    <row r="4" spans="1:13" x14ac:dyDescent="0.25">
      <c r="A4" t="s">
        <v>95</v>
      </c>
      <c r="B4">
        <v>1413.2234092511374</v>
      </c>
      <c r="C4" t="s">
        <v>94</v>
      </c>
      <c r="D4" t="s">
        <v>92</v>
      </c>
      <c r="E4" t="s">
        <v>0</v>
      </c>
      <c r="I4" s="23" t="s">
        <v>91</v>
      </c>
      <c r="J4" s="24">
        <v>441.35930395701786</v>
      </c>
    </row>
    <row r="5" spans="1:13" x14ac:dyDescent="0.25">
      <c r="A5" t="s">
        <v>19</v>
      </c>
      <c r="B5">
        <v>747.88485716905279</v>
      </c>
      <c r="C5" t="s">
        <v>20</v>
      </c>
      <c r="D5" t="s">
        <v>91</v>
      </c>
      <c r="E5" t="s">
        <v>0</v>
      </c>
      <c r="I5" s="23" t="s">
        <v>92</v>
      </c>
      <c r="J5" s="24">
        <v>930.26242061833443</v>
      </c>
    </row>
    <row r="6" spans="1:13" x14ac:dyDescent="0.25">
      <c r="A6" t="s">
        <v>80</v>
      </c>
      <c r="B6">
        <v>683.99300297421598</v>
      </c>
      <c r="C6" t="s">
        <v>81</v>
      </c>
      <c r="D6" t="s">
        <v>91</v>
      </c>
      <c r="E6" t="s">
        <v>0</v>
      </c>
      <c r="I6" s="22" t="s">
        <v>0</v>
      </c>
      <c r="J6" s="24">
        <v>12374.660396366162</v>
      </c>
    </row>
    <row r="7" spans="1:13" x14ac:dyDescent="0.25">
      <c r="A7" t="s">
        <v>11</v>
      </c>
      <c r="B7">
        <v>560.80872994746869</v>
      </c>
      <c r="C7" t="s">
        <v>12</v>
      </c>
      <c r="D7" t="s">
        <v>91</v>
      </c>
      <c r="E7" t="s">
        <v>0</v>
      </c>
      <c r="I7" s="23" t="s">
        <v>91</v>
      </c>
      <c r="J7" s="24">
        <v>9890.4619932935257</v>
      </c>
    </row>
    <row r="8" spans="1:13" x14ac:dyDescent="0.25">
      <c r="A8" t="s">
        <v>44</v>
      </c>
      <c r="B8">
        <v>458.81706254383903</v>
      </c>
      <c r="C8" t="s">
        <v>45</v>
      </c>
      <c r="D8" t="s">
        <v>92</v>
      </c>
      <c r="E8" t="s">
        <v>104</v>
      </c>
      <c r="I8" s="23" t="s">
        <v>92</v>
      </c>
      <c r="J8" s="24">
        <v>2484.1984030726358</v>
      </c>
    </row>
    <row r="9" spans="1:13" x14ac:dyDescent="0.25">
      <c r="A9" t="s">
        <v>29</v>
      </c>
      <c r="B9">
        <v>385.83999471898699</v>
      </c>
      <c r="C9" t="s">
        <v>30</v>
      </c>
      <c r="D9" t="s">
        <v>91</v>
      </c>
      <c r="E9" t="s">
        <v>0</v>
      </c>
      <c r="I9" s="22" t="s">
        <v>158</v>
      </c>
      <c r="J9" s="24">
        <v>13746.282120941514</v>
      </c>
    </row>
    <row r="10" spans="1:13" x14ac:dyDescent="0.25">
      <c r="A10" t="s">
        <v>6</v>
      </c>
      <c r="B10">
        <v>362.67141740616597</v>
      </c>
      <c r="C10" t="s">
        <v>7</v>
      </c>
      <c r="D10" t="s">
        <v>92</v>
      </c>
      <c r="E10" t="s">
        <v>104</v>
      </c>
      <c r="L10" s="26" t="s">
        <v>159</v>
      </c>
      <c r="M10" s="26"/>
    </row>
    <row r="11" spans="1:13" x14ac:dyDescent="0.25">
      <c r="A11" t="s">
        <v>27</v>
      </c>
      <c r="B11">
        <v>361.03548325444802</v>
      </c>
      <c r="C11" t="s">
        <v>28</v>
      </c>
      <c r="D11" t="s">
        <v>91</v>
      </c>
      <c r="E11" t="s">
        <v>0</v>
      </c>
      <c r="L11" s="27" t="s">
        <v>104</v>
      </c>
      <c r="M11" s="28">
        <v>1371.6217245753523</v>
      </c>
    </row>
    <row r="12" spans="1:13" x14ac:dyDescent="0.25">
      <c r="A12" t="s">
        <v>17</v>
      </c>
      <c r="B12">
        <v>329.41455905638202</v>
      </c>
      <c r="C12" t="s">
        <v>18</v>
      </c>
      <c r="D12" t="s">
        <v>91</v>
      </c>
      <c r="E12" t="s">
        <v>0</v>
      </c>
      <c r="L12" s="29" t="s">
        <v>91</v>
      </c>
      <c r="M12" s="30">
        <v>441.35930395701786</v>
      </c>
    </row>
    <row r="13" spans="1:13" x14ac:dyDescent="0.25">
      <c r="A13" t="s">
        <v>41</v>
      </c>
      <c r="B13">
        <v>294.22542427998098</v>
      </c>
      <c r="C13" t="s">
        <v>101</v>
      </c>
      <c r="D13" t="s">
        <v>92</v>
      </c>
      <c r="E13" t="s">
        <v>0</v>
      </c>
      <c r="L13" s="31" t="s">
        <v>92</v>
      </c>
      <c r="M13" s="32">
        <v>930.26242061833443</v>
      </c>
    </row>
    <row r="14" spans="1:13" x14ac:dyDescent="0.25">
      <c r="A14" t="s">
        <v>21</v>
      </c>
      <c r="B14">
        <v>289.53337830764383</v>
      </c>
      <c r="C14" t="s">
        <v>22</v>
      </c>
      <c r="D14" t="s">
        <v>92</v>
      </c>
      <c r="E14" t="s">
        <v>0</v>
      </c>
      <c r="L14" s="27" t="s">
        <v>0</v>
      </c>
      <c r="M14" s="28">
        <v>12374.660396366162</v>
      </c>
    </row>
    <row r="15" spans="1:13" x14ac:dyDescent="0.25">
      <c r="A15" t="s">
        <v>31</v>
      </c>
      <c r="B15">
        <v>198.58378093020897</v>
      </c>
      <c r="C15" t="s">
        <v>32</v>
      </c>
      <c r="D15" t="s">
        <v>92</v>
      </c>
      <c r="E15" t="s">
        <v>0</v>
      </c>
      <c r="L15" s="29" t="s">
        <v>91</v>
      </c>
      <c r="M15" s="30">
        <v>9890.4619932935257</v>
      </c>
    </row>
    <row r="16" spans="1:13" x14ac:dyDescent="0.25">
      <c r="A16" t="s">
        <v>13</v>
      </c>
      <c r="B16">
        <v>196.41589040717199</v>
      </c>
      <c r="C16" t="s">
        <v>14</v>
      </c>
      <c r="D16" t="s">
        <v>91</v>
      </c>
      <c r="E16" t="s">
        <v>0</v>
      </c>
      <c r="L16" s="31" t="s">
        <v>92</v>
      </c>
      <c r="M16" s="32">
        <v>2484.1984030726358</v>
      </c>
    </row>
    <row r="17" spans="1:13" x14ac:dyDescent="0.25">
      <c r="A17" t="s">
        <v>43</v>
      </c>
      <c r="B17">
        <v>153.376660879551</v>
      </c>
      <c r="C17" t="s">
        <v>1</v>
      </c>
      <c r="D17" t="s">
        <v>91</v>
      </c>
      <c r="E17" t="s">
        <v>0</v>
      </c>
      <c r="L17" s="33" t="s">
        <v>160</v>
      </c>
      <c r="M17" s="34">
        <v>13746.282120941514</v>
      </c>
    </row>
    <row r="18" spans="1:13" x14ac:dyDescent="0.25">
      <c r="A18" t="s">
        <v>148</v>
      </c>
      <c r="B18">
        <v>150.34876414478293</v>
      </c>
      <c r="C18" t="s">
        <v>26</v>
      </c>
      <c r="D18" t="s">
        <v>92</v>
      </c>
      <c r="E18" t="s">
        <v>0</v>
      </c>
    </row>
    <row r="19" spans="1:13" x14ac:dyDescent="0.25">
      <c r="A19" t="s">
        <v>78</v>
      </c>
      <c r="B19">
        <v>139.30137332032902</v>
      </c>
      <c r="C19" t="s">
        <v>79</v>
      </c>
      <c r="D19" t="s">
        <v>91</v>
      </c>
      <c r="E19" t="s">
        <v>104</v>
      </c>
    </row>
    <row r="20" spans="1:13" x14ac:dyDescent="0.25">
      <c r="A20" t="s">
        <v>15</v>
      </c>
      <c r="B20">
        <v>126.59013309269301</v>
      </c>
      <c r="C20" t="s">
        <v>16</v>
      </c>
      <c r="D20" t="s">
        <v>91</v>
      </c>
      <c r="E20" t="s">
        <v>0</v>
      </c>
    </row>
    <row r="21" spans="1:13" x14ac:dyDescent="0.25">
      <c r="A21" t="s">
        <v>39</v>
      </c>
      <c r="B21">
        <v>80.738524029280313</v>
      </c>
      <c r="C21" t="s">
        <v>40</v>
      </c>
      <c r="D21" t="s">
        <v>92</v>
      </c>
      <c r="E21" t="s">
        <v>0</v>
      </c>
    </row>
    <row r="22" spans="1:13" x14ac:dyDescent="0.25">
      <c r="A22" t="s">
        <v>124</v>
      </c>
      <c r="B22">
        <v>67.368003560177272</v>
      </c>
      <c r="C22" t="s">
        <v>83</v>
      </c>
      <c r="D22" t="s">
        <v>91</v>
      </c>
      <c r="E22" t="s">
        <v>104</v>
      </c>
    </row>
    <row r="23" spans="1:13" x14ac:dyDescent="0.25">
      <c r="A23" t="s">
        <v>128</v>
      </c>
      <c r="B23">
        <v>60.217663520985994</v>
      </c>
      <c r="C23" t="s">
        <v>87</v>
      </c>
      <c r="D23" t="s">
        <v>91</v>
      </c>
      <c r="E23" t="s">
        <v>104</v>
      </c>
    </row>
    <row r="24" spans="1:13" x14ac:dyDescent="0.25">
      <c r="A24" t="s">
        <v>122</v>
      </c>
      <c r="B24">
        <v>57.329925781786997</v>
      </c>
      <c r="C24" t="s">
        <v>107</v>
      </c>
      <c r="D24" t="s">
        <v>92</v>
      </c>
      <c r="E24" t="s">
        <v>104</v>
      </c>
    </row>
    <row r="25" spans="1:13" x14ac:dyDescent="0.25">
      <c r="A25" t="s">
        <v>9</v>
      </c>
      <c r="B25">
        <v>51.981355908802193</v>
      </c>
      <c r="C25" t="s">
        <v>10</v>
      </c>
      <c r="D25" t="s">
        <v>91</v>
      </c>
      <c r="E25" t="s">
        <v>104</v>
      </c>
    </row>
    <row r="26" spans="1:13" x14ac:dyDescent="0.25">
      <c r="A26" t="s">
        <v>33</v>
      </c>
      <c r="B26">
        <v>43.391583192924998</v>
      </c>
      <c r="C26" t="s">
        <v>34</v>
      </c>
      <c r="D26" t="s">
        <v>91</v>
      </c>
      <c r="E26" t="s">
        <v>0</v>
      </c>
    </row>
    <row r="27" spans="1:13" x14ac:dyDescent="0.25">
      <c r="A27" t="s">
        <v>35</v>
      </c>
      <c r="B27">
        <v>42.425304569330002</v>
      </c>
      <c r="C27" t="s">
        <v>36</v>
      </c>
      <c r="D27" t="s">
        <v>92</v>
      </c>
      <c r="E27" t="s">
        <v>0</v>
      </c>
    </row>
    <row r="28" spans="1:13" x14ac:dyDescent="0.25">
      <c r="A28" t="s">
        <v>105</v>
      </c>
      <c r="B28">
        <v>34.994744054592999</v>
      </c>
      <c r="C28" t="s">
        <v>106</v>
      </c>
      <c r="D28" t="s">
        <v>92</v>
      </c>
      <c r="E28" t="s">
        <v>104</v>
      </c>
    </row>
    <row r="29" spans="1:13" x14ac:dyDescent="0.25">
      <c r="A29" t="s">
        <v>131</v>
      </c>
      <c r="B29">
        <v>31.483512451751999</v>
      </c>
      <c r="C29" t="s">
        <v>109</v>
      </c>
      <c r="D29" t="s">
        <v>91</v>
      </c>
      <c r="E29" t="s">
        <v>0</v>
      </c>
    </row>
    <row r="30" spans="1:13" x14ac:dyDescent="0.25">
      <c r="A30" t="s">
        <v>126</v>
      </c>
      <c r="B30">
        <v>29.005877119419999</v>
      </c>
      <c r="C30" t="s">
        <v>82</v>
      </c>
      <c r="D30" t="s">
        <v>91</v>
      </c>
      <c r="E30" t="s">
        <v>104</v>
      </c>
    </row>
    <row r="31" spans="1:13" x14ac:dyDescent="0.25">
      <c r="A31" t="s">
        <v>127</v>
      </c>
      <c r="B31">
        <v>22.675731443605002</v>
      </c>
      <c r="C31" t="s">
        <v>84</v>
      </c>
      <c r="D31" t="s">
        <v>91</v>
      </c>
      <c r="E31" t="s">
        <v>104</v>
      </c>
    </row>
    <row r="32" spans="1:13" x14ac:dyDescent="0.25">
      <c r="A32" t="s">
        <v>5</v>
      </c>
      <c r="B32">
        <v>19.378116899927001</v>
      </c>
      <c r="C32" t="s">
        <v>99</v>
      </c>
      <c r="D32" t="s">
        <v>91</v>
      </c>
      <c r="E32" t="s">
        <v>104</v>
      </c>
    </row>
    <row r="33" spans="1:5" x14ac:dyDescent="0.25">
      <c r="A33" t="s">
        <v>123</v>
      </c>
      <c r="B33">
        <v>16.449270831949399</v>
      </c>
      <c r="C33" t="s">
        <v>108</v>
      </c>
      <c r="D33" t="s">
        <v>92</v>
      </c>
      <c r="E33" t="s">
        <v>104</v>
      </c>
    </row>
    <row r="34" spans="1:5" x14ac:dyDescent="0.25">
      <c r="A34" t="s">
        <v>130</v>
      </c>
      <c r="B34">
        <v>14.841457007178599</v>
      </c>
      <c r="C34" t="s">
        <v>110</v>
      </c>
      <c r="D34" t="s">
        <v>91</v>
      </c>
      <c r="E34" t="s">
        <v>104</v>
      </c>
    </row>
    <row r="35" spans="1:5" x14ac:dyDescent="0.25">
      <c r="A35" t="s">
        <v>129</v>
      </c>
      <c r="B35">
        <v>9.3454550041966993</v>
      </c>
      <c r="C35" t="s">
        <v>88</v>
      </c>
      <c r="D35" t="s">
        <v>91</v>
      </c>
      <c r="E35" t="s">
        <v>104</v>
      </c>
    </row>
    <row r="36" spans="1:5" x14ac:dyDescent="0.25">
      <c r="A36" t="s">
        <v>132</v>
      </c>
      <c r="B36">
        <v>8.583173884672</v>
      </c>
      <c r="C36" t="s">
        <v>145</v>
      </c>
      <c r="D36" t="s">
        <v>92</v>
      </c>
      <c r="E36" t="s">
        <v>0</v>
      </c>
    </row>
    <row r="37" spans="1:5" x14ac:dyDescent="0.25">
      <c r="A37" t="s">
        <v>8</v>
      </c>
      <c r="B37">
        <v>6.5366436756000006</v>
      </c>
      <c r="C37" t="s">
        <v>100</v>
      </c>
      <c r="D37" t="s">
        <v>92</v>
      </c>
      <c r="E37" t="s">
        <v>0</v>
      </c>
    </row>
    <row r="38" spans="1:5" x14ac:dyDescent="0.25">
      <c r="A38" t="s">
        <v>2</v>
      </c>
      <c r="B38">
        <v>6.4829769436199998</v>
      </c>
      <c r="C38" t="s">
        <v>102</v>
      </c>
      <c r="D38" t="s">
        <v>91</v>
      </c>
      <c r="E38" t="s">
        <v>104</v>
      </c>
    </row>
    <row r="39" spans="1:5" x14ac:dyDescent="0.25">
      <c r="A39" t="s">
        <v>52</v>
      </c>
      <c r="B39">
        <v>4.7736349672799996</v>
      </c>
      <c r="C39" t="s">
        <v>85</v>
      </c>
      <c r="D39" t="s">
        <v>91</v>
      </c>
      <c r="E39" t="s">
        <v>104</v>
      </c>
    </row>
    <row r="40" spans="1:5" x14ac:dyDescent="0.25">
      <c r="A40" t="s">
        <v>46</v>
      </c>
      <c r="B40">
        <v>3.5457010099700002</v>
      </c>
      <c r="C40" t="s">
        <v>47</v>
      </c>
      <c r="D40" t="s">
        <v>91</v>
      </c>
      <c r="E40" t="s">
        <v>104</v>
      </c>
    </row>
    <row r="41" spans="1:5" x14ac:dyDescent="0.25">
      <c r="A41" t="s">
        <v>3</v>
      </c>
      <c r="B41">
        <v>3.3949690024126</v>
      </c>
      <c r="C41" t="s">
        <v>4</v>
      </c>
      <c r="D41" t="s">
        <v>91</v>
      </c>
      <c r="E41" t="s">
        <v>104</v>
      </c>
    </row>
    <row r="42" spans="1:5" x14ac:dyDescent="0.25">
      <c r="A42" t="s">
        <v>125</v>
      </c>
      <c r="B42">
        <v>2.0733505490109998</v>
      </c>
      <c r="C42" t="s">
        <v>86</v>
      </c>
      <c r="D42" t="s">
        <v>91</v>
      </c>
      <c r="E42" t="s">
        <v>104</v>
      </c>
    </row>
    <row r="43" spans="1:5" x14ac:dyDescent="0.25">
      <c r="A43" t="s">
        <v>63</v>
      </c>
      <c r="B43">
        <v>1.9337212337284</v>
      </c>
      <c r="C43" t="s">
        <v>64</v>
      </c>
      <c r="D43" t="s">
        <v>91</v>
      </c>
      <c r="E43" t="s">
        <v>104</v>
      </c>
    </row>
    <row r="44" spans="1:5" x14ac:dyDescent="0.25">
      <c r="A44" t="s">
        <v>120</v>
      </c>
      <c r="B44">
        <v>1.9128439944640001</v>
      </c>
      <c r="C44" t="s">
        <v>97</v>
      </c>
      <c r="D44" t="s">
        <v>91</v>
      </c>
      <c r="E44" t="s">
        <v>104</v>
      </c>
    </row>
    <row r="45" spans="1:5" x14ac:dyDescent="0.25">
      <c r="A45" t="s">
        <v>121</v>
      </c>
      <c r="B45">
        <v>1.673188992</v>
      </c>
      <c r="C45" t="s">
        <v>98</v>
      </c>
      <c r="D45" t="s">
        <v>91</v>
      </c>
      <c r="E45" t="s">
        <v>104</v>
      </c>
    </row>
    <row r="46" spans="1:5" x14ac:dyDescent="0.25">
      <c r="A46" t="s">
        <v>75</v>
      </c>
      <c r="B46">
        <v>1.45388347991</v>
      </c>
      <c r="C46" t="s">
        <v>76</v>
      </c>
      <c r="D46" t="s">
        <v>91</v>
      </c>
      <c r="E46" t="s">
        <v>104</v>
      </c>
    </row>
  </sheetData>
  <mergeCells count="1">
    <mergeCell ref="L10:M10"/>
  </mergeCells>
  <pageMargins left="0.7" right="0.7" top="0.75" bottom="0.75" header="0.3" footer="0.3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7 k O E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7 k O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D h E 7 4 i J u k c Q E A A E s C A A A T A B w A R m 9 y b X V s Y X M v U 2 V j d G l v b j E u b S C i G A A o o B Q A A A A A A A A A A A A A A A A A A A A A A A A A A A B 1 U F 1 r 2 z A U f Q / k P w j v J Q F h Z t P t p f g h k Z P N g 6 7 d b O h D N Y x i 3 a Q e + h i 6 1 2 1 D y H + f M m d 0 L Z 1 A S D r n n q N 7 L k J H v X e s H s / s c j q Z T v B e B d B M G I W Y t f V g 2 0 U X A I W 3 m + W + K l n B D N B 0 w u K q / R A 6 i I j A h 7 T 0 3 W D B 0 W z d G 0 i F d x Q f O E u k V D r F 7 a P V 6 c 4 / S L 3 F 4 D 1 J r U j J R 9 T y U 1 W f 9 k 2 b v 8 9 y W f Z I o e 9 o E U D d B P 9 T i v V t J c t T 8 S 2 Q U U 6 j / F 9 r K T 1 R M u d 3 J Z j e 9 g S h S H j C m f B m s A 6 L C 8 5 W r v O 6 d 7 s i y z / k n H 0 b P E F N e w P F 8 z X 9 6 h 3 8 m P M x 4 r s k d m E j p 9 l n U B o C J j F v o z a x 8 M y c 8 d k 4 D c 7 u z v j C m L p T R g U s K A z / W o p 7 5 X b R s d n / g m e 7 J i i H W x / s 2 P C J x N k b / / P D I b l e f l m J p i r b L I 8 J K 0 c f L 9 K T 4 M j Z I R F r s W h X V 0 1 b R Y 4 i y g i e a K Q c t S / o V 9 I / M x X f V 3 U r r q + W f + V u s B s I x + N 8 O u n d m y E u f w N Q S w E C L Q A U A A I A C A D u Q 4 R O U y z U r a c A A A D 4 A A A A E g A A A A A A A A A A A A A A A A A A A A A A Q 2 9 u Z m l n L 1 B h Y 2 t h Z 2 U u e G 1 s U E s B A i 0 A F A A C A A g A 7 k O E T g / K 6 a u k A A A A 6 Q A A A B M A A A A A A A A A A A A A A A A A 8 w A A A F t D b 2 5 0 Z W 5 0 X 1 R 5 c G V z X S 5 4 b W x Q S w E C L Q A U A A I A C A D u Q 4 R O + I i b p H E B A A B L A g A A E w A A A A A A A A A A A A A A A A D k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g A A A A A A A L Q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x X 1 N 1 b V 9 B Y 3 J l c 0 N v b W J C e U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x h c 3 M x X 1 N 1 b V 9 B Y 3 J l c 0 N v b W J C e U l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0 V D E y O j M x O j I 5 L j c 3 N D g y M j J a I i A v P j x F b n R y e S B U e X B l P S J G a W x s Q 2 9 s d W 1 u V H l w Z X M i I F Z h b H V l P S J z Q X d Z R E J R P T 0 i I C 8 + P E V u d H J 5 I F R 5 c G U 9 I k Z p b G x D b 2 x 1 b W 5 O Y W 1 l c y I g V m F s d W U 9 I n N b J n F 1 b 3 Q 7 T 0 J K R U N U S U R f M T I m c X V v d D s s J n F 1 b 3 Q 7 Q 0 Z D Q V 9 F T V R f S S Z x d W 9 0 O y w m c X V v d D t D b n R f Q 0 Z D Q V 9 F T V R f S S Z x d W 9 0 O y w m c X V v d D t T d W 1 f Q U N S R V N f Q 0 9 N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Y X N z M V 9 T d W 1 f Q W N y Z X N D b 2 1 i Q n l J R C 9 D a G F u Z 2 V k I F R 5 c G U u e 0 9 C S k V D V E l E X z E y L D B 9 J n F 1 b 3 Q 7 L C Z x d W 9 0 O 1 N l Y 3 R p b 2 4 x L 0 N s Y X N z M V 9 T d W 1 f Q W N y Z X N D b 2 1 i Q n l J R C 9 D a G F u Z 2 V k I F R 5 c G U u e 0 N G Q 0 F f R U 1 U X 0 k s M X 0 m c X V v d D s s J n F 1 b 3 Q 7 U 2 V j d G l v b j E v Q 2 x h c 3 M x X 1 N 1 b V 9 B Y 3 J l c 0 N v b W J C e U l E L 0 N o Y W 5 n Z W Q g V H l w Z S 5 7 Q 2 5 0 X 0 N G Q 0 F f R U 1 U X 0 k s M n 0 m c X V v d D s s J n F 1 b 3 Q 7 U 2 V j d G l v b j E v Q 2 x h c 3 M x X 1 N 1 b V 9 B Y 3 J l c 0 N v b W J C e U l E L 0 N o Y W 5 n Z W Q g V H l w Z S 5 7 U 3 V t X 0 F D U k V T X 0 N P T U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h c 3 M x X 1 N 1 b V 9 B Y 3 J l c 0 N v b W J C e U l E L 0 N o Y W 5 n Z W Q g V H l w Z S 5 7 T 0 J K R U N U S U R f M T I s M H 0 m c X V v d D s s J n F 1 b 3 Q 7 U 2 V j d G l v b j E v Q 2 x h c 3 M x X 1 N 1 b V 9 B Y 3 J l c 0 N v b W J C e U l E L 0 N o Y W 5 n Z W Q g V H l w Z S 5 7 Q 0 Z D Q V 9 F T V R f S S w x f S Z x d W 9 0 O y w m c X V v d D t T Z W N 0 a W 9 u M S 9 D b G F z c z F f U 3 V t X 0 F j c m V z Q 2 9 t Y k J 5 S U Q v Q 2 h h b m d l Z C B U e X B l L n t D b n R f Q 0 Z D Q V 9 F T V R f S S w y f S Z x d W 9 0 O y w m c X V v d D t T Z W N 0 a W 9 u M S 9 D b G F z c z F f U 3 V t X 0 F j c m V z Q 2 9 t Y k J 5 S U Q v Q 2 h h b m d l Z C B U e X B l L n t T d W 1 f Q U N S R V N f Q 0 9 N Q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3 M x X 1 N 1 b V 9 B Y 3 J l c 0 N v b W J C e U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M V 9 T d W 1 f Q W N y Z X N D b 2 1 i Q n l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z F f U 3 V t X 0 F j c m V z Q 2 9 t Y k J 5 S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i Q P a 5 a m c E S R y v 1 q O b 7 T p w A A A A A C A A A A A A A D Z g A A w A A A A B A A A A A R L L X W L 6 9 0 y v W x l W C 7 5 y J X A A A A A A S A A A C g A A A A E A A A A G 8 3 l s R J x h c r 0 u j V X 8 1 p R q l Q A A A A Z x x 3 F U u v p / F 0 r p X j 1 7 Y 0 N f F g b 3 h w + Q c N b W s a 4 y Z l D m F B 6 r h M J g + + c l h f j A 7 / B v 2 M y l N 6 U J O B 4 k 9 A k y V p G m c I m 3 S 5 s F c x K b g 5 3 c X 6 t a l x i I Q U A A A A B V F A L 6 d h T s 8 7 o p P a y g A / S a Q 7 / d 0 = < / D a t a M a s h u p > 
</file>

<file path=customXml/itemProps1.xml><?xml version="1.0" encoding="utf-8"?>
<ds:datastoreItem xmlns:ds="http://schemas.openxmlformats.org/officeDocument/2006/customXml" ds:itemID="{E495D02B-19E5-4DC7-A2B0-3891C60E2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1s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Walker</dc:creator>
  <cp:lastModifiedBy>Rodberg, Kevin</cp:lastModifiedBy>
  <cp:lastPrinted>2018-10-16T17:52:21Z</cp:lastPrinted>
  <dcterms:created xsi:type="dcterms:W3CDTF">2013-03-13T13:53:09Z</dcterms:created>
  <dcterms:modified xsi:type="dcterms:W3CDTF">2019-04-04T14:17:53Z</dcterms:modified>
</cp:coreProperties>
</file>