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"/>
    </mc:Choice>
  </mc:AlternateContent>
  <xr:revisionPtr revIDLastSave="0" documentId="8_{586469AD-1833-4B3F-B463-A2A2AA430E71}" xr6:coauthVersionLast="38" xr6:coauthVersionMax="38" xr10:uidLastSave="{00000000-0000-0000-0000-000000000000}"/>
  <bookViews>
    <workbookView xWindow="0" yWindow="0" windowWidth="10755" windowHeight="11070"/>
  </bookViews>
  <sheets>
    <sheet name="AllP80" sheetId="1" r:id="rId1"/>
    <sheet name="EMT_ID" sheetId="2" r:id="rId2"/>
    <sheet name="Class 1s" sheetId="3" r:id="rId3"/>
    <sheet name="thetas4Eval" sheetId="4" r:id="rId4"/>
  </sheets>
  <externalReferences>
    <externalReference r:id="rId5"/>
  </externalReferences>
  <definedNames>
    <definedName name="_xlnm.Database">#REF!</definedName>
  </definedNames>
  <calcPr calcId="0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2" i="1"/>
  <c r="J2" i="3"/>
  <c r="J3" i="3"/>
  <c r="J4" i="3"/>
  <c r="J5" i="3"/>
  <c r="J7" i="3"/>
  <c r="J8" i="3"/>
  <c r="J27" i="3"/>
  <c r="J28" i="3"/>
  <c r="J29" i="3"/>
  <c r="J30" i="3"/>
  <c r="J31" i="3"/>
  <c r="J32" i="3"/>
  <c r="J33" i="3"/>
  <c r="J34" i="3"/>
  <c r="J35" i="3"/>
  <c r="J36" i="3"/>
  <c r="J43" i="3"/>
  <c r="J44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</calcChain>
</file>

<file path=xl/sharedStrings.xml><?xml version="1.0" encoding="utf-8"?>
<sst xmlns="http://schemas.openxmlformats.org/spreadsheetml/2006/main" count="998" uniqueCount="215">
  <si>
    <t>STATION</t>
  </si>
  <si>
    <t>EMT_ID</t>
  </si>
  <si>
    <t>2006-2017_P80</t>
  </si>
  <si>
    <t>2007-2017_P80</t>
  </si>
  <si>
    <t>2008-2017_P80</t>
  </si>
  <si>
    <t>2009-2017_P80</t>
  </si>
  <si>
    <t>2010-2017_P80</t>
  </si>
  <si>
    <t>2011-2017_P80</t>
  </si>
  <si>
    <t>ALSTON BAY UPLAND SURF</t>
  </si>
  <si>
    <t>SW-N3</t>
  </si>
  <si>
    <t>BIG GUM LAKE</t>
  </si>
  <si>
    <t>SW-QA</t>
  </si>
  <si>
    <t>Boggy Marsh SJ-LC</t>
  </si>
  <si>
    <t>SJ-LC</t>
  </si>
  <si>
    <t>Bonnet Lake</t>
  </si>
  <si>
    <t>SW-QB</t>
  </si>
  <si>
    <t>BUCK LAKE (HIGHLANDS)</t>
  </si>
  <si>
    <t>SW-QC</t>
  </si>
  <si>
    <t>Chapman Marsh SJ-AI</t>
  </si>
  <si>
    <t>SJ-N2</t>
  </si>
  <si>
    <t>Church Lake SJ-QA</t>
  </si>
  <si>
    <t>SJ-QA</t>
  </si>
  <si>
    <t>Cocoa 9T</t>
  </si>
  <si>
    <t>SJ-LL</t>
  </si>
  <si>
    <t>Crooked Lake nr Babson Park</t>
  </si>
  <si>
    <t>SW-QQ</t>
  </si>
  <si>
    <t>Cypress Creek #190 East Marsh</t>
  </si>
  <si>
    <t>SW-LF</t>
  </si>
  <si>
    <t>Cypress Creek BIO-5 Surf</t>
  </si>
  <si>
    <t>SW-LG</t>
  </si>
  <si>
    <t>CYPRESS CREEK W-17 UPLAND SURF</t>
  </si>
  <si>
    <t>SW-LE</t>
  </si>
  <si>
    <t>CYPRESS CREEK W-33 SURF</t>
  </si>
  <si>
    <t>SW-LH</t>
  </si>
  <si>
    <t>GATOR LAKE</t>
  </si>
  <si>
    <t>SW-QD</t>
  </si>
  <si>
    <t>GREEN SWAMP 1 UPLAND SURF</t>
  </si>
  <si>
    <t>SW-LM</t>
  </si>
  <si>
    <t>GREEN SWAMP 4 UPLAND SURF</t>
  </si>
  <si>
    <t>SW-N2</t>
  </si>
  <si>
    <t>Green Swamp 5 Upland Surf</t>
  </si>
  <si>
    <t>SW-LK</t>
  </si>
  <si>
    <t>GREEN SWAMP 6 UPLAND SURF</t>
  </si>
  <si>
    <t>SW-LJ</t>
  </si>
  <si>
    <t>GREEN SWAMP 7 WETLAND SURF</t>
  </si>
  <si>
    <t>SW-AA</t>
  </si>
  <si>
    <t>GREEN SWAMP BAY UPLAND SURF</t>
  </si>
  <si>
    <t>SW-N1</t>
  </si>
  <si>
    <t>GREEN SWAMP MARSH UPLAND SURF</t>
  </si>
  <si>
    <t>SW-LI</t>
  </si>
  <si>
    <t>Hopkins Prairie SJ-LD</t>
  </si>
  <si>
    <t>SJ-LD</t>
  </si>
  <si>
    <t>Island Lake SJ-LH</t>
  </si>
  <si>
    <t>SJ-LH</t>
  </si>
  <si>
    <t>Johns Lake SJ-QB</t>
  </si>
  <si>
    <t>SJ-QB</t>
  </si>
  <si>
    <t>LAKE ANNIE (HIGHLANDS)</t>
  </si>
  <si>
    <t>SW-QE</t>
  </si>
  <si>
    <t>Lake Apshawa SJ-LF</t>
  </si>
  <si>
    <t>SJ-LF</t>
  </si>
  <si>
    <t>Lake Apthorpe</t>
  </si>
  <si>
    <t>SW-QF</t>
  </si>
  <si>
    <t>Lake Avalon SJ-LE</t>
  </si>
  <si>
    <t>SJ-LE</t>
  </si>
  <si>
    <t>LAKE GARFIELD</t>
  </si>
  <si>
    <t>SW-JJ</t>
  </si>
  <si>
    <t>Lake Gem SJ-AJ</t>
  </si>
  <si>
    <t>SJ-AJ</t>
  </si>
  <si>
    <t>Lake Leonore (Patrick)</t>
  </si>
  <si>
    <t>SW-QH</t>
  </si>
  <si>
    <t>Lake Louisa SJ-LJ</t>
  </si>
  <si>
    <t>SJ-LJ</t>
  </si>
  <si>
    <t>Lake Placid</t>
  </si>
  <si>
    <t>SW-QI</t>
  </si>
  <si>
    <t>LAKE STREETY</t>
  </si>
  <si>
    <t>SW-QJ</t>
  </si>
  <si>
    <t>Lake Sylvan</t>
  </si>
  <si>
    <t>SJ-LI</t>
  </si>
  <si>
    <t>Lake Van</t>
  </si>
  <si>
    <t>SW-QK</t>
  </si>
  <si>
    <t>Lake Wailes</t>
  </si>
  <si>
    <t>SW-MM</t>
  </si>
  <si>
    <t>LAKE WALKER</t>
  </si>
  <si>
    <t>SW-QL</t>
  </si>
  <si>
    <t>Long Lake</t>
  </si>
  <si>
    <t>SJ-EV</t>
  </si>
  <si>
    <t>NORTHEAST LAKELAND WE-NEL-GG-W SURF</t>
  </si>
  <si>
    <t>SW-N4</t>
  </si>
  <si>
    <t>NORTHEAST LAKELAND WE-NEL-J-W SURF</t>
  </si>
  <si>
    <t>SW-N5</t>
  </si>
  <si>
    <t>NORTHEAST LAKELAND WE-NEL-K-U SURF</t>
  </si>
  <si>
    <t>SW-N6</t>
  </si>
  <si>
    <t>PARKS LAKE</t>
  </si>
  <si>
    <t>SW-QO</t>
  </si>
  <si>
    <t>POLECAT LAKE</t>
  </si>
  <si>
    <t>SW-QM</t>
  </si>
  <si>
    <t>POLK COUNTY VF-2MW</t>
  </si>
  <si>
    <t>SW-N7</t>
  </si>
  <si>
    <t>Prairie Lake</t>
  </si>
  <si>
    <t>SJ-GA</t>
  </si>
  <si>
    <t>Red Bug Lake SJ-AW</t>
  </si>
  <si>
    <t>SJ-N1</t>
  </si>
  <si>
    <t>ROMP 58 SURF AQ MONITOR</t>
  </si>
  <si>
    <t>SW-N9</t>
  </si>
  <si>
    <t>Saddle Blanket</t>
  </si>
  <si>
    <t>SW-N8</t>
  </si>
  <si>
    <t>SPLITOAK</t>
  </si>
  <si>
    <t>SF-WT</t>
  </si>
  <si>
    <t>SURVEYORS LAKE</t>
  </si>
  <si>
    <t>SW-QN</t>
  </si>
  <si>
    <t>TB2_GW1</t>
  </si>
  <si>
    <t>SF-YK</t>
  </si>
  <si>
    <t>Trout Lake SJ-QC</t>
  </si>
  <si>
    <t>SJ-QC</t>
  </si>
  <si>
    <t>Unnamed Cypress SJ-LA</t>
  </si>
  <si>
    <t>SJ-LA</t>
  </si>
  <si>
    <t>Unnamed Wetland South of 46</t>
  </si>
  <si>
    <t>SJ-LB</t>
  </si>
  <si>
    <t>WR11_GW1</t>
  </si>
  <si>
    <t>SF-LA</t>
  </si>
  <si>
    <t>WR15_GW1</t>
  </si>
  <si>
    <t>SF-N2</t>
  </si>
  <si>
    <t>WR16_GW1</t>
  </si>
  <si>
    <t>SF-N1</t>
  </si>
  <si>
    <t>WR6_GW1</t>
  </si>
  <si>
    <t>SF-LB</t>
  </si>
  <si>
    <t>WR9_GW1</t>
  </si>
  <si>
    <t>SF-XZ</t>
  </si>
  <si>
    <t xml:space="preserve">Long Lake </t>
  </si>
  <si>
    <t>Low</t>
  </si>
  <si>
    <t>Yes</t>
  </si>
  <si>
    <t>1F</t>
  </si>
  <si>
    <t>Ridge</t>
  </si>
  <si>
    <t>Not Stressed</t>
  </si>
  <si>
    <t>Stressed</t>
  </si>
  <si>
    <t>Crooked Lake</t>
  </si>
  <si>
    <t>No</t>
  </si>
  <si>
    <t>Parks Lake</t>
  </si>
  <si>
    <t>Surveyors Lake</t>
  </si>
  <si>
    <t>Polecat Lake</t>
  </si>
  <si>
    <t>Moderate</t>
  </si>
  <si>
    <t>Lake Walker</t>
  </si>
  <si>
    <t>Lake Streety</t>
  </si>
  <si>
    <t xml:space="preserve">Low </t>
  </si>
  <si>
    <t>Lake Leonore</t>
  </si>
  <si>
    <t>Lake Annie</t>
  </si>
  <si>
    <t>Gator Lake</t>
  </si>
  <si>
    <t>Buck Lake</t>
  </si>
  <si>
    <t>Big Gum Lake</t>
  </si>
  <si>
    <t>High</t>
  </si>
  <si>
    <t>NA</t>
  </si>
  <si>
    <t>1B</t>
  </si>
  <si>
    <t>Lake Wales Ridge Wildlife and Environmental Area, Mountain Lake Cutoff Tract #1</t>
  </si>
  <si>
    <t>Saddle Blanket Scrub #2</t>
  </si>
  <si>
    <t>1A</t>
  </si>
  <si>
    <t>Plain</t>
  </si>
  <si>
    <t>Van Fleet #2</t>
  </si>
  <si>
    <t>NE Lakeland Wellfield K</t>
  </si>
  <si>
    <t>2A-M</t>
  </si>
  <si>
    <t>NE Lakeland Wellfield J</t>
  </si>
  <si>
    <t>NE Lakeland Wellfield G</t>
  </si>
  <si>
    <t>Alston Bay</t>
  </si>
  <si>
    <t>Green Swamp #4</t>
  </si>
  <si>
    <t>Green Swamp Bay</t>
  </si>
  <si>
    <t>Lake Wales</t>
  </si>
  <si>
    <t>Green Swamp #1, #298</t>
  </si>
  <si>
    <t>Green Swamp #5, #302</t>
  </si>
  <si>
    <t>Green Swamp #6, #303</t>
  </si>
  <si>
    <t>Green Swamp Marsh #304</t>
  </si>
  <si>
    <t>Cypress Creek #211 W33</t>
  </si>
  <si>
    <t>Cypress Creek #223 B  W46</t>
  </si>
  <si>
    <t>Cypress Creek #190 E Marsh</t>
  </si>
  <si>
    <t>Cypress Creek #199, W17 Sentry Wetland</t>
  </si>
  <si>
    <t>Lake Garfield</t>
  </si>
  <si>
    <t>Green Swamp #7</t>
  </si>
  <si>
    <t>Trout Lake</t>
  </si>
  <si>
    <t>Johns Lake</t>
  </si>
  <si>
    <t>Church Lake</t>
  </si>
  <si>
    <t>Chapman Marsh</t>
  </si>
  <si>
    <t>1E</t>
  </si>
  <si>
    <t>Red Bug Lake</t>
  </si>
  <si>
    <t>2D</t>
  </si>
  <si>
    <t>City of Cocoa, Well 9T</t>
  </si>
  <si>
    <t>2F</t>
  </si>
  <si>
    <t>Lake Louisa</t>
  </si>
  <si>
    <t>Island Lake</t>
  </si>
  <si>
    <t>Lake Apshawa</t>
  </si>
  <si>
    <t>Lake Avalon</t>
  </si>
  <si>
    <t>Hopkins Prairie</t>
  </si>
  <si>
    <t>Boggy Marsh</t>
  </si>
  <si>
    <t>Unnamed Wetland Nr SR 46</t>
  </si>
  <si>
    <t>Unnamed Cypress</t>
  </si>
  <si>
    <t>Lake Gem</t>
  </si>
  <si>
    <t>Tibet Butler</t>
  </si>
  <si>
    <t>Walker Ranch - WR9</t>
  </si>
  <si>
    <t>Split Oak</t>
  </si>
  <si>
    <t>Walker Ranch WR-15</t>
  </si>
  <si>
    <t>Walker Ranch WR-16</t>
  </si>
  <si>
    <t>Walker Ranch - WR6</t>
  </si>
  <si>
    <t>Walker Ranch - WR11</t>
  </si>
  <si>
    <t>Urban Density</t>
  </si>
  <si>
    <t>Latitude</t>
  </si>
  <si>
    <t>Longitude</t>
  </si>
  <si>
    <t>Edge Reference Elevation (ft NAVD 88)</t>
  </si>
  <si>
    <t>Conversion Factor to NAVD 88</t>
  </si>
  <si>
    <t>Edge Reference Elevation (ft NGVD 29)</t>
  </si>
  <si>
    <t>Hydrologically Altered</t>
  </si>
  <si>
    <t>Wetland Type</t>
  </si>
  <si>
    <t>Physiographic Region</t>
  </si>
  <si>
    <t>Stress Status in 2018</t>
  </si>
  <si>
    <t>Original Status Assessment</t>
  </si>
  <si>
    <t>Site Name</t>
  </si>
  <si>
    <t>CFCA/EMT ID</t>
  </si>
  <si>
    <t>Reference Edge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</si>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</sst>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/>
    </xf>
    <xf numFmtId="164" fontId="18" fillId="0" borderId="10" xfId="0" applyNumberFormat="1" applyFont="1" applyFill="1" applyBorder="1" applyAlignment="1">
      <alignment horizontal="center" vertical="center"/>
    </xf>
    <xf numFmtId="2" fontId="18" fillId="0" borderId="10" xfId="0" applyNumberFormat="1" applyFont="1" applyFill="1" applyBorder="1" applyAlignment="1">
      <alignment horizontal="center" vertical="center"/>
    </xf>
    <xf numFmtId="1" fontId="18" fillId="0" borderId="10" xfId="0" applyNumberFormat="1" applyFont="1" applyFill="1" applyBorder="1" applyAlignment="1">
      <alignment horizontal="center" vertical="center" wrapText="1"/>
    </xf>
    <xf numFmtId="1" fontId="18" fillId="33" borderId="10" xfId="0" applyNumberFormat="1" applyFont="1" applyFill="1" applyBorder="1" applyAlignment="1">
      <alignment horizontal="center" vertical="center" wrapText="1"/>
    </xf>
    <xf numFmtId="1" fontId="18" fillId="33" borderId="10" xfId="0" applyNumberFormat="1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1" fontId="18" fillId="0" borderId="10" xfId="0" applyNumberFormat="1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0" xfId="0" applyFill="1"/>
    <xf numFmtId="0" fontId="18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 wrapText="1"/>
    </xf>
    <xf numFmtId="164" fontId="18" fillId="33" borderId="10" xfId="0" applyNumberFormat="1" applyFont="1" applyFill="1" applyBorder="1" applyAlignment="1">
      <alignment horizontal="center" vertical="center"/>
    </xf>
    <xf numFmtId="2" fontId="18" fillId="0" borderId="10" xfId="0" applyNumberFormat="1" applyFont="1" applyBorder="1" applyAlignment="1">
      <alignment horizontal="center" vertical="center"/>
    </xf>
    <xf numFmtId="2" fontId="18" fillId="33" borderId="10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4" fontId="18" fillId="0" borderId="10" xfId="0" applyNumberFormat="1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164" fontId="19" fillId="0" borderId="10" xfId="0" applyNumberFormat="1" applyFont="1" applyFill="1" applyBorder="1" applyAlignment="1">
      <alignment horizontal="center" vertical="center" wrapText="1"/>
    </xf>
    <xf numFmtId="1" fontId="19" fillId="0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ss%201%20Wetland%20Info%20for%20Analysis%20ALL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J3" sqref="J3"/>
    </sheetView>
  </sheetViews>
  <sheetFormatPr defaultRowHeight="15" x14ac:dyDescent="0.25"/>
  <cols>
    <col min="1" max="1" width="40.140625" bestFit="1" customWidth="1"/>
    <col min="2" max="2" width="8" bestFit="1" customWidth="1"/>
    <col min="3" max="5" width="14" hidden="1" customWidth="1"/>
    <col min="6" max="6" width="14" bestFit="1" customWidth="1"/>
    <col min="7" max="8" width="14" hidden="1" customWidth="1"/>
    <col min="9" max="9" width="18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213</v>
      </c>
      <c r="J1" t="s">
        <v>214</v>
      </c>
    </row>
    <row r="2" spans="1:11" x14ac:dyDescent="0.25">
      <c r="A2" t="s">
        <v>8</v>
      </c>
      <c r="B2" t="s">
        <v>9</v>
      </c>
      <c r="C2">
        <v>95.505220779220807</v>
      </c>
      <c r="D2">
        <v>95.590309359605897</v>
      </c>
      <c r="E2">
        <v>95.8554523809524</v>
      </c>
      <c r="F2">
        <v>96.02</v>
      </c>
      <c r="G2">
        <v>96.092004310344805</v>
      </c>
      <c r="H2">
        <v>96.071043062200999</v>
      </c>
      <c r="I2">
        <f>VLOOKUP(B2,'Class 1s'!A$2:J$60,10,FALSE)</f>
        <v>98.397000000000006</v>
      </c>
      <c r="J2">
        <f>VLOOKUP(B2,thetas4Eval!B$2:C$60,2,FALSE)</f>
        <v>0.86587201437833305</v>
      </c>
      <c r="K2">
        <f>I2-F2</f>
        <v>2.3770000000000095</v>
      </c>
    </row>
    <row r="3" spans="1:11" x14ac:dyDescent="0.25">
      <c r="A3" t="s">
        <v>10</v>
      </c>
      <c r="B3" t="s">
        <v>11</v>
      </c>
      <c r="C3">
        <v>90.154657142857104</v>
      </c>
      <c r="D3">
        <v>90.118222222222201</v>
      </c>
      <c r="E3">
        <v>89.873213675213705</v>
      </c>
      <c r="F3">
        <v>91.9397145148356</v>
      </c>
      <c r="G3">
        <v>92.393408033826603</v>
      </c>
      <c r="H3">
        <v>92.567168627450997</v>
      </c>
      <c r="I3">
        <f>VLOOKUP(B3,'Class 1s'!A$2:J$60,10,FALSE)</f>
        <v>95.17</v>
      </c>
      <c r="J3">
        <f>VLOOKUP(B3,thetas4Eval!B$2:C$60,2,FALSE)</f>
        <v>3.2302854851644001</v>
      </c>
      <c r="K3">
        <f t="shared" ref="K3:K61" si="0">I3-F3</f>
        <v>3.2302854851644014</v>
      </c>
    </row>
    <row r="4" spans="1:11" x14ac:dyDescent="0.25">
      <c r="A4" t="s">
        <v>12</v>
      </c>
      <c r="B4" t="s">
        <v>13</v>
      </c>
      <c r="C4">
        <v>114.873220020855</v>
      </c>
      <c r="D4">
        <v>114.76675</v>
      </c>
      <c r="E4">
        <v>115.297915789474</v>
      </c>
      <c r="F4">
        <v>115.608527472527</v>
      </c>
      <c r="G4">
        <v>115.708461538462</v>
      </c>
      <c r="H4">
        <v>115.663</v>
      </c>
      <c r="I4">
        <f>VLOOKUP(B4,'Class 1s'!A$2:J$60,10,FALSE)</f>
        <v>117.96</v>
      </c>
      <c r="J4">
        <f>VLOOKUP(B4,thetas4Eval!B$2:C$60,2,FALSE)</f>
        <v>0.85507492170675403</v>
      </c>
      <c r="K4">
        <f t="shared" si="0"/>
        <v>2.3514725274729926</v>
      </c>
    </row>
    <row r="5" spans="1:11" x14ac:dyDescent="0.25">
      <c r="A5" t="s">
        <v>14</v>
      </c>
      <c r="B5" t="s">
        <v>15</v>
      </c>
      <c r="C5">
        <v>88.276171428571402</v>
      </c>
      <c r="D5">
        <v>88.306211538461497</v>
      </c>
      <c r="E5">
        <v>88.375396677740895</v>
      </c>
      <c r="F5">
        <v>88.415039215686306</v>
      </c>
      <c r="G5">
        <v>88.47</v>
      </c>
      <c r="H5">
        <v>88.567191397849498</v>
      </c>
      <c r="I5">
        <f>VLOOKUP(B5,'Class 1s'!A$2:J$60,10,FALSE)</f>
        <v>90.89</v>
      </c>
      <c r="J5">
        <f>VLOOKUP(B5,thetas4Eval!B$2:C$60,2,FALSE)</f>
        <v>2.4749607843136898</v>
      </c>
      <c r="K5">
        <f t="shared" si="0"/>
        <v>2.4749607843136943</v>
      </c>
    </row>
    <row r="6" spans="1:11" x14ac:dyDescent="0.25">
      <c r="A6" t="s">
        <v>16</v>
      </c>
      <c r="B6" t="s">
        <v>17</v>
      </c>
      <c r="C6">
        <v>88.778936819172102</v>
      </c>
      <c r="D6">
        <v>88.697800000000001</v>
      </c>
      <c r="E6">
        <v>88.778477124182999</v>
      </c>
      <c r="F6">
        <v>88.98</v>
      </c>
      <c r="G6">
        <v>89.013066666666703</v>
      </c>
      <c r="H6">
        <v>89.105454545454506</v>
      </c>
      <c r="I6">
        <f>VLOOKUP(B6,'Class 1s'!A$2:J$60,10,FALSE)</f>
        <v>93.63</v>
      </c>
      <c r="J6">
        <f>VLOOKUP(B6,thetas4Eval!B$2:C$60,2,FALSE)</f>
        <v>4.6499999999999897</v>
      </c>
      <c r="K6">
        <f t="shared" si="0"/>
        <v>4.6499999999999915</v>
      </c>
    </row>
    <row r="7" spans="1:11" x14ac:dyDescent="0.25">
      <c r="A7" t="s">
        <v>18</v>
      </c>
      <c r="B7" t="s">
        <v>19</v>
      </c>
      <c r="C7">
        <v>63.337903259005103</v>
      </c>
      <c r="D7">
        <v>63.289094545454503</v>
      </c>
      <c r="E7">
        <v>63.246835942818201</v>
      </c>
      <c r="F7">
        <v>63.253692454087002</v>
      </c>
      <c r="G7">
        <v>63.259116205533601</v>
      </c>
      <c r="H7">
        <v>63.2366666666667</v>
      </c>
      <c r="I7">
        <f>VLOOKUP(B7,'Class 1s'!A$2:J$60,10,FALSE)</f>
        <v>65.89</v>
      </c>
      <c r="J7">
        <f>VLOOKUP(B7,thetas4Eval!B$2:C$60,2,FALSE)</f>
        <v>0.96940887855208602</v>
      </c>
      <c r="K7">
        <f t="shared" si="0"/>
        <v>2.6363075459129988</v>
      </c>
    </row>
    <row r="8" spans="1:11" x14ac:dyDescent="0.25">
      <c r="A8" t="s">
        <v>20</v>
      </c>
      <c r="B8" t="s">
        <v>21</v>
      </c>
      <c r="C8">
        <v>81.620999999999995</v>
      </c>
      <c r="D8">
        <v>81.620999999999995</v>
      </c>
      <c r="E8">
        <v>81.620999999999995</v>
      </c>
      <c r="F8">
        <v>81.620999999999995</v>
      </c>
      <c r="G8">
        <v>81.620999999999995</v>
      </c>
      <c r="H8">
        <v>81.620999999999995</v>
      </c>
      <c r="I8">
        <f>VLOOKUP(B8,'Class 1s'!A$2:J$60,10,FALSE)</f>
        <v>89.49</v>
      </c>
      <c r="J8">
        <f>VLOOKUP(B8,thetas4Eval!B$2:C$60,2,FALSE)</f>
        <v>7.8689999999999998</v>
      </c>
      <c r="K8">
        <f t="shared" si="0"/>
        <v>7.8689999999999998</v>
      </c>
    </row>
    <row r="9" spans="1:11" x14ac:dyDescent="0.25">
      <c r="A9" t="s">
        <v>22</v>
      </c>
      <c r="B9" t="s">
        <v>23</v>
      </c>
      <c r="C9">
        <v>71.328682864641905</v>
      </c>
      <c r="D9">
        <v>71.255527830896099</v>
      </c>
      <c r="E9">
        <v>71.272098689987402</v>
      </c>
      <c r="F9">
        <v>71.195973678290201</v>
      </c>
      <c r="G9">
        <v>71.161107095336305</v>
      </c>
      <c r="H9">
        <v>71.057142857142793</v>
      </c>
      <c r="I9">
        <f>VLOOKUP(B9,'Class 1s'!A$2:J$60,10,FALSE)</f>
        <v>73</v>
      </c>
      <c r="J9">
        <f>VLOOKUP(B9,thetas4Eval!B$2:C$60,2,FALSE)</f>
        <v>0.59006426386616595</v>
      </c>
      <c r="K9">
        <f t="shared" si="0"/>
        <v>1.8040263217097987</v>
      </c>
    </row>
    <row r="10" spans="1:11" x14ac:dyDescent="0.25">
      <c r="A10" t="s">
        <v>24</v>
      </c>
      <c r="B10" t="s">
        <v>25</v>
      </c>
      <c r="C10">
        <v>114.157047619048</v>
      </c>
      <c r="D10">
        <v>114.06228070175401</v>
      </c>
      <c r="E10">
        <v>113.96</v>
      </c>
      <c r="F10">
        <v>113.868137566138</v>
      </c>
      <c r="G10">
        <v>113.778624338624</v>
      </c>
      <c r="H10">
        <v>113.665714285714</v>
      </c>
      <c r="I10">
        <f>VLOOKUP(B10,'Class 1s'!A$2:J$60,10,FALSE)</f>
        <v>120.26</v>
      </c>
      <c r="J10">
        <f>VLOOKUP(B10,thetas4Eval!B$2:C$60,2,FALSE)</f>
        <v>6.3918624338620003</v>
      </c>
      <c r="K10">
        <f t="shared" si="0"/>
        <v>6.391862433862002</v>
      </c>
    </row>
    <row r="11" spans="1:11" x14ac:dyDescent="0.25">
      <c r="A11" t="s">
        <v>26</v>
      </c>
      <c r="B11" t="s">
        <v>27</v>
      </c>
      <c r="C11">
        <v>64.847197802197798</v>
      </c>
      <c r="D11">
        <v>64.724642857142896</v>
      </c>
      <c r="E11">
        <v>65.284196581196596</v>
      </c>
      <c r="F11">
        <v>66.216125000000005</v>
      </c>
      <c r="G11">
        <v>66.944999999999993</v>
      </c>
      <c r="H11">
        <v>67.150999999999996</v>
      </c>
      <c r="I11">
        <f>VLOOKUP(B11,'Class 1s'!A$2:J$60,10,FALSE)</f>
        <v>71.23</v>
      </c>
      <c r="J11">
        <f>VLOOKUP(B11,thetas4Eval!B$2:C$60,2,FALSE)</f>
        <v>1.61222463165938</v>
      </c>
      <c r="K11">
        <f t="shared" si="0"/>
        <v>5.0138749999999987</v>
      </c>
    </row>
    <row r="12" spans="1:11" x14ac:dyDescent="0.25">
      <c r="A12" t="s">
        <v>28</v>
      </c>
      <c r="B12" t="s">
        <v>29</v>
      </c>
      <c r="C12">
        <v>61.954000000000001</v>
      </c>
      <c r="D12">
        <v>61.9568181818182</v>
      </c>
      <c r="E12">
        <v>62.178571428571402</v>
      </c>
      <c r="F12">
        <v>62.343428571428603</v>
      </c>
      <c r="G12">
        <v>62.697400000000002</v>
      </c>
      <c r="H12">
        <v>62.488624999999999</v>
      </c>
      <c r="I12">
        <f>VLOOKUP(B12,'Class 1s'!A$2:J$60,10,FALSE)</f>
        <v>68.110000000000014</v>
      </c>
      <c r="J12">
        <f>VLOOKUP(B12,thetas4Eval!B$2:C$60,2,FALSE)</f>
        <v>1.75209122854008</v>
      </c>
      <c r="K12">
        <f t="shared" si="0"/>
        <v>5.7665714285714103</v>
      </c>
    </row>
    <row r="13" spans="1:11" x14ac:dyDescent="0.25">
      <c r="A13" t="s">
        <v>30</v>
      </c>
      <c r="B13" t="s">
        <v>31</v>
      </c>
      <c r="C13">
        <v>59.243857142857102</v>
      </c>
      <c r="D13">
        <v>59.243857142857102</v>
      </c>
      <c r="E13">
        <v>59.243857142857102</v>
      </c>
      <c r="F13">
        <v>59.243857142857102</v>
      </c>
      <c r="G13">
        <v>59.243857142857102</v>
      </c>
      <c r="H13">
        <v>59.198909090909098</v>
      </c>
      <c r="I13">
        <f>VLOOKUP(B13,'Class 1s'!A$2:J$60,10,FALSE)</f>
        <v>64.070000000000007</v>
      </c>
      <c r="J13">
        <f>VLOOKUP(B13,thetas4Eval!B$2:C$60,2,FALSE)</f>
        <v>1.5740637361152801</v>
      </c>
      <c r="K13">
        <f t="shared" si="0"/>
        <v>4.826142857142905</v>
      </c>
    </row>
    <row r="14" spans="1:11" x14ac:dyDescent="0.25">
      <c r="A14" t="s">
        <v>32</v>
      </c>
      <c r="B14" t="s">
        <v>33</v>
      </c>
      <c r="C14">
        <v>65.372142857142904</v>
      </c>
      <c r="D14">
        <v>65.5</v>
      </c>
      <c r="E14">
        <v>65.744399999999999</v>
      </c>
      <c r="F14">
        <v>65.851600000000005</v>
      </c>
      <c r="G14">
        <v>66.220714285714294</v>
      </c>
      <c r="H14">
        <v>66.164303571428604</v>
      </c>
      <c r="I14">
        <f>VLOOKUP(B14,'Class 1s'!A$2:J$60,10,FALSE)</f>
        <v>69.970000000000013</v>
      </c>
      <c r="J14">
        <f>VLOOKUP(B14,thetas4Eval!B$2:C$60,2,FALSE)</f>
        <v>1.4154836845988099</v>
      </c>
      <c r="K14">
        <f t="shared" si="0"/>
        <v>4.1184000000000083</v>
      </c>
    </row>
    <row r="15" spans="1:11" x14ac:dyDescent="0.25">
      <c r="A15" t="s">
        <v>34</v>
      </c>
      <c r="B15" t="s">
        <v>35</v>
      </c>
      <c r="C15">
        <v>129.553090909091</v>
      </c>
      <c r="D15">
        <v>129.55631304347801</v>
      </c>
      <c r="E15">
        <v>129.81792120074999</v>
      </c>
      <c r="F15">
        <v>130.08115630252101</v>
      </c>
      <c r="G15">
        <v>130.16740816326501</v>
      </c>
      <c r="H15">
        <v>130.15885714285699</v>
      </c>
      <c r="I15">
        <f>VLOOKUP(B15,'Class 1s'!A$2:J$60,10,FALSE)</f>
        <v>131.22</v>
      </c>
      <c r="J15">
        <f>VLOOKUP(B15,thetas4Eval!B$2:C$60,2,FALSE)</f>
        <v>1.1388436974789899</v>
      </c>
      <c r="K15">
        <f t="shared" si="0"/>
        <v>1.1388436974789897</v>
      </c>
    </row>
    <row r="16" spans="1:11" x14ac:dyDescent="0.25">
      <c r="A16" t="s">
        <v>36</v>
      </c>
      <c r="B16" t="s">
        <v>37</v>
      </c>
      <c r="C16">
        <v>97.579783783783796</v>
      </c>
      <c r="D16">
        <v>97.588689655172402</v>
      </c>
      <c r="E16">
        <v>97.716459930313604</v>
      </c>
      <c r="F16">
        <v>97.717714285714294</v>
      </c>
      <c r="G16">
        <v>97.85</v>
      </c>
      <c r="H16">
        <v>97.795000000000002</v>
      </c>
      <c r="I16">
        <f>VLOOKUP(B16,'Class 1s'!A$2:J$60,10,FALSE)</f>
        <v>99.809999999999988</v>
      </c>
      <c r="J16">
        <f>VLOOKUP(B16,thetas4Eval!B$2:C$60,2,FALSE)</f>
        <v>0.738294404400615</v>
      </c>
      <c r="K16">
        <f t="shared" si="0"/>
        <v>2.0922857142856941</v>
      </c>
    </row>
    <row r="17" spans="1:11" x14ac:dyDescent="0.25">
      <c r="A17" t="s">
        <v>38</v>
      </c>
      <c r="B17" t="s">
        <v>39</v>
      </c>
      <c r="C17">
        <v>98.924999999999997</v>
      </c>
      <c r="D17">
        <v>99.047773399014801</v>
      </c>
      <c r="E17">
        <v>99.392048780487798</v>
      </c>
      <c r="F17">
        <v>99.519973856209205</v>
      </c>
      <c r="G17">
        <v>99.686814814814795</v>
      </c>
      <c r="H17">
        <v>99.606265517241397</v>
      </c>
      <c r="I17">
        <f>VLOOKUP(B17,'Class 1s'!A$2:J$60,10,FALSE)</f>
        <v>102.01</v>
      </c>
      <c r="J17">
        <f>VLOOKUP(B17,thetas4Eval!B$2:C$60,2,FALSE)</f>
        <v>0.91232454593649104</v>
      </c>
      <c r="K17">
        <f t="shared" si="0"/>
        <v>2.4900261437908</v>
      </c>
    </row>
    <row r="18" spans="1:11" x14ac:dyDescent="0.25">
      <c r="A18" t="s">
        <v>40</v>
      </c>
      <c r="B18" t="s">
        <v>41</v>
      </c>
      <c r="C18">
        <v>95.603532567049797</v>
      </c>
      <c r="D18">
        <v>95.603532567049797</v>
      </c>
      <c r="E18">
        <v>95.603532567049797</v>
      </c>
      <c r="F18">
        <v>95.603532567049797</v>
      </c>
      <c r="G18">
        <v>95.747954545454505</v>
      </c>
      <c r="H18">
        <v>95.742758620689699</v>
      </c>
      <c r="I18">
        <f>VLOOKUP(B18,'Class 1s'!A$2:J$60,10,FALSE)</f>
        <v>97.8</v>
      </c>
      <c r="J18">
        <f>VLOOKUP(B18,thetas4Eval!B$2:C$60,2,FALSE)</f>
        <v>0.78688588152591898</v>
      </c>
      <c r="K18">
        <f t="shared" si="0"/>
        <v>2.1964674329502003</v>
      </c>
    </row>
    <row r="19" spans="1:11" x14ac:dyDescent="0.25">
      <c r="A19" t="s">
        <v>42</v>
      </c>
      <c r="B19" t="s">
        <v>43</v>
      </c>
      <c r="C19">
        <v>94.261446185997897</v>
      </c>
      <c r="D19">
        <v>94.518242424242402</v>
      </c>
      <c r="E19">
        <v>94.762148148148199</v>
      </c>
      <c r="F19">
        <v>94.781176470588207</v>
      </c>
      <c r="G19">
        <v>94.974285714285699</v>
      </c>
      <c r="H19">
        <v>94.968378378378404</v>
      </c>
      <c r="I19">
        <f>VLOOKUP(B19,'Class 1s'!A$2:J$60,10,FALSE)</f>
        <v>97.25</v>
      </c>
      <c r="J19">
        <f>VLOOKUP(B19,thetas4Eval!B$2:C$60,2,FALSE)</f>
        <v>0.90377333840377505</v>
      </c>
      <c r="K19">
        <f t="shared" si="0"/>
        <v>2.4688235294117931</v>
      </c>
    </row>
    <row r="20" spans="1:11" x14ac:dyDescent="0.25">
      <c r="A20" t="s">
        <v>44</v>
      </c>
      <c r="B20" t="s">
        <v>45</v>
      </c>
      <c r="C20">
        <v>103.57352941176499</v>
      </c>
      <c r="D20">
        <v>103.866444444444</v>
      </c>
      <c r="E20">
        <v>104.294485714286</v>
      </c>
      <c r="F20">
        <v>104.37666666666701</v>
      </c>
      <c r="G20">
        <v>104.47</v>
      </c>
      <c r="H20">
        <v>104.391818181818</v>
      </c>
      <c r="I20">
        <f>VLOOKUP(B20,'Class 1s'!A$2:J$60,10,FALSE)</f>
        <v>105.95</v>
      </c>
      <c r="J20">
        <f>VLOOKUP(B20,thetas4Eval!B$2:C$60,2,FALSE)</f>
        <v>0.45324610420148698</v>
      </c>
      <c r="K20">
        <f t="shared" si="0"/>
        <v>1.5733333333329966</v>
      </c>
    </row>
    <row r="21" spans="1:11" x14ac:dyDescent="0.25">
      <c r="A21" t="s">
        <v>46</v>
      </c>
      <c r="B21" t="s">
        <v>47</v>
      </c>
      <c r="C21">
        <v>97.645517241379295</v>
      </c>
      <c r="D21">
        <v>97.841666666666697</v>
      </c>
      <c r="E21">
        <v>98.156443181818204</v>
      </c>
      <c r="F21">
        <v>98.486025974026006</v>
      </c>
      <c r="G21">
        <v>98.646184574818705</v>
      </c>
      <c r="H21">
        <v>98.651679442508694</v>
      </c>
      <c r="I21">
        <f>VLOOKUP(B21,'Class 1s'!A$2:J$60,10,FALSE)</f>
        <v>100.83</v>
      </c>
      <c r="J21">
        <f>VLOOKUP(B21,thetas4Eval!B$2:C$60,2,FALSE)</f>
        <v>0.85188107908649002</v>
      </c>
      <c r="K21">
        <f t="shared" si="0"/>
        <v>2.3439740259739921</v>
      </c>
    </row>
    <row r="22" spans="1:11" x14ac:dyDescent="0.25">
      <c r="A22" t="s">
        <v>48</v>
      </c>
      <c r="B22" t="s">
        <v>49</v>
      </c>
      <c r="C22">
        <v>90.155950738916204</v>
      </c>
      <c r="D22">
        <v>90.197377468060395</v>
      </c>
      <c r="E22">
        <v>90.435900000000004</v>
      </c>
      <c r="F22">
        <v>90.348695652173902</v>
      </c>
      <c r="G22">
        <v>90.572758620689697</v>
      </c>
      <c r="H22">
        <v>90.442068965517194</v>
      </c>
      <c r="I22">
        <f>VLOOKUP(B22,'Class 1s'!A$2:J$60,10,FALSE)</f>
        <v>92.88000000000001</v>
      </c>
      <c r="J22">
        <f>VLOOKUP(B22,thetas4Eval!B$2:C$60,2,FALSE)</f>
        <v>0.92876554739789297</v>
      </c>
      <c r="K22">
        <f t="shared" si="0"/>
        <v>2.5313043478261079</v>
      </c>
    </row>
    <row r="23" spans="1:11" x14ac:dyDescent="0.25">
      <c r="A23" t="s">
        <v>50</v>
      </c>
      <c r="B23" t="s">
        <v>51</v>
      </c>
      <c r="C23">
        <v>20.453609090909101</v>
      </c>
      <c r="D23">
        <v>20.364000000000001</v>
      </c>
      <c r="E23">
        <v>20.253371396314702</v>
      </c>
      <c r="F23">
        <v>20.162805194805198</v>
      </c>
      <c r="G23">
        <v>20.033473505949502</v>
      </c>
      <c r="H23">
        <v>19.836400000000001</v>
      </c>
      <c r="I23">
        <f>VLOOKUP(B23,'Class 1s'!A$2:J$60,10,FALSE)</f>
        <v>26.49</v>
      </c>
      <c r="J23">
        <f>VLOOKUP(B23,thetas4Eval!B$2:C$60,2,FALSE)</f>
        <v>6.3271948051948002</v>
      </c>
      <c r="K23">
        <f t="shared" si="0"/>
        <v>6.3271948051948002</v>
      </c>
    </row>
    <row r="24" spans="1:11" x14ac:dyDescent="0.25">
      <c r="A24" t="s">
        <v>52</v>
      </c>
      <c r="B24" t="s">
        <v>53</v>
      </c>
      <c r="C24">
        <v>81.168000000000006</v>
      </c>
      <c r="D24">
        <v>81.39</v>
      </c>
      <c r="E24">
        <v>81.524764705882305</v>
      </c>
      <c r="F24">
        <v>81.601852272727299</v>
      </c>
      <c r="G24">
        <v>81.699429411764697</v>
      </c>
      <c r="H24">
        <v>81.8006666666667</v>
      </c>
      <c r="I24">
        <f>VLOOKUP(B24,'Class 1s'!A$2:J$60,10,FALSE)</f>
        <v>86.45</v>
      </c>
      <c r="J24">
        <f>VLOOKUP(B24,thetas4Eval!B$2:C$60,2,FALSE)</f>
        <v>1.5786128145054299</v>
      </c>
      <c r="K24">
        <f t="shared" si="0"/>
        <v>4.8481477272727034</v>
      </c>
    </row>
    <row r="25" spans="1:11" x14ac:dyDescent="0.25">
      <c r="A25" t="s">
        <v>54</v>
      </c>
      <c r="B25" t="s">
        <v>55</v>
      </c>
      <c r="C25">
        <v>92.701425441265997</v>
      </c>
      <c r="D25">
        <v>92.608104787151106</v>
      </c>
      <c r="E25">
        <v>92.8400183486239</v>
      </c>
      <c r="F25">
        <v>92.997016216216196</v>
      </c>
      <c r="G25">
        <v>92.976442857142899</v>
      </c>
      <c r="H25">
        <v>92.900487804878097</v>
      </c>
      <c r="I25">
        <f>VLOOKUP(B25,'Class 1s'!A$2:J$60,10,FALSE)</f>
        <v>96.54</v>
      </c>
      <c r="J25">
        <f>VLOOKUP(B25,thetas4Eval!B$2:C$60,2,FALSE)</f>
        <v>3.5429837837838098</v>
      </c>
      <c r="K25">
        <f t="shared" si="0"/>
        <v>3.5429837837838107</v>
      </c>
    </row>
    <row r="26" spans="1:11" x14ac:dyDescent="0.25">
      <c r="A26" t="s">
        <v>56</v>
      </c>
      <c r="B26" t="s">
        <v>57</v>
      </c>
      <c r="C26">
        <v>108.86</v>
      </c>
      <c r="D26">
        <v>108.86</v>
      </c>
      <c r="E26">
        <v>108.88021978022</v>
      </c>
      <c r="F26">
        <v>108.911392857143</v>
      </c>
      <c r="G26">
        <v>108.96</v>
      </c>
      <c r="H26">
        <v>108.971021134594</v>
      </c>
      <c r="I26">
        <f>VLOOKUP(B26,'Class 1s'!A$2:J$60,10,FALSE)</f>
        <v>110.28999999999999</v>
      </c>
      <c r="J26">
        <f>VLOOKUP(B26,thetas4Eval!B$2:C$60,2,FALSE)</f>
        <v>1.3786071428569899</v>
      </c>
      <c r="K26">
        <f t="shared" si="0"/>
        <v>1.3786071428569926</v>
      </c>
    </row>
    <row r="27" spans="1:11" x14ac:dyDescent="0.25">
      <c r="A27" t="s">
        <v>58</v>
      </c>
      <c r="B27" t="s">
        <v>59</v>
      </c>
      <c r="C27">
        <v>79.8289177438308</v>
      </c>
      <c r="D27">
        <v>79.773061277705295</v>
      </c>
      <c r="E27">
        <v>79.710954212454197</v>
      </c>
      <c r="F27">
        <v>79.689816091954</v>
      </c>
      <c r="G27">
        <v>79.73</v>
      </c>
      <c r="H27">
        <v>79.63</v>
      </c>
      <c r="I27">
        <f>VLOOKUP(B27,'Class 1s'!A$2:J$60,10,FALSE)</f>
        <v>86.76</v>
      </c>
      <c r="J27">
        <f>VLOOKUP(B27,thetas4Eval!B$2:C$60,2,FALSE)</f>
        <v>7.0701839080460003</v>
      </c>
      <c r="K27">
        <f t="shared" si="0"/>
        <v>7.0701839080460047</v>
      </c>
    </row>
    <row r="28" spans="1:11" x14ac:dyDescent="0.25">
      <c r="A28" t="s">
        <v>60</v>
      </c>
      <c r="B28" t="s">
        <v>61</v>
      </c>
      <c r="C28">
        <v>67.871659340659306</v>
      </c>
      <c r="D28">
        <v>67.874011385199296</v>
      </c>
      <c r="E28">
        <v>67.901780219780207</v>
      </c>
      <c r="F28">
        <v>67.938666666666705</v>
      </c>
      <c r="G28">
        <v>67.935000000000002</v>
      </c>
      <c r="H28">
        <v>67.862279999999998</v>
      </c>
      <c r="I28">
        <f>VLOOKUP(B28,'Class 1s'!A$2:J$60,10,FALSE)</f>
        <v>70.099999999999994</v>
      </c>
      <c r="J28">
        <f>VLOOKUP(B28,thetas4Eval!B$2:C$60,2,FALSE)</f>
        <v>2.1613333333332898</v>
      </c>
      <c r="K28">
        <f t="shared" si="0"/>
        <v>2.1613333333332889</v>
      </c>
    </row>
    <row r="29" spans="1:11" x14ac:dyDescent="0.25">
      <c r="A29" t="s">
        <v>62</v>
      </c>
      <c r="B29" t="s">
        <v>63</v>
      </c>
      <c r="C29">
        <v>85.222206349206303</v>
      </c>
      <c r="D29">
        <v>85.17</v>
      </c>
      <c r="E29">
        <v>85.196929765886296</v>
      </c>
      <c r="F29">
        <v>85.457166666666694</v>
      </c>
      <c r="G29">
        <v>85.574127450980399</v>
      </c>
      <c r="H29">
        <v>85.4494117647059</v>
      </c>
      <c r="I29">
        <f>VLOOKUP(B29,'Class 1s'!A$2:J$60,10,FALSE)</f>
        <v>95.8</v>
      </c>
      <c r="J29">
        <f>VLOOKUP(B29,thetas4Eval!B$2:C$60,2,FALSE)</f>
        <v>10.342833333333299</v>
      </c>
      <c r="K29">
        <f t="shared" si="0"/>
        <v>10.342833333333303</v>
      </c>
    </row>
    <row r="30" spans="1:11" x14ac:dyDescent="0.25">
      <c r="A30" t="s">
        <v>64</v>
      </c>
      <c r="B30" t="s">
        <v>65</v>
      </c>
      <c r="C30">
        <v>100.615371428571</v>
      </c>
      <c r="D30">
        <v>100.659658536585</v>
      </c>
      <c r="E30">
        <v>100.67648780487799</v>
      </c>
      <c r="F30">
        <v>100.669024390244</v>
      </c>
      <c r="G30">
        <v>100.908</v>
      </c>
      <c r="H30">
        <v>100.8325</v>
      </c>
      <c r="I30">
        <f>VLOOKUP(B30,'Class 1s'!A$2:J$60,10,FALSE)</f>
        <v>104.63</v>
      </c>
      <c r="J30">
        <f>VLOOKUP(B30,thetas4Eval!B$2:C$60,2,FALSE)</f>
        <v>3.9609756097559901</v>
      </c>
      <c r="K30">
        <f t="shared" si="0"/>
        <v>3.9609756097559909</v>
      </c>
    </row>
    <row r="31" spans="1:11" x14ac:dyDescent="0.25">
      <c r="A31" t="s">
        <v>66</v>
      </c>
      <c r="B31" t="s">
        <v>67</v>
      </c>
      <c r="C31">
        <v>46.974285714285699</v>
      </c>
      <c r="D31">
        <v>47</v>
      </c>
      <c r="E31">
        <v>47.03</v>
      </c>
      <c r="F31">
        <v>46.982636363636402</v>
      </c>
      <c r="G31">
        <v>46.923911111111103</v>
      </c>
      <c r="H31">
        <v>46.8466666666667</v>
      </c>
      <c r="I31">
        <f>VLOOKUP(B31,'Class 1s'!A$2:J$60,10,FALSE)</f>
        <v>52.32</v>
      </c>
      <c r="J31">
        <f>VLOOKUP(B31,thetas4Eval!B$2:C$60,2,FALSE)</f>
        <v>1.6747464492298001</v>
      </c>
      <c r="K31">
        <f t="shared" si="0"/>
        <v>5.3373636363635981</v>
      </c>
    </row>
    <row r="32" spans="1:11" x14ac:dyDescent="0.25">
      <c r="A32" t="s">
        <v>68</v>
      </c>
      <c r="B32" t="s">
        <v>69</v>
      </c>
      <c r="C32">
        <v>84.196133333333293</v>
      </c>
      <c r="D32">
        <v>84.194802831142596</v>
      </c>
      <c r="E32">
        <v>84.213445378151306</v>
      </c>
      <c r="F32">
        <v>84.2542857142857</v>
      </c>
      <c r="G32">
        <v>84.3361290322581</v>
      </c>
      <c r="H32">
        <v>84.380588235294098</v>
      </c>
      <c r="I32">
        <f>VLOOKUP(B32,'Class 1s'!A$2:J$60,10,FALSE)</f>
        <v>85.17</v>
      </c>
      <c r="J32">
        <f>VLOOKUP(B32,thetas4Eval!B$2:C$60,2,FALSE)</f>
        <v>0.91571428571430102</v>
      </c>
      <c r="K32">
        <f t="shared" si="0"/>
        <v>0.91571428571430147</v>
      </c>
    </row>
    <row r="33" spans="1:11" x14ac:dyDescent="0.25">
      <c r="A33" t="s">
        <v>70</v>
      </c>
      <c r="B33" t="s">
        <v>71</v>
      </c>
      <c r="C33">
        <v>91.490799999999993</v>
      </c>
      <c r="D33">
        <v>91.462962962963005</v>
      </c>
      <c r="E33">
        <v>91.412395299145302</v>
      </c>
      <c r="F33">
        <v>91.359626834381501</v>
      </c>
      <c r="G33">
        <v>91.502117288187307</v>
      </c>
      <c r="H33">
        <v>91.461068376068397</v>
      </c>
      <c r="I33">
        <f>VLOOKUP(B33,'Class 1s'!A$2:J$60,10,FALSE)</f>
        <v>96.42</v>
      </c>
      <c r="J33">
        <f>VLOOKUP(B33,thetas4Eval!B$2:C$60,2,FALSE)</f>
        <v>5.0603731656184996</v>
      </c>
      <c r="K33">
        <f t="shared" si="0"/>
        <v>5.0603731656185005</v>
      </c>
    </row>
    <row r="34" spans="1:11" x14ac:dyDescent="0.25">
      <c r="A34" t="s">
        <v>72</v>
      </c>
      <c r="B34" t="s">
        <v>73</v>
      </c>
      <c r="C34">
        <v>88.550062499999996</v>
      </c>
      <c r="D34">
        <v>88.45975</v>
      </c>
      <c r="E34">
        <v>88.423407407407396</v>
      </c>
      <c r="F34">
        <v>88.600759689922498</v>
      </c>
      <c r="G34">
        <v>88.608253968254004</v>
      </c>
      <c r="H34">
        <v>88.723493333333295</v>
      </c>
      <c r="I34">
        <f>VLOOKUP(B34,'Class 1s'!A$2:J$60,10,FALSE)</f>
        <v>93.789999999999992</v>
      </c>
      <c r="J34">
        <f>VLOOKUP(B34,thetas4Eval!B$2:C$60,2,FALSE)</f>
        <v>5.1892403100774898</v>
      </c>
      <c r="K34">
        <f t="shared" si="0"/>
        <v>5.1892403100774942</v>
      </c>
    </row>
    <row r="35" spans="1:11" x14ac:dyDescent="0.25">
      <c r="A35" t="s">
        <v>74</v>
      </c>
      <c r="B35" t="s">
        <v>75</v>
      </c>
      <c r="C35">
        <v>102.597722222222</v>
      </c>
      <c r="D35">
        <v>102.571503448276</v>
      </c>
      <c r="E35">
        <v>102.59822222222201</v>
      </c>
      <c r="F35">
        <v>102.691944444444</v>
      </c>
      <c r="G35">
        <v>103.021333333333</v>
      </c>
      <c r="H35">
        <v>103.1575</v>
      </c>
      <c r="I35">
        <f>VLOOKUP(B35,'Class 1s'!A$2:J$60,10,FALSE)</f>
        <v>105.06</v>
      </c>
      <c r="J35">
        <f>VLOOKUP(B35,thetas4Eval!B$2:C$60,2,FALSE)</f>
        <v>2.3680555555559999</v>
      </c>
      <c r="K35">
        <f t="shared" si="0"/>
        <v>2.3680555555559977</v>
      </c>
    </row>
    <row r="36" spans="1:11" x14ac:dyDescent="0.25">
      <c r="A36" t="s">
        <v>76</v>
      </c>
      <c r="B36" t="s">
        <v>77</v>
      </c>
      <c r="C36">
        <v>36.08</v>
      </c>
      <c r="D36">
        <v>36.036973913043497</v>
      </c>
      <c r="E36">
        <v>36.031791075050698</v>
      </c>
      <c r="F36">
        <v>36.022222222222197</v>
      </c>
      <c r="G36">
        <v>35.950000000000003</v>
      </c>
      <c r="H36">
        <v>35.89</v>
      </c>
      <c r="I36">
        <f>VLOOKUP(B36,'Class 1s'!A$2:J$60,10,FALSE)</f>
        <v>42.01</v>
      </c>
      <c r="J36">
        <f>VLOOKUP(B36,thetas4Eval!B$2:C$60,2,FALSE)</f>
        <v>1.7897333858501301</v>
      </c>
      <c r="K36">
        <f t="shared" si="0"/>
        <v>5.9877777777778007</v>
      </c>
    </row>
    <row r="37" spans="1:11" x14ac:dyDescent="0.25">
      <c r="A37" t="s">
        <v>78</v>
      </c>
      <c r="B37" t="s">
        <v>79</v>
      </c>
      <c r="C37">
        <v>130.635381818182</v>
      </c>
      <c r="D37">
        <v>130.619891891892</v>
      </c>
      <c r="E37">
        <v>130.83147186147201</v>
      </c>
      <c r="F37">
        <v>131.01466666666701</v>
      </c>
      <c r="G37">
        <v>131.222752542373</v>
      </c>
      <c r="H37">
        <v>131.22010424710399</v>
      </c>
      <c r="I37">
        <f>VLOOKUP(B37,'Class 1s'!A$2:J$60,10,FALSE)</f>
        <v>133.31</v>
      </c>
      <c r="J37">
        <f>VLOOKUP(B37,thetas4Eval!B$2:C$60,2,FALSE)</f>
        <v>2.2953333333329899</v>
      </c>
      <c r="K37">
        <f t="shared" si="0"/>
        <v>2.2953333333329908</v>
      </c>
    </row>
    <row r="38" spans="1:11" x14ac:dyDescent="0.25">
      <c r="A38" t="s">
        <v>80</v>
      </c>
      <c r="B38" t="s">
        <v>81</v>
      </c>
      <c r="C38">
        <v>101.86220066889599</v>
      </c>
      <c r="D38">
        <v>101.8</v>
      </c>
      <c r="E38">
        <v>101.73626335403701</v>
      </c>
      <c r="F38">
        <v>101.709657142857</v>
      </c>
      <c r="G38">
        <v>101.68</v>
      </c>
      <c r="H38">
        <v>101.911066666667</v>
      </c>
      <c r="I38">
        <f>VLOOKUP(B38,'Class 1s'!A$2:J$60,10,FALSE)</f>
        <v>110.38</v>
      </c>
      <c r="J38">
        <f>VLOOKUP(B38,thetas4Eval!B$2:C$60,2,FALSE)</f>
        <v>8.6703428571429999</v>
      </c>
      <c r="K38">
        <f t="shared" si="0"/>
        <v>8.6703428571429981</v>
      </c>
    </row>
    <row r="39" spans="1:11" x14ac:dyDescent="0.25">
      <c r="A39" t="s">
        <v>82</v>
      </c>
      <c r="B39" t="s">
        <v>83</v>
      </c>
      <c r="C39">
        <v>137.20694117647099</v>
      </c>
      <c r="D39">
        <v>137.14262513904299</v>
      </c>
      <c r="E39">
        <v>137.02876078431399</v>
      </c>
      <c r="F39">
        <v>136.868857142857</v>
      </c>
      <c r="G39">
        <v>137.307285714286</v>
      </c>
      <c r="H39">
        <v>137.41751020408199</v>
      </c>
      <c r="I39">
        <f>VLOOKUP(B39,'Class 1s'!A$2:J$60,10,FALSE)</f>
        <v>149.16999999999999</v>
      </c>
      <c r="J39">
        <f>VLOOKUP(B39,thetas4Eval!B$2:C$60,2,FALSE)</f>
        <v>12.301142857143001</v>
      </c>
      <c r="K39">
        <f t="shared" si="0"/>
        <v>12.301142857142992</v>
      </c>
    </row>
    <row r="40" spans="1:11" x14ac:dyDescent="0.25">
      <c r="A40" t="s">
        <v>84</v>
      </c>
      <c r="B40" t="s">
        <v>85</v>
      </c>
      <c r="C40">
        <v>57.336898550724598</v>
      </c>
      <c r="D40">
        <v>57.13</v>
      </c>
      <c r="E40">
        <v>57.420840579710102</v>
      </c>
      <c r="F40">
        <v>57.876153846153798</v>
      </c>
      <c r="G40">
        <v>57.8183333333333</v>
      </c>
      <c r="H40">
        <v>57.533333333333303</v>
      </c>
      <c r="I40">
        <f>VLOOKUP(B40,'Class 1s'!A$2:J$60,10,FALSE)</f>
        <v>67.88</v>
      </c>
      <c r="J40">
        <f>VLOOKUP(B40,thetas4Eval!B$2:C$60,2,FALSE)</f>
        <v>10.003846153846199</v>
      </c>
      <c r="K40">
        <f t="shared" si="0"/>
        <v>10.003846153846197</v>
      </c>
    </row>
    <row r="41" spans="1:11" x14ac:dyDescent="0.25">
      <c r="A41" t="s">
        <v>86</v>
      </c>
      <c r="B41" t="s">
        <v>87</v>
      </c>
      <c r="C41">
        <v>128.459571428571</v>
      </c>
      <c r="D41">
        <v>128.459571428571</v>
      </c>
      <c r="E41">
        <v>128.459571428571</v>
      </c>
      <c r="F41">
        <v>128.779285714286</v>
      </c>
      <c r="G41">
        <v>129.314142857143</v>
      </c>
      <c r="H41">
        <v>130.09166666666701</v>
      </c>
      <c r="I41">
        <f>VLOOKUP(B41,'Class 1s'!A$2:J$60,10,FALSE)</f>
        <v>134.32</v>
      </c>
      <c r="J41">
        <f>VLOOKUP(B41,thetas4Eval!B$2:C$60,2,FALSE)</f>
        <v>1.7121375075724601</v>
      </c>
      <c r="K41">
        <f t="shared" si="0"/>
        <v>5.5407142857139888</v>
      </c>
    </row>
    <row r="42" spans="1:11" x14ac:dyDescent="0.25">
      <c r="A42" t="s">
        <v>88</v>
      </c>
      <c r="B42" t="s">
        <v>89</v>
      </c>
      <c r="C42">
        <v>128.570142857143</v>
      </c>
      <c r="D42">
        <v>128.570142857143</v>
      </c>
      <c r="E42">
        <v>128.570142857143</v>
      </c>
      <c r="F42">
        <v>128.82385714285701</v>
      </c>
      <c r="G42">
        <v>129.80185714285699</v>
      </c>
      <c r="H42">
        <v>130.93128571428599</v>
      </c>
      <c r="I42">
        <f>VLOOKUP(B42,'Class 1s'!A$2:J$60,10,FALSE)</f>
        <v>134.16</v>
      </c>
      <c r="J42">
        <f>VLOOKUP(B42,thetas4Eval!B$2:C$60,2,FALSE)</f>
        <v>1.6745177031512899</v>
      </c>
      <c r="K42">
        <f t="shared" si="0"/>
        <v>5.3361428571429883</v>
      </c>
    </row>
    <row r="43" spans="1:11" x14ac:dyDescent="0.25">
      <c r="A43" t="s">
        <v>90</v>
      </c>
      <c r="B43" t="s">
        <v>91</v>
      </c>
      <c r="C43">
        <v>128.97728571428601</v>
      </c>
      <c r="D43">
        <v>128.97728571428601</v>
      </c>
      <c r="E43">
        <v>128.97728571428601</v>
      </c>
      <c r="F43">
        <v>129.30099999999999</v>
      </c>
      <c r="G43">
        <v>129.70757142857099</v>
      </c>
      <c r="H43">
        <v>129.94214285714301</v>
      </c>
      <c r="I43">
        <f>VLOOKUP(B43,'Class 1s'!A$2:J$60,10,FALSE)</f>
        <v>134.43</v>
      </c>
      <c r="J43">
        <f>VLOOKUP(B43,thetas4Eval!B$2:C$60,2,FALSE)</f>
        <v>1.6349259215266101</v>
      </c>
      <c r="K43">
        <f t="shared" si="0"/>
        <v>5.1290000000000191</v>
      </c>
    </row>
    <row r="44" spans="1:11" x14ac:dyDescent="0.25">
      <c r="A44" t="s">
        <v>92</v>
      </c>
      <c r="B44" t="s">
        <v>93</v>
      </c>
      <c r="C44">
        <v>99.141199999999998</v>
      </c>
      <c r="D44">
        <v>99.136470588235298</v>
      </c>
      <c r="E44">
        <v>99.141199999999998</v>
      </c>
      <c r="F44">
        <v>99.2407068965517</v>
      </c>
      <c r="G44">
        <v>99.421830115830105</v>
      </c>
      <c r="H44">
        <v>99.524666666666704</v>
      </c>
      <c r="I44">
        <f>VLOOKUP(B44,'Class 1s'!A$2:J$60,10,FALSE)</f>
        <v>101.86</v>
      </c>
      <c r="J44">
        <f>VLOOKUP(B44,thetas4Eval!B$2:C$60,2,FALSE)</f>
        <v>2.6192931034483</v>
      </c>
      <c r="K44">
        <f t="shared" si="0"/>
        <v>2.6192931034482996</v>
      </c>
    </row>
    <row r="45" spans="1:11" x14ac:dyDescent="0.25">
      <c r="A45" t="s">
        <v>94</v>
      </c>
      <c r="B45" t="s">
        <v>95</v>
      </c>
      <c r="C45">
        <v>139.35952941176501</v>
      </c>
      <c r="D45">
        <v>139.3038</v>
      </c>
      <c r="E45">
        <v>139.34399999999999</v>
      </c>
      <c r="F45">
        <v>139.92978299120199</v>
      </c>
      <c r="G45">
        <v>140.16780952381001</v>
      </c>
      <c r="H45">
        <v>140.19242857142899</v>
      </c>
      <c r="I45">
        <f>VLOOKUP(B45,'Class 1s'!A$2:J$60,10,FALSE)</f>
        <v>143.52000000000001</v>
      </c>
      <c r="J45">
        <f>VLOOKUP(B45,thetas4Eval!B$2:C$60,2,FALSE)</f>
        <v>3.5902170087980201</v>
      </c>
      <c r="K45">
        <f t="shared" si="0"/>
        <v>3.590217008798021</v>
      </c>
    </row>
    <row r="46" spans="1:11" x14ac:dyDescent="0.25">
      <c r="A46" t="s">
        <v>96</v>
      </c>
      <c r="B46" t="s">
        <v>97</v>
      </c>
      <c r="C46">
        <v>124.283125</v>
      </c>
      <c r="D46">
        <v>124.283125</v>
      </c>
      <c r="E46">
        <v>124.283125</v>
      </c>
      <c r="F46">
        <v>124.35893984962399</v>
      </c>
      <c r="G46">
        <v>124.530857142857</v>
      </c>
      <c r="H46">
        <v>124.47248245614</v>
      </c>
      <c r="I46">
        <f>VLOOKUP(B46,'Class 1s'!A$2:J$60,10,FALSE)</f>
        <v>125.84</v>
      </c>
      <c r="J46">
        <f>VLOOKUP(B46,thetas4Eval!B$2:C$60,2,FALSE)</f>
        <v>0.39281083212131401</v>
      </c>
      <c r="K46">
        <f t="shared" si="0"/>
        <v>1.4810601503760097</v>
      </c>
    </row>
    <row r="47" spans="1:11" x14ac:dyDescent="0.25">
      <c r="A47" t="s">
        <v>98</v>
      </c>
      <c r="B47" t="s">
        <v>99</v>
      </c>
      <c r="C47">
        <v>64.568714285714293</v>
      </c>
      <c r="D47">
        <v>64.358384615384594</v>
      </c>
      <c r="E47">
        <v>64.172752030947805</v>
      </c>
      <c r="F47">
        <v>63.985634988179697</v>
      </c>
      <c r="G47">
        <v>63.786714893617003</v>
      </c>
      <c r="H47">
        <v>63.649285714285703</v>
      </c>
      <c r="I47" t="e">
        <f>VLOOKUP(B47,'Class 1s'!A$2:J$60,10,FALSE)</f>
        <v>#N/A</v>
      </c>
      <c r="J47" t="e">
        <f>VLOOKUP(B47,thetas4Eval!B$2:C$60,2,FALSE)</f>
        <v>#N/A</v>
      </c>
      <c r="K47" t="e">
        <f t="shared" si="0"/>
        <v>#N/A</v>
      </c>
    </row>
    <row r="48" spans="1:11" x14ac:dyDescent="0.25">
      <c r="A48" t="s">
        <v>100</v>
      </c>
      <c r="B48" t="s">
        <v>101</v>
      </c>
      <c r="C48">
        <v>65.442992592592603</v>
      </c>
      <c r="D48">
        <v>65.402868795518202</v>
      </c>
      <c r="E48">
        <v>65.358888888888899</v>
      </c>
      <c r="F48">
        <v>65.307142857142907</v>
      </c>
      <c r="G48">
        <v>65.354736842105297</v>
      </c>
      <c r="H48">
        <v>65.366666666666703</v>
      </c>
      <c r="I48">
        <f>VLOOKUP(B48,'Class 1s'!A$2:J$60,10,FALSE)</f>
        <v>68.55</v>
      </c>
      <c r="J48">
        <f>VLOOKUP(B48,thetas4Eval!B$2:C$60,2,FALSE)</f>
        <v>1.1764788368510599</v>
      </c>
      <c r="K48">
        <f t="shared" si="0"/>
        <v>3.2428571428570905</v>
      </c>
    </row>
    <row r="49" spans="1:11" x14ac:dyDescent="0.25">
      <c r="A49" t="s">
        <v>102</v>
      </c>
      <c r="B49" t="s">
        <v>103</v>
      </c>
      <c r="C49">
        <v>121.4</v>
      </c>
      <c r="D49">
        <v>121.24</v>
      </c>
      <c r="E49">
        <v>121.02</v>
      </c>
      <c r="F49">
        <v>121.37</v>
      </c>
      <c r="G49">
        <v>121.37</v>
      </c>
      <c r="H49">
        <v>121.4</v>
      </c>
      <c r="I49">
        <f>VLOOKUP(B49,'Class 1s'!A$2:J$60,10,FALSE)</f>
        <v>129.33000000000001</v>
      </c>
      <c r="J49">
        <f>VLOOKUP(B49,thetas4Eval!B$2:C$60,2,FALSE)</f>
        <v>7.9600000000000097</v>
      </c>
      <c r="K49">
        <f t="shared" si="0"/>
        <v>7.960000000000008</v>
      </c>
    </row>
    <row r="50" spans="1:11" x14ac:dyDescent="0.25">
      <c r="A50" t="s">
        <v>104</v>
      </c>
      <c r="B50" t="s">
        <v>105</v>
      </c>
      <c r="C50">
        <v>114.045</v>
      </c>
      <c r="D50">
        <v>114.045</v>
      </c>
      <c r="E50">
        <v>114.045</v>
      </c>
      <c r="F50">
        <v>114.045</v>
      </c>
      <c r="G50">
        <v>114.045</v>
      </c>
      <c r="H50">
        <v>113.873898131868</v>
      </c>
      <c r="I50">
        <f>VLOOKUP(B50,'Class 1s'!A$2:J$60,10,FALSE)</f>
        <v>119.10899999999999</v>
      </c>
      <c r="J50">
        <f>VLOOKUP(B50,thetas4Eval!B$2:C$60,2,FALSE)</f>
        <v>5.0639999999999903</v>
      </c>
      <c r="K50">
        <f t="shared" si="0"/>
        <v>5.063999999999993</v>
      </c>
    </row>
    <row r="51" spans="1:11" x14ac:dyDescent="0.25">
      <c r="A51" t="s">
        <v>106</v>
      </c>
      <c r="B51" t="s">
        <v>107</v>
      </c>
      <c r="C51">
        <v>65.099999999999994</v>
      </c>
      <c r="D51">
        <v>65.099999999999994</v>
      </c>
      <c r="E51">
        <v>65.099999999999994</v>
      </c>
      <c r="F51">
        <v>65.042000000000002</v>
      </c>
      <c r="G51">
        <v>65.180000000000007</v>
      </c>
      <c r="H51">
        <v>65.12</v>
      </c>
      <c r="I51">
        <f>VLOOKUP(B51,'Class 1s'!A$2:J$60,10,FALSE)</f>
        <v>68.45</v>
      </c>
      <c r="J51">
        <f>VLOOKUP(B51,thetas4Eval!B$2:C$60,2,FALSE)</f>
        <v>1.2261485044453799</v>
      </c>
      <c r="K51">
        <f t="shared" si="0"/>
        <v>3.4080000000000013</v>
      </c>
    </row>
    <row r="52" spans="1:11" x14ac:dyDescent="0.25">
      <c r="A52" t="s">
        <v>108</v>
      </c>
      <c r="B52" t="s">
        <v>109</v>
      </c>
      <c r="C52">
        <v>129.553255172414</v>
      </c>
      <c r="D52">
        <v>129.55672666106</v>
      </c>
      <c r="E52">
        <v>129.79212605041999</v>
      </c>
      <c r="F52">
        <v>129.99736428571401</v>
      </c>
      <c r="G52">
        <v>130.121746031746</v>
      </c>
      <c r="H52">
        <v>130.13845351473901</v>
      </c>
      <c r="I52">
        <f>VLOOKUP(B52,'Class 1s'!A$2:J$60,10,FALSE)</f>
        <v>132.435</v>
      </c>
      <c r="J52">
        <f>VLOOKUP(B52,thetas4Eval!B$2:C$60,2,FALSE)</f>
        <v>2.4376357142859901</v>
      </c>
      <c r="K52">
        <f t="shared" si="0"/>
        <v>2.4376357142859888</v>
      </c>
    </row>
    <row r="53" spans="1:11" x14ac:dyDescent="0.25">
      <c r="A53" t="s">
        <v>110</v>
      </c>
      <c r="B53" t="s">
        <v>111</v>
      </c>
      <c r="C53">
        <v>97.82</v>
      </c>
      <c r="D53">
        <v>97.83</v>
      </c>
      <c r="E53">
        <v>97.98</v>
      </c>
      <c r="F53">
        <v>98.01</v>
      </c>
      <c r="G53">
        <v>98.061999999999998</v>
      </c>
      <c r="H53">
        <v>98.03</v>
      </c>
      <c r="I53">
        <f>VLOOKUP(B53,'Class 1s'!A$2:J$60,10,FALSE)</f>
        <v>101.68899999999999</v>
      </c>
      <c r="J53">
        <f>VLOOKUP(B53,thetas4Eval!B$2:C$60,2,FALSE)</f>
        <v>1.3026621851076501</v>
      </c>
      <c r="K53">
        <f t="shared" si="0"/>
        <v>3.6789999999999878</v>
      </c>
    </row>
    <row r="54" spans="1:11" x14ac:dyDescent="0.25">
      <c r="A54" t="s">
        <v>112</v>
      </c>
      <c r="B54" t="s">
        <v>113</v>
      </c>
      <c r="C54">
        <v>88.773389679478697</v>
      </c>
      <c r="D54">
        <v>88.672478260869596</v>
      </c>
      <c r="E54">
        <v>88.638107769423598</v>
      </c>
      <c r="F54">
        <v>88.567382151029705</v>
      </c>
      <c r="G54">
        <v>88.567929824561404</v>
      </c>
      <c r="H54">
        <v>88.440689655172406</v>
      </c>
      <c r="I54">
        <f>VLOOKUP(B54,'Class 1s'!A$2:J$60,10,FALSE)</f>
        <v>96.74</v>
      </c>
      <c r="J54">
        <f>VLOOKUP(B54,thetas4Eval!B$2:C$60,2,FALSE)</f>
        <v>8.1726178489702903</v>
      </c>
      <c r="K54">
        <f t="shared" si="0"/>
        <v>8.1726178489702903</v>
      </c>
    </row>
    <row r="55" spans="1:11" x14ac:dyDescent="0.25">
      <c r="A55" t="s">
        <v>114</v>
      </c>
      <c r="B55" t="s">
        <v>115</v>
      </c>
      <c r="C55">
        <v>68.063999999999993</v>
      </c>
      <c r="D55">
        <v>68.050847826086994</v>
      </c>
      <c r="E55">
        <v>68.0281976284585</v>
      </c>
      <c r="F55">
        <v>68.002857142857096</v>
      </c>
      <c r="G55">
        <v>68.025555555555599</v>
      </c>
      <c r="H55">
        <v>68.02</v>
      </c>
      <c r="I55">
        <f>VLOOKUP(B55,'Class 1s'!A$2:J$60,10,FALSE)</f>
        <v>69.349999999999994</v>
      </c>
      <c r="J55">
        <f>VLOOKUP(B55,thetas4Eval!B$2:C$60,2,FALSE)</f>
        <v>0.29804386752279499</v>
      </c>
      <c r="K55">
        <f t="shared" si="0"/>
        <v>1.3471428571428987</v>
      </c>
    </row>
    <row r="56" spans="1:11" x14ac:dyDescent="0.25">
      <c r="A56" t="s">
        <v>116</v>
      </c>
      <c r="B56" t="s">
        <v>117</v>
      </c>
      <c r="C56">
        <v>58.81</v>
      </c>
      <c r="D56">
        <v>58.754113333333301</v>
      </c>
      <c r="E56">
        <v>58.742990989010998</v>
      </c>
      <c r="F56">
        <v>58.685496559999997</v>
      </c>
      <c r="G56">
        <v>58.629790588235302</v>
      </c>
      <c r="H56">
        <v>58.575499999999998</v>
      </c>
      <c r="I56">
        <f>VLOOKUP(B56,'Class 1s'!A$2:J$60,10,FALSE)</f>
        <v>68.349999999999994</v>
      </c>
      <c r="J56">
        <f>VLOOKUP(B56,thetas4Eval!B$2:C$60,2,FALSE)</f>
        <v>9.6645034400000007</v>
      </c>
      <c r="K56">
        <f t="shared" si="0"/>
        <v>9.6645034399999972</v>
      </c>
    </row>
    <row r="57" spans="1:11" x14ac:dyDescent="0.25">
      <c r="A57" t="s">
        <v>118</v>
      </c>
      <c r="B57" t="s">
        <v>119</v>
      </c>
      <c r="C57">
        <v>63.54</v>
      </c>
      <c r="D57">
        <v>63.814</v>
      </c>
      <c r="E57">
        <v>64.069999999999993</v>
      </c>
      <c r="F57">
        <v>64.11</v>
      </c>
      <c r="G57">
        <v>64.242000000000004</v>
      </c>
      <c r="H57">
        <v>64.141999999999996</v>
      </c>
      <c r="I57">
        <f>VLOOKUP(B57,'Class 1s'!A$2:J$60,10,FALSE)</f>
        <v>66.600000000000009</v>
      </c>
      <c r="J57">
        <f>VLOOKUP(B57,thetas4Eval!B$2:C$60,2,FALSE)</f>
        <v>0.91231404680624395</v>
      </c>
      <c r="K57">
        <f t="shared" si="0"/>
        <v>2.4900000000000091</v>
      </c>
    </row>
    <row r="58" spans="1:11" x14ac:dyDescent="0.25">
      <c r="A58" t="s">
        <v>120</v>
      </c>
      <c r="B58" t="s">
        <v>121</v>
      </c>
      <c r="C58">
        <v>58.89</v>
      </c>
      <c r="D58">
        <v>59.16</v>
      </c>
      <c r="E58">
        <v>59.42</v>
      </c>
      <c r="F58">
        <v>59.57</v>
      </c>
      <c r="G58">
        <v>59.682000000000002</v>
      </c>
      <c r="H58">
        <v>59.6</v>
      </c>
      <c r="I58">
        <f>VLOOKUP(B58,'Class 1s'!A$2:J$60,10,FALSE)</f>
        <v>63.05</v>
      </c>
      <c r="J58">
        <f>VLOOKUP(B58,thetas4Eval!B$2:C$60,2,FALSE)</f>
        <v>1.2470547155704499</v>
      </c>
      <c r="K58">
        <f t="shared" si="0"/>
        <v>3.4799999999999969</v>
      </c>
    </row>
    <row r="59" spans="1:11" x14ac:dyDescent="0.25">
      <c r="A59" t="s">
        <v>122</v>
      </c>
      <c r="B59" t="s">
        <v>123</v>
      </c>
      <c r="C59">
        <v>61.03</v>
      </c>
      <c r="D59">
        <v>61.3</v>
      </c>
      <c r="E59">
        <v>61.56</v>
      </c>
      <c r="F59">
        <v>61.75</v>
      </c>
      <c r="G59">
        <v>61.87</v>
      </c>
      <c r="H59">
        <v>61.76</v>
      </c>
      <c r="I59">
        <f>VLOOKUP(B59,'Class 1s'!A$2:J$60,10,FALSE)</f>
        <v>63.709999999999994</v>
      </c>
      <c r="J59">
        <f>VLOOKUP(B59,thetas4Eval!B$2:C$60,2,FALSE)</f>
        <v>0.67298428300272095</v>
      </c>
      <c r="K59">
        <f t="shared" si="0"/>
        <v>1.9599999999999937</v>
      </c>
    </row>
    <row r="60" spans="1:11" x14ac:dyDescent="0.25">
      <c r="A60" t="s">
        <v>124</v>
      </c>
      <c r="B60" t="s">
        <v>125</v>
      </c>
      <c r="C60">
        <v>60.54</v>
      </c>
      <c r="D60">
        <v>60.71</v>
      </c>
      <c r="E60">
        <v>60.904000000000003</v>
      </c>
      <c r="F60">
        <v>60.76</v>
      </c>
      <c r="G60">
        <v>60.832000000000001</v>
      </c>
      <c r="H60">
        <v>60.682000000000002</v>
      </c>
      <c r="I60">
        <f>VLOOKUP(B60,'Class 1s'!A$2:J$60,10,FALSE)</f>
        <v>63.42</v>
      </c>
      <c r="J60">
        <f>VLOOKUP(B60,thetas4Eval!B$2:C$60,2,FALSE)</f>
        <v>0.978355456454849</v>
      </c>
      <c r="K60">
        <f t="shared" si="0"/>
        <v>2.6600000000000037</v>
      </c>
    </row>
    <row r="61" spans="1:11" x14ac:dyDescent="0.25">
      <c r="A61" t="s">
        <v>126</v>
      </c>
      <c r="B61" t="s">
        <v>127</v>
      </c>
      <c r="C61">
        <v>63.62</v>
      </c>
      <c r="D61">
        <v>63.75</v>
      </c>
      <c r="E61">
        <v>63.91</v>
      </c>
      <c r="F61">
        <v>63.82</v>
      </c>
      <c r="G61">
        <v>63.95</v>
      </c>
      <c r="H61">
        <v>63.781999999999996</v>
      </c>
      <c r="I61">
        <f>VLOOKUP(B61,'Class 1s'!A$2:J$60,10,FALSE)</f>
        <v>67.290000000000006</v>
      </c>
      <c r="J61">
        <f>VLOOKUP(B61,thetas4Eval!B$2:C$60,2,FALSE)</f>
        <v>1.2441770803582</v>
      </c>
      <c r="K61">
        <f t="shared" si="0"/>
        <v>3.470000000000006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7" workbookViewId="0">
      <selection activeCell="B20" sqref="B2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9</v>
      </c>
      <c r="B2" t="s">
        <v>8</v>
      </c>
    </row>
    <row r="3" spans="1:2" x14ac:dyDescent="0.25">
      <c r="A3" t="s">
        <v>11</v>
      </c>
      <c r="B3" t="s">
        <v>10</v>
      </c>
    </row>
    <row r="4" spans="1:2" x14ac:dyDescent="0.25">
      <c r="A4" t="s">
        <v>13</v>
      </c>
      <c r="B4" t="s">
        <v>12</v>
      </c>
    </row>
    <row r="5" spans="1:2" x14ac:dyDescent="0.25">
      <c r="A5" t="s">
        <v>17</v>
      </c>
      <c r="B5" t="s">
        <v>16</v>
      </c>
    </row>
    <row r="6" spans="1:2" x14ac:dyDescent="0.25">
      <c r="A6" t="s">
        <v>19</v>
      </c>
      <c r="B6" t="s">
        <v>18</v>
      </c>
    </row>
    <row r="7" spans="1:2" x14ac:dyDescent="0.25">
      <c r="A7" t="s">
        <v>21</v>
      </c>
      <c r="B7" t="s">
        <v>20</v>
      </c>
    </row>
    <row r="8" spans="1:2" x14ac:dyDescent="0.25">
      <c r="A8" t="s">
        <v>23</v>
      </c>
      <c r="B8" t="s">
        <v>22</v>
      </c>
    </row>
    <row r="9" spans="1:2" x14ac:dyDescent="0.25">
      <c r="A9" t="s">
        <v>25</v>
      </c>
      <c r="B9" t="s">
        <v>24</v>
      </c>
    </row>
    <row r="10" spans="1:2" x14ac:dyDescent="0.25">
      <c r="A10" t="s">
        <v>27</v>
      </c>
      <c r="B10" t="s">
        <v>26</v>
      </c>
    </row>
    <row r="11" spans="1:2" x14ac:dyDescent="0.25">
      <c r="A11" t="s">
        <v>29</v>
      </c>
      <c r="B11" t="s">
        <v>28</v>
      </c>
    </row>
    <row r="12" spans="1:2" x14ac:dyDescent="0.25">
      <c r="A12" t="s">
        <v>31</v>
      </c>
      <c r="B12" t="s">
        <v>30</v>
      </c>
    </row>
    <row r="13" spans="1:2" x14ac:dyDescent="0.25">
      <c r="A13" t="s">
        <v>33</v>
      </c>
      <c r="B13" t="s">
        <v>32</v>
      </c>
    </row>
    <row r="14" spans="1:2" x14ac:dyDescent="0.25">
      <c r="A14" t="s">
        <v>35</v>
      </c>
      <c r="B14" t="s">
        <v>34</v>
      </c>
    </row>
    <row r="15" spans="1:2" x14ac:dyDescent="0.25">
      <c r="A15" t="s">
        <v>37</v>
      </c>
      <c r="B15" t="s">
        <v>36</v>
      </c>
    </row>
    <row r="16" spans="1:2" x14ac:dyDescent="0.25">
      <c r="A16" t="s">
        <v>39</v>
      </c>
      <c r="B16" t="s">
        <v>38</v>
      </c>
    </row>
    <row r="17" spans="1:2" x14ac:dyDescent="0.25">
      <c r="A17" t="s">
        <v>43</v>
      </c>
      <c r="B17" t="s">
        <v>42</v>
      </c>
    </row>
    <row r="18" spans="1:2" x14ac:dyDescent="0.25">
      <c r="A18" t="s">
        <v>45</v>
      </c>
      <c r="B18" t="s">
        <v>44</v>
      </c>
    </row>
    <row r="19" spans="1:2" x14ac:dyDescent="0.25">
      <c r="A19" t="s">
        <v>47</v>
      </c>
      <c r="B19" t="s">
        <v>46</v>
      </c>
    </row>
    <row r="20" spans="1:2" x14ac:dyDescent="0.25">
      <c r="A20" t="s">
        <v>41</v>
      </c>
      <c r="B20" t="s">
        <v>40</v>
      </c>
    </row>
    <row r="21" spans="1:2" x14ac:dyDescent="0.25">
      <c r="A21" t="s">
        <v>49</v>
      </c>
      <c r="B21" t="s">
        <v>48</v>
      </c>
    </row>
    <row r="22" spans="1:2" x14ac:dyDescent="0.25">
      <c r="A22" t="s">
        <v>51</v>
      </c>
      <c r="B22" t="s">
        <v>50</v>
      </c>
    </row>
    <row r="23" spans="1:2" x14ac:dyDescent="0.25">
      <c r="A23" t="s">
        <v>53</v>
      </c>
      <c r="B23" t="s">
        <v>52</v>
      </c>
    </row>
    <row r="24" spans="1:2" x14ac:dyDescent="0.25">
      <c r="A24" t="s">
        <v>55</v>
      </c>
      <c r="B24" t="s">
        <v>54</v>
      </c>
    </row>
    <row r="25" spans="1:2" x14ac:dyDescent="0.25">
      <c r="A25" t="s">
        <v>57</v>
      </c>
      <c r="B25" t="s">
        <v>56</v>
      </c>
    </row>
    <row r="26" spans="1:2" x14ac:dyDescent="0.25">
      <c r="A26" t="s">
        <v>59</v>
      </c>
      <c r="B26" t="s">
        <v>58</v>
      </c>
    </row>
    <row r="27" spans="1:2" x14ac:dyDescent="0.25">
      <c r="A27" t="s">
        <v>61</v>
      </c>
      <c r="B27" t="s">
        <v>60</v>
      </c>
    </row>
    <row r="28" spans="1:2" x14ac:dyDescent="0.25">
      <c r="A28" t="s">
        <v>63</v>
      </c>
      <c r="B28" t="s">
        <v>62</v>
      </c>
    </row>
    <row r="29" spans="1:2" x14ac:dyDescent="0.25">
      <c r="A29" t="s">
        <v>15</v>
      </c>
      <c r="B29" t="s">
        <v>14</v>
      </c>
    </row>
    <row r="30" spans="1:2" x14ac:dyDescent="0.25">
      <c r="A30" t="s">
        <v>65</v>
      </c>
      <c r="B30" t="s">
        <v>64</v>
      </c>
    </row>
    <row r="31" spans="1:2" x14ac:dyDescent="0.25">
      <c r="A31" t="s">
        <v>67</v>
      </c>
      <c r="B31" t="s">
        <v>66</v>
      </c>
    </row>
    <row r="32" spans="1:2" x14ac:dyDescent="0.25">
      <c r="A32" t="s">
        <v>69</v>
      </c>
      <c r="B32" t="s">
        <v>68</v>
      </c>
    </row>
    <row r="33" spans="1:2" x14ac:dyDescent="0.25">
      <c r="A33" t="s">
        <v>71</v>
      </c>
      <c r="B33" t="s">
        <v>70</v>
      </c>
    </row>
    <row r="34" spans="1:2" x14ac:dyDescent="0.25">
      <c r="A34" t="s">
        <v>73</v>
      </c>
      <c r="B34" t="s">
        <v>72</v>
      </c>
    </row>
    <row r="35" spans="1:2" x14ac:dyDescent="0.25">
      <c r="A35" t="s">
        <v>75</v>
      </c>
      <c r="B35" t="s">
        <v>74</v>
      </c>
    </row>
    <row r="36" spans="1:2" x14ac:dyDescent="0.25">
      <c r="A36" t="s">
        <v>77</v>
      </c>
      <c r="B36" t="s">
        <v>76</v>
      </c>
    </row>
    <row r="37" spans="1:2" x14ac:dyDescent="0.25">
      <c r="A37" t="s">
        <v>79</v>
      </c>
      <c r="B37" t="s">
        <v>78</v>
      </c>
    </row>
    <row r="38" spans="1:2" x14ac:dyDescent="0.25">
      <c r="A38" t="s">
        <v>81</v>
      </c>
      <c r="B38" t="s">
        <v>80</v>
      </c>
    </row>
    <row r="39" spans="1:2" x14ac:dyDescent="0.25">
      <c r="A39" t="s">
        <v>83</v>
      </c>
      <c r="B39" t="s">
        <v>82</v>
      </c>
    </row>
    <row r="40" spans="1:2" x14ac:dyDescent="0.25">
      <c r="A40" t="s">
        <v>85</v>
      </c>
      <c r="B40" t="s">
        <v>128</v>
      </c>
    </row>
    <row r="41" spans="1:2" x14ac:dyDescent="0.25">
      <c r="A41" t="s">
        <v>87</v>
      </c>
      <c r="B41" t="s">
        <v>86</v>
      </c>
    </row>
    <row r="42" spans="1:2" x14ac:dyDescent="0.25">
      <c r="A42" t="s">
        <v>89</v>
      </c>
      <c r="B42" t="s">
        <v>88</v>
      </c>
    </row>
    <row r="43" spans="1:2" x14ac:dyDescent="0.25">
      <c r="A43" t="s">
        <v>91</v>
      </c>
      <c r="B43" t="s">
        <v>90</v>
      </c>
    </row>
    <row r="44" spans="1:2" x14ac:dyDescent="0.25">
      <c r="A44" t="s">
        <v>93</v>
      </c>
      <c r="B44" t="s">
        <v>92</v>
      </c>
    </row>
    <row r="45" spans="1:2" x14ac:dyDescent="0.25">
      <c r="A45" t="s">
        <v>95</v>
      </c>
      <c r="B45" t="s">
        <v>94</v>
      </c>
    </row>
    <row r="46" spans="1:2" x14ac:dyDescent="0.25">
      <c r="A46" t="s">
        <v>103</v>
      </c>
      <c r="B46" t="s">
        <v>102</v>
      </c>
    </row>
    <row r="47" spans="1:2" x14ac:dyDescent="0.25">
      <c r="A47" t="s">
        <v>97</v>
      </c>
      <c r="B47" t="s">
        <v>96</v>
      </c>
    </row>
    <row r="48" spans="1:2" x14ac:dyDescent="0.25">
      <c r="A48" t="s">
        <v>99</v>
      </c>
      <c r="B48" t="s">
        <v>98</v>
      </c>
    </row>
    <row r="49" spans="1:2" x14ac:dyDescent="0.25">
      <c r="A49" t="s">
        <v>101</v>
      </c>
      <c r="B49" t="s">
        <v>100</v>
      </c>
    </row>
    <row r="50" spans="1:2" x14ac:dyDescent="0.25">
      <c r="A50" t="s">
        <v>105</v>
      </c>
      <c r="B50" t="s">
        <v>104</v>
      </c>
    </row>
    <row r="51" spans="1:2" x14ac:dyDescent="0.25">
      <c r="A51" t="s">
        <v>107</v>
      </c>
      <c r="B51" t="s">
        <v>106</v>
      </c>
    </row>
    <row r="52" spans="1:2" x14ac:dyDescent="0.25">
      <c r="A52" t="s">
        <v>109</v>
      </c>
      <c r="B52" t="s">
        <v>108</v>
      </c>
    </row>
    <row r="53" spans="1:2" x14ac:dyDescent="0.25">
      <c r="A53" t="s">
        <v>111</v>
      </c>
      <c r="B53" t="s">
        <v>110</v>
      </c>
    </row>
    <row r="54" spans="1:2" x14ac:dyDescent="0.25">
      <c r="A54" t="s">
        <v>113</v>
      </c>
      <c r="B54" t="s">
        <v>112</v>
      </c>
    </row>
    <row r="55" spans="1:2" x14ac:dyDescent="0.25">
      <c r="A55" t="s">
        <v>115</v>
      </c>
      <c r="B55" t="s">
        <v>114</v>
      </c>
    </row>
    <row r="56" spans="1:2" x14ac:dyDescent="0.25">
      <c r="A56" t="s">
        <v>117</v>
      </c>
      <c r="B56" t="s">
        <v>116</v>
      </c>
    </row>
    <row r="57" spans="1:2" x14ac:dyDescent="0.25">
      <c r="A57" t="s">
        <v>119</v>
      </c>
      <c r="B57" t="s">
        <v>118</v>
      </c>
    </row>
    <row r="58" spans="1:2" x14ac:dyDescent="0.25">
      <c r="A58" t="s">
        <v>121</v>
      </c>
      <c r="B58" t="s">
        <v>120</v>
      </c>
    </row>
    <row r="59" spans="1:2" x14ac:dyDescent="0.25">
      <c r="A59" t="s">
        <v>123</v>
      </c>
      <c r="B59" t="s">
        <v>122</v>
      </c>
    </row>
    <row r="60" spans="1:2" x14ac:dyDescent="0.25">
      <c r="A60" t="s">
        <v>125</v>
      </c>
      <c r="B60" t="s">
        <v>124</v>
      </c>
    </row>
    <row r="61" spans="1:2" x14ac:dyDescent="0.25">
      <c r="A61" t="s">
        <v>127</v>
      </c>
      <c r="B6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zoomScaleNormal="100" workbookViewId="0">
      <pane ySplit="1" topLeftCell="A2" activePane="bottomLeft" state="frozen"/>
      <selection pane="bottomLeft" activeCell="B34" sqref="B34"/>
    </sheetView>
  </sheetViews>
  <sheetFormatPr defaultRowHeight="15" x14ac:dyDescent="0.25"/>
  <cols>
    <col min="1" max="1" width="14" style="1" customWidth="1"/>
    <col min="2" max="2" width="34.28515625" style="2" customWidth="1"/>
    <col min="3" max="3" width="14.28515625" customWidth="1"/>
    <col min="4" max="4" width="11.5703125" style="1" customWidth="1"/>
    <col min="5" max="5" width="13.85546875" style="2" customWidth="1"/>
    <col min="6" max="6" width="8.42578125" style="2" customWidth="1"/>
    <col min="7" max="7" width="23" style="2" customWidth="1"/>
    <col min="8" max="8" width="19" style="1" customWidth="1"/>
    <col min="9" max="9" width="15.140625" style="1" customWidth="1"/>
    <col min="10" max="10" width="19.140625" style="1" customWidth="1"/>
    <col min="11" max="11" width="14.42578125" customWidth="1"/>
    <col min="12" max="12" width="15.28515625" customWidth="1"/>
    <col min="13" max="13" width="13.85546875" customWidth="1"/>
  </cols>
  <sheetData>
    <row r="1" spans="1:13" s="20" customFormat="1" ht="41.25" customHeight="1" x14ac:dyDescent="0.25">
      <c r="A1" s="24" t="s">
        <v>212</v>
      </c>
      <c r="B1" s="24" t="s">
        <v>211</v>
      </c>
      <c r="C1" s="24" t="s">
        <v>210</v>
      </c>
      <c r="D1" s="24" t="s">
        <v>209</v>
      </c>
      <c r="E1" s="24" t="s">
        <v>208</v>
      </c>
      <c r="F1" s="24" t="s">
        <v>207</v>
      </c>
      <c r="G1" s="24" t="s">
        <v>206</v>
      </c>
      <c r="H1" s="24" t="s">
        <v>205</v>
      </c>
      <c r="I1" s="23" t="s">
        <v>204</v>
      </c>
      <c r="J1" s="24" t="s">
        <v>203</v>
      </c>
      <c r="K1" s="23" t="s">
        <v>202</v>
      </c>
      <c r="L1" s="23" t="s">
        <v>201</v>
      </c>
      <c r="M1" s="22" t="s">
        <v>200</v>
      </c>
    </row>
    <row r="2" spans="1:13" s="12" customFormat="1" ht="30" customHeight="1" x14ac:dyDescent="0.25">
      <c r="A2" s="10" t="s">
        <v>119</v>
      </c>
      <c r="B2" s="6" t="s">
        <v>199</v>
      </c>
      <c r="C2" s="10" t="s">
        <v>133</v>
      </c>
      <c r="D2" s="10" t="s">
        <v>133</v>
      </c>
      <c r="E2" s="6" t="s">
        <v>155</v>
      </c>
      <c r="F2" s="7" t="s">
        <v>154</v>
      </c>
      <c r="G2" s="6" t="s">
        <v>136</v>
      </c>
      <c r="H2" s="5">
        <v>67.680000000000007</v>
      </c>
      <c r="I2" s="15">
        <v>-1.08</v>
      </c>
      <c r="J2" s="19">
        <f>H2+I2</f>
        <v>66.600000000000009</v>
      </c>
      <c r="K2" s="4">
        <v>-81.404506999999995</v>
      </c>
      <c r="L2" s="4">
        <v>28.083625999999999</v>
      </c>
      <c r="M2" s="3" t="s">
        <v>129</v>
      </c>
    </row>
    <row r="3" spans="1:13" s="12" customFormat="1" ht="30" customHeight="1" x14ac:dyDescent="0.25">
      <c r="A3" s="10" t="s">
        <v>125</v>
      </c>
      <c r="B3" s="6" t="s">
        <v>198</v>
      </c>
      <c r="C3" s="10" t="s">
        <v>133</v>
      </c>
      <c r="D3" s="10" t="s">
        <v>133</v>
      </c>
      <c r="E3" s="6" t="s">
        <v>155</v>
      </c>
      <c r="F3" s="7" t="s">
        <v>154</v>
      </c>
      <c r="G3" s="6" t="s">
        <v>136</v>
      </c>
      <c r="H3" s="5">
        <v>64.47</v>
      </c>
      <c r="I3" s="15">
        <v>-1.05</v>
      </c>
      <c r="J3" s="19">
        <f>H3+I3</f>
        <v>63.42</v>
      </c>
      <c r="K3" s="4">
        <v>-81.412561999999994</v>
      </c>
      <c r="L3" s="4">
        <v>28.113903000000001</v>
      </c>
      <c r="M3" s="3" t="s">
        <v>143</v>
      </c>
    </row>
    <row r="4" spans="1:13" s="12" customFormat="1" ht="30" customHeight="1" x14ac:dyDescent="0.25">
      <c r="A4" s="8" t="s">
        <v>123</v>
      </c>
      <c r="B4" s="6" t="s">
        <v>197</v>
      </c>
      <c r="C4" s="10" t="s">
        <v>150</v>
      </c>
      <c r="D4" s="10" t="s">
        <v>133</v>
      </c>
      <c r="E4" s="6" t="s">
        <v>155</v>
      </c>
      <c r="F4" s="7" t="s">
        <v>154</v>
      </c>
      <c r="G4" s="6" t="s">
        <v>136</v>
      </c>
      <c r="H4" s="9">
        <v>64.8</v>
      </c>
      <c r="I4" s="15">
        <v>-1.0900000000000001</v>
      </c>
      <c r="J4" s="19">
        <f>H4+I4</f>
        <v>63.709999999999994</v>
      </c>
      <c r="K4" s="21">
        <v>-81.392284000000004</v>
      </c>
      <c r="L4" s="11">
        <v>28.077793</v>
      </c>
      <c r="M4" s="13" t="s">
        <v>143</v>
      </c>
    </row>
    <row r="5" spans="1:13" s="12" customFormat="1" ht="30" customHeight="1" x14ac:dyDescent="0.25">
      <c r="A5" s="8" t="s">
        <v>121</v>
      </c>
      <c r="B5" s="6" t="s">
        <v>196</v>
      </c>
      <c r="C5" s="10" t="s">
        <v>150</v>
      </c>
      <c r="D5" s="10" t="s">
        <v>133</v>
      </c>
      <c r="E5" s="6" t="s">
        <v>155</v>
      </c>
      <c r="F5" s="7" t="s">
        <v>154</v>
      </c>
      <c r="G5" s="6" t="s">
        <v>136</v>
      </c>
      <c r="H5" s="9">
        <v>64.14</v>
      </c>
      <c r="I5" s="15">
        <v>-1.0900000000000001</v>
      </c>
      <c r="J5" s="19">
        <f>H5+I5</f>
        <v>63.05</v>
      </c>
      <c r="K5" s="4">
        <v>-81.390062</v>
      </c>
      <c r="L5" s="4">
        <v>28.082236000000002</v>
      </c>
      <c r="M5" s="13" t="s">
        <v>143</v>
      </c>
    </row>
    <row r="6" spans="1:13" s="12" customFormat="1" ht="30" customHeight="1" x14ac:dyDescent="0.25">
      <c r="A6" s="6" t="s">
        <v>107</v>
      </c>
      <c r="B6" s="6" t="s">
        <v>195</v>
      </c>
      <c r="C6" s="8" t="s">
        <v>150</v>
      </c>
      <c r="D6" s="16" t="s">
        <v>134</v>
      </c>
      <c r="E6" s="6" t="s">
        <v>155</v>
      </c>
      <c r="F6" s="7" t="s">
        <v>154</v>
      </c>
      <c r="G6" s="6" t="s">
        <v>136</v>
      </c>
      <c r="H6" s="5" t="s">
        <v>150</v>
      </c>
      <c r="I6" s="5" t="s">
        <v>150</v>
      </c>
      <c r="J6" s="9">
        <v>68.45</v>
      </c>
      <c r="K6" s="13">
        <v>-81.208902350000002</v>
      </c>
      <c r="L6" s="13">
        <v>28.3584259</v>
      </c>
      <c r="M6" s="13" t="s">
        <v>140</v>
      </c>
    </row>
    <row r="7" spans="1:13" s="20" customFormat="1" ht="30" customHeight="1" x14ac:dyDescent="0.25">
      <c r="A7" s="10" t="s">
        <v>127</v>
      </c>
      <c r="B7" s="6" t="s">
        <v>194</v>
      </c>
      <c r="C7" s="10" t="s">
        <v>133</v>
      </c>
      <c r="D7" s="10" t="s">
        <v>133</v>
      </c>
      <c r="E7" s="6" t="s">
        <v>155</v>
      </c>
      <c r="F7" s="7" t="s">
        <v>154</v>
      </c>
      <c r="G7" s="6" t="s">
        <v>136</v>
      </c>
      <c r="H7" s="5">
        <v>68.34</v>
      </c>
      <c r="I7" s="15">
        <v>-1.05</v>
      </c>
      <c r="J7" s="19">
        <f>H7+I7</f>
        <v>67.290000000000006</v>
      </c>
      <c r="K7" s="4">
        <v>-81.418795000000003</v>
      </c>
      <c r="L7" s="4">
        <v>28.109258000000001</v>
      </c>
      <c r="M7" s="13" t="s">
        <v>143</v>
      </c>
    </row>
    <row r="8" spans="1:13" s="12" customFormat="1" ht="30" customHeight="1" x14ac:dyDescent="0.25">
      <c r="A8" s="10" t="s">
        <v>111</v>
      </c>
      <c r="B8" s="6" t="s">
        <v>193</v>
      </c>
      <c r="C8" s="10" t="s">
        <v>134</v>
      </c>
      <c r="D8" s="10" t="s">
        <v>133</v>
      </c>
      <c r="E8" s="6" t="s">
        <v>155</v>
      </c>
      <c r="F8" s="7" t="s">
        <v>154</v>
      </c>
      <c r="G8" s="6" t="s">
        <v>136</v>
      </c>
      <c r="H8" s="5">
        <v>102.63</v>
      </c>
      <c r="I8" s="15">
        <v>-0.94099999999999995</v>
      </c>
      <c r="J8" s="19">
        <f>H8+I8</f>
        <v>101.68899999999999</v>
      </c>
      <c r="K8" s="4">
        <v>-81.537111999999993</v>
      </c>
      <c r="L8" s="4">
        <v>28.446165000000001</v>
      </c>
      <c r="M8" s="16" t="s">
        <v>140</v>
      </c>
    </row>
    <row r="9" spans="1:13" s="12" customFormat="1" ht="30" customHeight="1" x14ac:dyDescent="0.25">
      <c r="A9" s="10" t="s">
        <v>67</v>
      </c>
      <c r="B9" s="6" t="s">
        <v>192</v>
      </c>
      <c r="C9" s="10" t="s">
        <v>134</v>
      </c>
      <c r="D9" s="10" t="s">
        <v>133</v>
      </c>
      <c r="E9" s="6" t="s">
        <v>155</v>
      </c>
      <c r="F9" s="7" t="s">
        <v>179</v>
      </c>
      <c r="G9" s="6" t="s">
        <v>130</v>
      </c>
      <c r="H9" s="5">
        <v>53.39</v>
      </c>
      <c r="I9" s="5">
        <v>-1.07</v>
      </c>
      <c r="J9" s="5">
        <v>52.32</v>
      </c>
      <c r="K9" s="4">
        <v>-81.207312999999999</v>
      </c>
      <c r="L9" s="4">
        <v>28.645854</v>
      </c>
      <c r="M9" s="3" t="s">
        <v>149</v>
      </c>
    </row>
    <row r="10" spans="1:13" s="12" customFormat="1" ht="30" customHeight="1" x14ac:dyDescent="0.25">
      <c r="A10" s="10" t="s">
        <v>115</v>
      </c>
      <c r="B10" s="6" t="s">
        <v>191</v>
      </c>
      <c r="C10" s="10" t="s">
        <v>133</v>
      </c>
      <c r="D10" s="10" t="s">
        <v>133</v>
      </c>
      <c r="E10" s="6" t="s">
        <v>155</v>
      </c>
      <c r="F10" s="7" t="s">
        <v>154</v>
      </c>
      <c r="G10" s="6" t="s">
        <v>136</v>
      </c>
      <c r="H10" s="5">
        <v>70.44</v>
      </c>
      <c r="I10" s="5">
        <v>-1.0900000000000001</v>
      </c>
      <c r="J10" s="5">
        <v>69.349999999999994</v>
      </c>
      <c r="K10" s="4">
        <v>-81.119699999999995</v>
      </c>
      <c r="L10" s="4">
        <v>28.566631999999998</v>
      </c>
      <c r="M10" s="3" t="s">
        <v>140</v>
      </c>
    </row>
    <row r="11" spans="1:13" s="12" customFormat="1" ht="30" customHeight="1" x14ac:dyDescent="0.25">
      <c r="A11" s="10" t="s">
        <v>117</v>
      </c>
      <c r="B11" s="6" t="s">
        <v>190</v>
      </c>
      <c r="C11" s="10" t="s">
        <v>134</v>
      </c>
      <c r="D11" s="10" t="s">
        <v>134</v>
      </c>
      <c r="E11" s="6" t="s">
        <v>132</v>
      </c>
      <c r="F11" s="7" t="s">
        <v>179</v>
      </c>
      <c r="G11" s="6" t="s">
        <v>136</v>
      </c>
      <c r="H11" s="5">
        <v>69.37</v>
      </c>
      <c r="I11" s="5">
        <v>-1.02</v>
      </c>
      <c r="J11" s="5">
        <v>68.349999999999994</v>
      </c>
      <c r="K11" s="4">
        <v>-81.360359000000003</v>
      </c>
      <c r="L11" s="4">
        <v>28.810518999999999</v>
      </c>
      <c r="M11" s="3" t="s">
        <v>149</v>
      </c>
    </row>
    <row r="12" spans="1:13" s="12" customFormat="1" ht="30" customHeight="1" x14ac:dyDescent="0.25">
      <c r="A12" s="10" t="s">
        <v>13</v>
      </c>
      <c r="B12" s="6" t="s">
        <v>189</v>
      </c>
      <c r="C12" s="10" t="s">
        <v>134</v>
      </c>
      <c r="D12" s="10" t="s">
        <v>134</v>
      </c>
      <c r="E12" s="6" t="s">
        <v>155</v>
      </c>
      <c r="F12" s="7" t="s">
        <v>154</v>
      </c>
      <c r="G12" s="6" t="s">
        <v>136</v>
      </c>
      <c r="H12" s="5">
        <v>118.82</v>
      </c>
      <c r="I12" s="5">
        <v>-0.86</v>
      </c>
      <c r="J12" s="5">
        <v>117.96</v>
      </c>
      <c r="K12" s="4">
        <v>-81.697513999999998</v>
      </c>
      <c r="L12" s="4">
        <v>28.39695</v>
      </c>
      <c r="M12" s="3" t="s">
        <v>140</v>
      </c>
    </row>
    <row r="13" spans="1:13" s="12" customFormat="1" ht="30" customHeight="1" x14ac:dyDescent="0.25">
      <c r="A13" s="10" t="s">
        <v>51</v>
      </c>
      <c r="B13" s="6" t="s">
        <v>188</v>
      </c>
      <c r="C13" s="10" t="s">
        <v>133</v>
      </c>
      <c r="D13" s="10" t="s">
        <v>133</v>
      </c>
      <c r="E13" s="6" t="s">
        <v>132</v>
      </c>
      <c r="F13" s="7" t="s">
        <v>131</v>
      </c>
      <c r="G13" s="6" t="s">
        <v>136</v>
      </c>
      <c r="H13" s="5">
        <v>27.5</v>
      </c>
      <c r="I13" s="5">
        <v>-1.01</v>
      </c>
      <c r="J13" s="5">
        <v>26.49</v>
      </c>
      <c r="K13" s="4">
        <v>-81.693251000000004</v>
      </c>
      <c r="L13" s="4">
        <v>29.274909999999998</v>
      </c>
      <c r="M13" s="13" t="s">
        <v>129</v>
      </c>
    </row>
    <row r="14" spans="1:13" s="12" customFormat="1" ht="30" customHeight="1" x14ac:dyDescent="0.25">
      <c r="A14" s="10" t="s">
        <v>63</v>
      </c>
      <c r="B14" s="6" t="s">
        <v>187</v>
      </c>
      <c r="C14" s="10" t="s">
        <v>134</v>
      </c>
      <c r="D14" s="10" t="s">
        <v>134</v>
      </c>
      <c r="E14" s="6" t="s">
        <v>132</v>
      </c>
      <c r="F14" s="7" t="s">
        <v>131</v>
      </c>
      <c r="G14" s="6" t="s">
        <v>136</v>
      </c>
      <c r="H14" s="5">
        <v>96.68</v>
      </c>
      <c r="I14" s="5">
        <v>-0.88</v>
      </c>
      <c r="J14" s="5">
        <v>95.8</v>
      </c>
      <c r="K14" s="4">
        <v>-81.642740000000003</v>
      </c>
      <c r="L14" s="4">
        <v>28.510179999999998</v>
      </c>
      <c r="M14" s="11" t="s">
        <v>149</v>
      </c>
    </row>
    <row r="15" spans="1:13" s="12" customFormat="1" ht="30" customHeight="1" x14ac:dyDescent="0.25">
      <c r="A15" s="10" t="s">
        <v>59</v>
      </c>
      <c r="B15" s="6" t="s">
        <v>186</v>
      </c>
      <c r="C15" s="10" t="s">
        <v>134</v>
      </c>
      <c r="D15" s="10" t="s">
        <v>134</v>
      </c>
      <c r="E15" s="6" t="s">
        <v>132</v>
      </c>
      <c r="F15" s="7" t="s">
        <v>131</v>
      </c>
      <c r="G15" s="6" t="s">
        <v>136</v>
      </c>
      <c r="H15" s="5">
        <v>87.65</v>
      </c>
      <c r="I15" s="5">
        <v>-0.89</v>
      </c>
      <c r="J15" s="5">
        <v>86.76</v>
      </c>
      <c r="K15" s="4">
        <v>-81.773330000000001</v>
      </c>
      <c r="L15" s="4">
        <v>28.599640000000001</v>
      </c>
      <c r="M15" s="11" t="s">
        <v>140</v>
      </c>
    </row>
    <row r="16" spans="1:13" s="12" customFormat="1" ht="30" customHeight="1" x14ac:dyDescent="0.25">
      <c r="A16" s="10" t="s">
        <v>53</v>
      </c>
      <c r="B16" s="6" t="s">
        <v>185</v>
      </c>
      <c r="C16" s="16" t="s">
        <v>134</v>
      </c>
      <c r="D16" s="10" t="s">
        <v>133</v>
      </c>
      <c r="E16" s="6" t="s">
        <v>155</v>
      </c>
      <c r="F16" s="7" t="s">
        <v>158</v>
      </c>
      <c r="G16" s="6" t="s">
        <v>136</v>
      </c>
      <c r="H16" s="5">
        <v>87.49</v>
      </c>
      <c r="I16" s="5">
        <v>-1.04</v>
      </c>
      <c r="J16" s="5">
        <v>86.45</v>
      </c>
      <c r="K16" s="4">
        <v>-81.363090999999997</v>
      </c>
      <c r="L16" s="4">
        <v>28.696596</v>
      </c>
      <c r="M16" s="3" t="s">
        <v>149</v>
      </c>
    </row>
    <row r="17" spans="1:13" s="12" customFormat="1" ht="30" customHeight="1" x14ac:dyDescent="0.25">
      <c r="A17" s="10" t="s">
        <v>77</v>
      </c>
      <c r="B17" s="6" t="s">
        <v>76</v>
      </c>
      <c r="C17" s="10" t="s">
        <v>133</v>
      </c>
      <c r="D17" s="16" t="s">
        <v>134</v>
      </c>
      <c r="E17" s="6" t="s">
        <v>155</v>
      </c>
      <c r="F17" s="7" t="s">
        <v>179</v>
      </c>
      <c r="G17" s="6" t="s">
        <v>136</v>
      </c>
      <c r="H17" s="5" t="s">
        <v>150</v>
      </c>
      <c r="I17" s="5" t="s">
        <v>150</v>
      </c>
      <c r="J17" s="5">
        <v>42.01</v>
      </c>
      <c r="K17" s="4">
        <v>-81.379811000000004</v>
      </c>
      <c r="L17" s="4">
        <v>28.803796999999999</v>
      </c>
      <c r="M17" s="13" t="s">
        <v>129</v>
      </c>
    </row>
    <row r="18" spans="1:13" s="12" customFormat="1" ht="30" customHeight="1" x14ac:dyDescent="0.25">
      <c r="A18" s="11" t="s">
        <v>71</v>
      </c>
      <c r="B18" s="14" t="s">
        <v>184</v>
      </c>
      <c r="C18" s="11" t="s">
        <v>150</v>
      </c>
      <c r="D18" s="11" t="s">
        <v>134</v>
      </c>
      <c r="E18" s="6" t="s">
        <v>132</v>
      </c>
      <c r="F18" s="7" t="s">
        <v>183</v>
      </c>
      <c r="G18" s="6" t="s">
        <v>136</v>
      </c>
      <c r="H18" s="5">
        <v>97.29</v>
      </c>
      <c r="I18" s="18">
        <v>-0.87</v>
      </c>
      <c r="J18" s="18">
        <v>96.42</v>
      </c>
      <c r="K18" s="11">
        <v>-81.746949999999998</v>
      </c>
      <c r="L18" s="11">
        <v>28.463460000000001</v>
      </c>
      <c r="M18" s="11" t="s">
        <v>140</v>
      </c>
    </row>
    <row r="19" spans="1:13" s="12" customFormat="1" ht="30" customHeight="1" x14ac:dyDescent="0.25">
      <c r="A19" s="10" t="s">
        <v>23</v>
      </c>
      <c r="B19" s="6" t="s">
        <v>182</v>
      </c>
      <c r="C19" s="10" t="s">
        <v>133</v>
      </c>
      <c r="D19" s="10" t="s">
        <v>133</v>
      </c>
      <c r="E19" s="6" t="s">
        <v>155</v>
      </c>
      <c r="F19" s="7" t="s">
        <v>181</v>
      </c>
      <c r="G19" s="6" t="s">
        <v>136</v>
      </c>
      <c r="H19" s="5">
        <v>74.14</v>
      </c>
      <c r="I19" s="5">
        <v>-1.1399999999999999</v>
      </c>
      <c r="J19" s="5">
        <v>73</v>
      </c>
      <c r="K19" s="4">
        <v>-81.053314</v>
      </c>
      <c r="L19" s="4">
        <v>28.394303000000001</v>
      </c>
      <c r="M19" s="3" t="s">
        <v>129</v>
      </c>
    </row>
    <row r="20" spans="1:13" s="12" customFormat="1" ht="30" customHeight="1" x14ac:dyDescent="0.25">
      <c r="A20" s="8" t="s">
        <v>101</v>
      </c>
      <c r="B20" s="16" t="s">
        <v>180</v>
      </c>
      <c r="C20" s="8" t="s">
        <v>150</v>
      </c>
      <c r="D20" s="3" t="s">
        <v>134</v>
      </c>
      <c r="E20" s="6" t="s">
        <v>155</v>
      </c>
      <c r="F20" s="7" t="s">
        <v>179</v>
      </c>
      <c r="G20" s="7" t="s">
        <v>136</v>
      </c>
      <c r="H20" s="5">
        <v>69.61</v>
      </c>
      <c r="I20" s="5">
        <v>-1.06</v>
      </c>
      <c r="J20" s="5">
        <v>68.55</v>
      </c>
      <c r="K20" s="9">
        <v>-81.290839000000005</v>
      </c>
      <c r="L20" s="9">
        <v>28.648638999999999</v>
      </c>
      <c r="M20" s="13" t="s">
        <v>140</v>
      </c>
    </row>
    <row r="21" spans="1:13" s="12" customFormat="1" ht="30" customHeight="1" x14ac:dyDescent="0.25">
      <c r="A21" s="8" t="s">
        <v>19</v>
      </c>
      <c r="B21" s="16" t="s">
        <v>178</v>
      </c>
      <c r="C21" s="8" t="s">
        <v>150</v>
      </c>
      <c r="D21" s="3" t="s">
        <v>134</v>
      </c>
      <c r="E21" s="6" t="s">
        <v>155</v>
      </c>
      <c r="F21" s="7" t="s">
        <v>158</v>
      </c>
      <c r="G21" s="7" t="s">
        <v>136</v>
      </c>
      <c r="H21" s="5">
        <v>66.959999999999994</v>
      </c>
      <c r="I21" s="5">
        <v>-1.07</v>
      </c>
      <c r="J21" s="5">
        <v>65.89</v>
      </c>
      <c r="K21" s="9">
        <v>-81.193905999999998</v>
      </c>
      <c r="L21" s="9">
        <v>28.641027999999999</v>
      </c>
      <c r="M21" s="13" t="s">
        <v>140</v>
      </c>
    </row>
    <row r="22" spans="1:13" s="12" customFormat="1" ht="30" customHeight="1" x14ac:dyDescent="0.25">
      <c r="A22" s="10" t="s">
        <v>21</v>
      </c>
      <c r="B22" s="6" t="s">
        <v>177</v>
      </c>
      <c r="C22" s="10" t="s">
        <v>134</v>
      </c>
      <c r="D22" s="10" t="s">
        <v>134</v>
      </c>
      <c r="E22" s="6" t="s">
        <v>132</v>
      </c>
      <c r="F22" s="7" t="s">
        <v>131</v>
      </c>
      <c r="G22" s="6" t="s">
        <v>130</v>
      </c>
      <c r="H22" s="5">
        <v>90.37</v>
      </c>
      <c r="I22" s="5">
        <v>-0.879</v>
      </c>
      <c r="J22" s="5">
        <v>89.49</v>
      </c>
      <c r="K22" s="4">
        <v>-81.841699000000006</v>
      </c>
      <c r="L22" s="4">
        <v>28.644936999999999</v>
      </c>
      <c r="M22" s="11" t="s">
        <v>140</v>
      </c>
    </row>
    <row r="23" spans="1:13" s="12" customFormat="1" ht="30" customHeight="1" x14ac:dyDescent="0.25">
      <c r="A23" s="10" t="s">
        <v>55</v>
      </c>
      <c r="B23" s="6" t="s">
        <v>176</v>
      </c>
      <c r="C23" s="10" t="s">
        <v>133</v>
      </c>
      <c r="D23" s="10" t="s">
        <v>133</v>
      </c>
      <c r="E23" s="6" t="s">
        <v>132</v>
      </c>
      <c r="F23" s="7" t="s">
        <v>131</v>
      </c>
      <c r="G23" s="6" t="s">
        <v>136</v>
      </c>
      <c r="H23" s="5">
        <v>97.42</v>
      </c>
      <c r="I23" s="5">
        <v>-0.88</v>
      </c>
      <c r="J23" s="5">
        <v>96.54</v>
      </c>
      <c r="K23" s="4">
        <v>-81.657584999999997</v>
      </c>
      <c r="L23" s="4">
        <v>28.531825000000001</v>
      </c>
      <c r="M23" s="3" t="s">
        <v>149</v>
      </c>
    </row>
    <row r="24" spans="1:13" s="12" customFormat="1" ht="30" customHeight="1" x14ac:dyDescent="0.25">
      <c r="A24" s="10" t="s">
        <v>113</v>
      </c>
      <c r="B24" s="6" t="s">
        <v>175</v>
      </c>
      <c r="C24" s="10" t="s">
        <v>133</v>
      </c>
      <c r="D24" s="10" t="s">
        <v>133</v>
      </c>
      <c r="E24" s="6" t="s">
        <v>132</v>
      </c>
      <c r="F24" s="7" t="s">
        <v>131</v>
      </c>
      <c r="G24" s="6" t="s">
        <v>136</v>
      </c>
      <c r="H24" s="5">
        <v>97.6</v>
      </c>
      <c r="I24" s="5">
        <v>-0.86</v>
      </c>
      <c r="J24" s="5">
        <v>96.74</v>
      </c>
      <c r="K24" s="4">
        <v>-81.712211999999994</v>
      </c>
      <c r="L24" s="4">
        <v>28.447998999999999</v>
      </c>
      <c r="M24" s="3" t="s">
        <v>140</v>
      </c>
    </row>
    <row r="25" spans="1:13" s="12" customFormat="1" ht="30" customHeight="1" x14ac:dyDescent="0.25">
      <c r="A25" s="8" t="s">
        <v>85</v>
      </c>
      <c r="B25" s="6" t="s">
        <v>84</v>
      </c>
      <c r="C25" s="10" t="s">
        <v>134</v>
      </c>
      <c r="D25" s="10" t="s">
        <v>134</v>
      </c>
      <c r="E25" s="6" t="s">
        <v>132</v>
      </c>
      <c r="F25" s="7" t="s">
        <v>131</v>
      </c>
      <c r="G25" s="6" t="s">
        <v>136</v>
      </c>
      <c r="H25" s="5">
        <v>68.81</v>
      </c>
      <c r="I25" s="5">
        <v>-0.93</v>
      </c>
      <c r="J25" s="5">
        <v>67.88</v>
      </c>
      <c r="K25" s="4">
        <v>-81.469958000000005</v>
      </c>
      <c r="L25" s="4">
        <v>28.617014000000001</v>
      </c>
      <c r="M25" s="11" t="s">
        <v>149</v>
      </c>
    </row>
    <row r="26" spans="1:13" s="12" customFormat="1" ht="30" customHeight="1" x14ac:dyDescent="0.25">
      <c r="A26" s="10" t="s">
        <v>45</v>
      </c>
      <c r="B26" s="6" t="s">
        <v>174</v>
      </c>
      <c r="C26" s="10" t="s">
        <v>133</v>
      </c>
      <c r="D26" s="10" t="s">
        <v>133</v>
      </c>
      <c r="E26" s="6" t="s">
        <v>155</v>
      </c>
      <c r="F26" s="7" t="s">
        <v>154</v>
      </c>
      <c r="G26" s="6" t="s">
        <v>136</v>
      </c>
      <c r="H26" s="5" t="s">
        <v>150</v>
      </c>
      <c r="I26" s="5" t="s">
        <v>150</v>
      </c>
      <c r="J26" s="5">
        <v>105.95</v>
      </c>
      <c r="K26" s="4">
        <v>-81.911111000000005</v>
      </c>
      <c r="L26" s="4">
        <v>28.312611</v>
      </c>
      <c r="M26" s="3" t="s">
        <v>129</v>
      </c>
    </row>
    <row r="27" spans="1:13" s="12" customFormat="1" ht="30" customHeight="1" x14ac:dyDescent="0.25">
      <c r="A27" s="10" t="s">
        <v>65</v>
      </c>
      <c r="B27" s="6" t="s">
        <v>173</v>
      </c>
      <c r="C27" s="10" t="s">
        <v>133</v>
      </c>
      <c r="D27" s="10" t="s">
        <v>133</v>
      </c>
      <c r="E27" s="6" t="s">
        <v>132</v>
      </c>
      <c r="F27" s="7" t="s">
        <v>131</v>
      </c>
      <c r="G27" s="6" t="s">
        <v>130</v>
      </c>
      <c r="H27" s="5">
        <v>105.53</v>
      </c>
      <c r="I27" s="5">
        <v>-0.9</v>
      </c>
      <c r="J27" s="5">
        <f>H27+I27</f>
        <v>104.63</v>
      </c>
      <c r="K27" s="4">
        <v>-81.723410000000001</v>
      </c>
      <c r="L27" s="4">
        <v>27.900860000000002</v>
      </c>
      <c r="M27" s="3" t="s">
        <v>140</v>
      </c>
    </row>
    <row r="28" spans="1:13" s="12" customFormat="1" ht="30" customHeight="1" x14ac:dyDescent="0.25">
      <c r="A28" s="10" t="s">
        <v>31</v>
      </c>
      <c r="B28" s="6" t="s">
        <v>172</v>
      </c>
      <c r="C28" s="10" t="s">
        <v>134</v>
      </c>
      <c r="D28" s="10" t="s">
        <v>134</v>
      </c>
      <c r="E28" s="6" t="s">
        <v>155</v>
      </c>
      <c r="F28" s="7" t="s">
        <v>154</v>
      </c>
      <c r="G28" s="6" t="s">
        <v>136</v>
      </c>
      <c r="H28" s="5">
        <v>64.95</v>
      </c>
      <c r="I28" s="5">
        <v>-0.88</v>
      </c>
      <c r="J28" s="5">
        <f>H28+I28</f>
        <v>64.070000000000007</v>
      </c>
      <c r="K28" s="4">
        <v>-82.394478000000007</v>
      </c>
      <c r="L28" s="4">
        <v>28.286128000000001</v>
      </c>
      <c r="M28" s="3" t="s">
        <v>140</v>
      </c>
    </row>
    <row r="29" spans="1:13" s="12" customFormat="1" ht="30" customHeight="1" x14ac:dyDescent="0.25">
      <c r="A29" s="10" t="s">
        <v>27</v>
      </c>
      <c r="B29" s="6" t="s">
        <v>171</v>
      </c>
      <c r="C29" s="10" t="s">
        <v>134</v>
      </c>
      <c r="D29" s="8" t="s">
        <v>133</v>
      </c>
      <c r="E29" s="6" t="s">
        <v>155</v>
      </c>
      <c r="F29" s="7" t="s">
        <v>158</v>
      </c>
      <c r="G29" s="6" t="s">
        <v>136</v>
      </c>
      <c r="H29" s="5">
        <v>72.03</v>
      </c>
      <c r="I29" s="5">
        <v>-0.8</v>
      </c>
      <c r="J29" s="5">
        <f>H29+I29</f>
        <v>71.23</v>
      </c>
      <c r="K29" s="4">
        <v>-82.378218000000004</v>
      </c>
      <c r="L29" s="4">
        <v>28.304856000000001</v>
      </c>
      <c r="M29" s="3" t="s">
        <v>140</v>
      </c>
    </row>
    <row r="30" spans="1:13" s="12" customFormat="1" ht="30" customHeight="1" x14ac:dyDescent="0.25">
      <c r="A30" s="10" t="s">
        <v>29</v>
      </c>
      <c r="B30" s="6" t="s">
        <v>170</v>
      </c>
      <c r="C30" s="10" t="s">
        <v>134</v>
      </c>
      <c r="D30" s="10" t="s">
        <v>134</v>
      </c>
      <c r="E30" s="6" t="s">
        <v>155</v>
      </c>
      <c r="F30" s="7" t="s">
        <v>154</v>
      </c>
      <c r="G30" s="6" t="s">
        <v>136</v>
      </c>
      <c r="H30" s="5">
        <v>68.930000000000007</v>
      </c>
      <c r="I30" s="5">
        <v>-0.82</v>
      </c>
      <c r="J30" s="5">
        <f>H30+I30</f>
        <v>68.110000000000014</v>
      </c>
      <c r="K30" s="4">
        <v>-82.391208000000006</v>
      </c>
      <c r="L30" s="4">
        <v>28.290438999999999</v>
      </c>
      <c r="M30" s="3" t="s">
        <v>140</v>
      </c>
    </row>
    <row r="31" spans="1:13" s="12" customFormat="1" ht="30" customHeight="1" x14ac:dyDescent="0.25">
      <c r="A31" s="10" t="s">
        <v>33</v>
      </c>
      <c r="B31" s="6" t="s">
        <v>169</v>
      </c>
      <c r="C31" s="9" t="s">
        <v>134</v>
      </c>
      <c r="D31" s="8" t="s">
        <v>133</v>
      </c>
      <c r="E31" s="6" t="s">
        <v>155</v>
      </c>
      <c r="F31" s="7" t="s">
        <v>154</v>
      </c>
      <c r="G31" s="6" t="s">
        <v>136</v>
      </c>
      <c r="H31" s="5">
        <v>70.790000000000006</v>
      </c>
      <c r="I31" s="5">
        <v>-0.82</v>
      </c>
      <c r="J31" s="5">
        <f>H31+I31</f>
        <v>69.970000000000013</v>
      </c>
      <c r="K31" s="17">
        <v>-82.393055559999993</v>
      </c>
      <c r="L31" s="17">
        <v>28.27631667</v>
      </c>
      <c r="M31" s="3" t="s">
        <v>140</v>
      </c>
    </row>
    <row r="32" spans="1:13" s="12" customFormat="1" ht="30" customHeight="1" x14ac:dyDescent="0.25">
      <c r="A32" s="10" t="s">
        <v>49</v>
      </c>
      <c r="B32" s="6" t="s">
        <v>168</v>
      </c>
      <c r="C32" s="10" t="s">
        <v>133</v>
      </c>
      <c r="D32" s="10" t="s">
        <v>133</v>
      </c>
      <c r="E32" s="6" t="s">
        <v>155</v>
      </c>
      <c r="F32" s="7" t="s">
        <v>154</v>
      </c>
      <c r="G32" s="6" t="s">
        <v>136</v>
      </c>
      <c r="H32" s="5">
        <v>93.9</v>
      </c>
      <c r="I32" s="5">
        <v>-1.02</v>
      </c>
      <c r="J32" s="5">
        <f>H32+I32</f>
        <v>92.88000000000001</v>
      </c>
      <c r="K32" s="4">
        <v>-82.017889999999994</v>
      </c>
      <c r="L32" s="4">
        <v>28.354863000000002</v>
      </c>
      <c r="M32" s="3" t="s">
        <v>129</v>
      </c>
    </row>
    <row r="33" spans="1:13" s="12" customFormat="1" ht="30" customHeight="1" x14ac:dyDescent="0.25">
      <c r="A33" s="10" t="s">
        <v>43</v>
      </c>
      <c r="B33" s="6" t="s">
        <v>167</v>
      </c>
      <c r="C33" s="10" t="s">
        <v>133</v>
      </c>
      <c r="D33" s="10" t="s">
        <v>133</v>
      </c>
      <c r="E33" s="6" t="s">
        <v>155</v>
      </c>
      <c r="F33" s="7" t="s">
        <v>154</v>
      </c>
      <c r="G33" s="6" t="s">
        <v>136</v>
      </c>
      <c r="H33" s="5">
        <v>98.1</v>
      </c>
      <c r="I33" s="5">
        <v>-0.85</v>
      </c>
      <c r="J33" s="5">
        <f>H33+I33</f>
        <v>97.25</v>
      </c>
      <c r="K33" s="4">
        <v>-81.971260000000001</v>
      </c>
      <c r="L33" s="4">
        <v>28.394559999999998</v>
      </c>
      <c r="M33" s="3" t="s">
        <v>129</v>
      </c>
    </row>
    <row r="34" spans="1:13" s="12" customFormat="1" ht="30" customHeight="1" x14ac:dyDescent="0.25">
      <c r="A34" s="10" t="s">
        <v>41</v>
      </c>
      <c r="B34" s="6" t="s">
        <v>166</v>
      </c>
      <c r="C34" s="10" t="s">
        <v>133</v>
      </c>
      <c r="D34" s="10" t="s">
        <v>133</v>
      </c>
      <c r="E34" s="6" t="s">
        <v>155</v>
      </c>
      <c r="F34" s="7" t="s">
        <v>154</v>
      </c>
      <c r="G34" s="6" t="s">
        <v>136</v>
      </c>
      <c r="H34" s="5">
        <v>98.8</v>
      </c>
      <c r="I34" s="5">
        <v>-1</v>
      </c>
      <c r="J34" s="5">
        <f>H34+I34</f>
        <v>97.8</v>
      </c>
      <c r="K34" s="4">
        <v>-82.018658000000002</v>
      </c>
      <c r="L34" s="4">
        <v>28.368859</v>
      </c>
      <c r="M34" s="3" t="s">
        <v>129</v>
      </c>
    </row>
    <row r="35" spans="1:13" s="12" customFormat="1" ht="30" customHeight="1" x14ac:dyDescent="0.25">
      <c r="A35" s="10" t="s">
        <v>37</v>
      </c>
      <c r="B35" s="6" t="s">
        <v>165</v>
      </c>
      <c r="C35" s="10" t="s">
        <v>133</v>
      </c>
      <c r="D35" s="10" t="s">
        <v>133</v>
      </c>
      <c r="E35" s="6" t="s">
        <v>155</v>
      </c>
      <c r="F35" s="7" t="s">
        <v>154</v>
      </c>
      <c r="G35" s="6" t="s">
        <v>136</v>
      </c>
      <c r="H35" s="5">
        <v>100.6</v>
      </c>
      <c r="I35" s="5">
        <v>-0.79</v>
      </c>
      <c r="J35" s="5">
        <f>H35+I35</f>
        <v>99.809999999999988</v>
      </c>
      <c r="K35" s="4">
        <v>-81.946754999999996</v>
      </c>
      <c r="L35" s="4">
        <v>28.361409999999999</v>
      </c>
      <c r="M35" s="3" t="s">
        <v>129</v>
      </c>
    </row>
    <row r="36" spans="1:13" s="12" customFormat="1" ht="30" customHeight="1" x14ac:dyDescent="0.25">
      <c r="A36" s="10" t="s">
        <v>81</v>
      </c>
      <c r="B36" s="6" t="s">
        <v>164</v>
      </c>
      <c r="C36" s="9" t="s">
        <v>134</v>
      </c>
      <c r="D36" s="8" t="s">
        <v>133</v>
      </c>
      <c r="E36" s="6" t="s">
        <v>132</v>
      </c>
      <c r="F36" s="7" t="s">
        <v>131</v>
      </c>
      <c r="G36" s="6" t="s">
        <v>136</v>
      </c>
      <c r="H36" s="5">
        <v>111.35</v>
      </c>
      <c r="I36" s="5">
        <v>-0.97</v>
      </c>
      <c r="J36" s="5">
        <f>H36+I36</f>
        <v>110.38</v>
      </c>
      <c r="K36" s="4">
        <v>-81.578689999999995</v>
      </c>
      <c r="L36" s="4">
        <v>27.90391</v>
      </c>
      <c r="M36" s="3" t="s">
        <v>140</v>
      </c>
    </row>
    <row r="37" spans="1:13" s="12" customFormat="1" ht="30" customHeight="1" x14ac:dyDescent="0.25">
      <c r="A37" s="8" t="s">
        <v>47</v>
      </c>
      <c r="B37" s="6" t="s">
        <v>163</v>
      </c>
      <c r="C37" s="10" t="s">
        <v>150</v>
      </c>
      <c r="D37" s="10" t="s">
        <v>133</v>
      </c>
      <c r="E37" s="6" t="s">
        <v>155</v>
      </c>
      <c r="F37" s="7" t="s">
        <v>158</v>
      </c>
      <c r="G37" s="6" t="s">
        <v>136</v>
      </c>
      <c r="H37" s="5" t="s">
        <v>150</v>
      </c>
      <c r="I37" s="5" t="s">
        <v>150</v>
      </c>
      <c r="J37" s="5">
        <v>100.83</v>
      </c>
      <c r="K37" s="3">
        <v>-81.953699999999984</v>
      </c>
      <c r="L37" s="3">
        <v>28.421799999999998</v>
      </c>
      <c r="M37" s="3" t="s">
        <v>129</v>
      </c>
    </row>
    <row r="38" spans="1:13" s="12" customFormat="1" ht="30" customHeight="1" x14ac:dyDescent="0.25">
      <c r="A38" s="8" t="s">
        <v>39</v>
      </c>
      <c r="B38" s="6" t="s">
        <v>162</v>
      </c>
      <c r="C38" s="10" t="s">
        <v>150</v>
      </c>
      <c r="D38" s="10" t="s">
        <v>133</v>
      </c>
      <c r="E38" s="6" t="s">
        <v>155</v>
      </c>
      <c r="F38" s="7" t="s">
        <v>154</v>
      </c>
      <c r="G38" s="6" t="s">
        <v>136</v>
      </c>
      <c r="H38" s="5" t="s">
        <v>150</v>
      </c>
      <c r="I38" s="5" t="s">
        <v>150</v>
      </c>
      <c r="J38" s="5">
        <v>102.01</v>
      </c>
      <c r="K38" s="3">
        <v>-81.931099999829641</v>
      </c>
      <c r="L38" s="3">
        <v>28.391899999629889</v>
      </c>
      <c r="M38" s="3" t="s">
        <v>129</v>
      </c>
    </row>
    <row r="39" spans="1:13" s="12" customFormat="1" ht="30" customHeight="1" x14ac:dyDescent="0.25">
      <c r="A39" s="8" t="s">
        <v>9</v>
      </c>
      <c r="B39" s="6" t="s">
        <v>161</v>
      </c>
      <c r="C39" s="10" t="s">
        <v>150</v>
      </c>
      <c r="D39" s="10" t="s">
        <v>133</v>
      </c>
      <c r="E39" s="6" t="s">
        <v>155</v>
      </c>
      <c r="F39" s="7" t="s">
        <v>158</v>
      </c>
      <c r="G39" s="6" t="s">
        <v>136</v>
      </c>
      <c r="H39" s="5" t="s">
        <v>150</v>
      </c>
      <c r="I39" s="5" t="s">
        <v>150</v>
      </c>
      <c r="J39" s="5">
        <v>98.397000000000006</v>
      </c>
      <c r="K39" s="3">
        <v>-82.090599999999995</v>
      </c>
      <c r="L39" s="3">
        <v>28.180400000000017</v>
      </c>
      <c r="M39" s="3" t="s">
        <v>129</v>
      </c>
    </row>
    <row r="40" spans="1:13" s="12" customFormat="1" ht="41.25" customHeight="1" x14ac:dyDescent="0.25">
      <c r="A40" s="8" t="s">
        <v>87</v>
      </c>
      <c r="B40" s="6" t="s">
        <v>160</v>
      </c>
      <c r="C40" s="10" t="s">
        <v>150</v>
      </c>
      <c r="D40" s="14" t="s">
        <v>133</v>
      </c>
      <c r="E40" s="6" t="s">
        <v>155</v>
      </c>
      <c r="F40" s="7" t="s">
        <v>158</v>
      </c>
      <c r="G40" s="6" t="s">
        <v>136</v>
      </c>
      <c r="H40" s="5" t="s">
        <v>150</v>
      </c>
      <c r="I40" s="5" t="s">
        <v>150</v>
      </c>
      <c r="J40" s="5">
        <v>134.32</v>
      </c>
      <c r="K40" s="3">
        <v>-81.902779602842955</v>
      </c>
      <c r="L40" s="3">
        <v>28.170353959223743</v>
      </c>
      <c r="M40" s="3" t="s">
        <v>140</v>
      </c>
    </row>
    <row r="41" spans="1:13" s="12" customFormat="1" ht="30" customHeight="1" x14ac:dyDescent="0.25">
      <c r="A41" s="8" t="s">
        <v>89</v>
      </c>
      <c r="B41" s="6" t="s">
        <v>159</v>
      </c>
      <c r="C41" s="10" t="s">
        <v>150</v>
      </c>
      <c r="D41" s="14" t="s">
        <v>133</v>
      </c>
      <c r="E41" s="6" t="s">
        <v>155</v>
      </c>
      <c r="F41" s="7" t="s">
        <v>158</v>
      </c>
      <c r="G41" s="6" t="s">
        <v>136</v>
      </c>
      <c r="H41" s="5" t="s">
        <v>150</v>
      </c>
      <c r="I41" s="5" t="s">
        <v>150</v>
      </c>
      <c r="J41" s="5">
        <v>134.16</v>
      </c>
      <c r="K41" s="3">
        <v>-81.888300000000001</v>
      </c>
      <c r="L41" s="3">
        <v>28.165200000000034</v>
      </c>
      <c r="M41" s="3" t="s">
        <v>140</v>
      </c>
    </row>
    <row r="42" spans="1:13" s="12" customFormat="1" ht="30" customHeight="1" x14ac:dyDescent="0.25">
      <c r="A42" s="8" t="s">
        <v>91</v>
      </c>
      <c r="B42" s="6" t="s">
        <v>157</v>
      </c>
      <c r="C42" s="10" t="s">
        <v>150</v>
      </c>
      <c r="D42" s="14" t="s">
        <v>133</v>
      </c>
      <c r="E42" s="6" t="s">
        <v>155</v>
      </c>
      <c r="F42" s="7" t="s">
        <v>154</v>
      </c>
      <c r="G42" s="6" t="s">
        <v>136</v>
      </c>
      <c r="H42" s="5" t="s">
        <v>150</v>
      </c>
      <c r="I42" s="5" t="s">
        <v>150</v>
      </c>
      <c r="J42" s="5">
        <v>134.43</v>
      </c>
      <c r="K42" s="3">
        <v>-81.896199999999993</v>
      </c>
      <c r="L42" s="3">
        <v>28.161000000000012</v>
      </c>
      <c r="M42" s="3" t="s">
        <v>140</v>
      </c>
    </row>
    <row r="43" spans="1:13" s="12" customFormat="1" ht="30" customHeight="1" x14ac:dyDescent="0.25">
      <c r="A43" s="8" t="s">
        <v>97</v>
      </c>
      <c r="B43" s="6" t="s">
        <v>156</v>
      </c>
      <c r="C43" s="8" t="s">
        <v>150</v>
      </c>
      <c r="D43" s="8" t="s">
        <v>133</v>
      </c>
      <c r="E43" s="6" t="s">
        <v>155</v>
      </c>
      <c r="F43" s="7" t="s">
        <v>154</v>
      </c>
      <c r="G43" s="7" t="s">
        <v>136</v>
      </c>
      <c r="H43" s="9">
        <v>126.7</v>
      </c>
      <c r="I43" s="9">
        <v>-0.86</v>
      </c>
      <c r="J43" s="9">
        <f>H43+I43</f>
        <v>125.84</v>
      </c>
      <c r="K43" s="13">
        <v>-81.663399999999996</v>
      </c>
      <c r="L43" s="13">
        <v>28.2422</v>
      </c>
      <c r="M43" s="3" t="s">
        <v>149</v>
      </c>
    </row>
    <row r="44" spans="1:13" s="12" customFormat="1" ht="52.5" customHeight="1" x14ac:dyDescent="0.25">
      <c r="A44" s="8" t="s">
        <v>105</v>
      </c>
      <c r="B44" s="6" t="s">
        <v>153</v>
      </c>
      <c r="C44" s="10" t="s">
        <v>150</v>
      </c>
      <c r="D44" s="16" t="s">
        <v>133</v>
      </c>
      <c r="E44" s="6" t="s">
        <v>132</v>
      </c>
      <c r="F44" s="7" t="s">
        <v>151</v>
      </c>
      <c r="G44" s="6" t="s">
        <v>136</v>
      </c>
      <c r="H44" s="9">
        <v>120.1</v>
      </c>
      <c r="I44" s="9">
        <v>-0.99099999999999999</v>
      </c>
      <c r="J44" s="15">
        <f>H44+I44</f>
        <v>119.10899999999999</v>
      </c>
      <c r="K44" s="13">
        <v>-81.578800000000001</v>
      </c>
      <c r="L44" s="13">
        <v>27.6706</v>
      </c>
      <c r="M44" s="3" t="s">
        <v>129</v>
      </c>
    </row>
    <row r="45" spans="1:13" s="12" customFormat="1" ht="39.75" customHeight="1" x14ac:dyDescent="0.25">
      <c r="A45" s="8" t="s">
        <v>103</v>
      </c>
      <c r="B45" s="6" t="s">
        <v>152</v>
      </c>
      <c r="C45" s="10" t="s">
        <v>150</v>
      </c>
      <c r="D45" s="14" t="s">
        <v>134</v>
      </c>
      <c r="E45" s="6" t="s">
        <v>132</v>
      </c>
      <c r="F45" s="7" t="s">
        <v>151</v>
      </c>
      <c r="G45" s="6" t="s">
        <v>136</v>
      </c>
      <c r="H45" s="5" t="s">
        <v>150</v>
      </c>
      <c r="I45" s="5" t="s">
        <v>150</v>
      </c>
      <c r="J45" s="5">
        <v>129.33000000000001</v>
      </c>
      <c r="K45" s="13">
        <v>-81.593900000000005</v>
      </c>
      <c r="L45" s="13">
        <v>27.919799999999999</v>
      </c>
      <c r="M45" s="11" t="s">
        <v>149</v>
      </c>
    </row>
    <row r="46" spans="1:13" s="12" customFormat="1" ht="30" customHeight="1" x14ac:dyDescent="0.25">
      <c r="A46" s="10" t="s">
        <v>11</v>
      </c>
      <c r="B46" s="6" t="s">
        <v>148</v>
      </c>
      <c r="C46" s="9" t="s">
        <v>134</v>
      </c>
      <c r="D46" s="8" t="s">
        <v>133</v>
      </c>
      <c r="E46" s="6" t="s">
        <v>132</v>
      </c>
      <c r="F46" s="7" t="s">
        <v>131</v>
      </c>
      <c r="G46" s="6" t="s">
        <v>130</v>
      </c>
      <c r="H46" s="5">
        <v>95.95</v>
      </c>
      <c r="I46" s="5">
        <v>-0.78</v>
      </c>
      <c r="J46" s="5">
        <f>H46+I46</f>
        <v>95.17</v>
      </c>
      <c r="K46" s="4">
        <v>-81.492193</v>
      </c>
      <c r="L46" s="4">
        <v>27.928229000000002</v>
      </c>
      <c r="M46" s="3" t="s">
        <v>129</v>
      </c>
    </row>
    <row r="47" spans="1:13" s="12" customFormat="1" ht="30" customHeight="1" x14ac:dyDescent="0.25">
      <c r="A47" s="10" t="s">
        <v>15</v>
      </c>
      <c r="B47" s="6" t="s">
        <v>14</v>
      </c>
      <c r="C47" s="10" t="s">
        <v>133</v>
      </c>
      <c r="D47" s="10" t="s">
        <v>133</v>
      </c>
      <c r="E47" s="6" t="s">
        <v>132</v>
      </c>
      <c r="F47" s="7" t="s">
        <v>131</v>
      </c>
      <c r="G47" s="6" t="s">
        <v>136</v>
      </c>
      <c r="H47" s="5">
        <v>92.04</v>
      </c>
      <c r="I47" s="5">
        <v>-1.1499999999999999</v>
      </c>
      <c r="J47" s="5">
        <f>H47+I47</f>
        <v>90.89</v>
      </c>
      <c r="K47" s="4">
        <v>-81.438925999999995</v>
      </c>
      <c r="L47" s="4">
        <v>27.546475999999998</v>
      </c>
      <c r="M47" s="3" t="s">
        <v>129</v>
      </c>
    </row>
    <row r="48" spans="1:13" s="12" customFormat="1" ht="30" customHeight="1" x14ac:dyDescent="0.25">
      <c r="A48" s="10" t="s">
        <v>17</v>
      </c>
      <c r="B48" s="6" t="s">
        <v>147</v>
      </c>
      <c r="C48" s="10" t="s">
        <v>133</v>
      </c>
      <c r="D48" s="10" t="s">
        <v>133</v>
      </c>
      <c r="E48" s="6" t="s">
        <v>132</v>
      </c>
      <c r="F48" s="7" t="s">
        <v>131</v>
      </c>
      <c r="G48" s="6" t="s">
        <v>136</v>
      </c>
      <c r="H48" s="5">
        <v>95.05</v>
      </c>
      <c r="I48" s="5">
        <v>-1.42</v>
      </c>
      <c r="J48" s="5">
        <f>H48+I48</f>
        <v>93.63</v>
      </c>
      <c r="K48" s="4">
        <v>-81.332671000000005</v>
      </c>
      <c r="L48" s="4">
        <v>27.234784999999999</v>
      </c>
      <c r="M48" s="3" t="s">
        <v>140</v>
      </c>
    </row>
    <row r="49" spans="1:13" s="12" customFormat="1" ht="30" customHeight="1" x14ac:dyDescent="0.25">
      <c r="A49" s="10" t="s">
        <v>35</v>
      </c>
      <c r="B49" s="6" t="s">
        <v>146</v>
      </c>
      <c r="C49" s="8" t="s">
        <v>133</v>
      </c>
      <c r="D49" s="9" t="s">
        <v>134</v>
      </c>
      <c r="E49" s="6" t="s">
        <v>132</v>
      </c>
      <c r="F49" s="7" t="s">
        <v>131</v>
      </c>
      <c r="G49" s="6" t="s">
        <v>136</v>
      </c>
      <c r="H49" s="5">
        <v>131.80000000000001</v>
      </c>
      <c r="I49" s="5">
        <v>-0.57999999999999996</v>
      </c>
      <c r="J49" s="5">
        <f>H49+I49</f>
        <v>131.22</v>
      </c>
      <c r="K49" s="4">
        <v>-81.686616000000001</v>
      </c>
      <c r="L49" s="4">
        <v>27.841225000000001</v>
      </c>
      <c r="M49" s="11" t="s">
        <v>143</v>
      </c>
    </row>
    <row r="50" spans="1:13" s="12" customFormat="1" ht="30" customHeight="1" x14ac:dyDescent="0.25">
      <c r="A50" s="10" t="s">
        <v>57</v>
      </c>
      <c r="B50" s="6" t="s">
        <v>145</v>
      </c>
      <c r="C50" s="10" t="s">
        <v>133</v>
      </c>
      <c r="D50" s="10" t="s">
        <v>133</v>
      </c>
      <c r="E50" s="6" t="s">
        <v>132</v>
      </c>
      <c r="F50" s="7" t="s">
        <v>131</v>
      </c>
      <c r="G50" s="6" t="s">
        <v>136</v>
      </c>
      <c r="H50" s="5">
        <v>111.49</v>
      </c>
      <c r="I50" s="5">
        <v>-1.2</v>
      </c>
      <c r="J50" s="5">
        <f>H50+I50</f>
        <v>110.28999999999999</v>
      </c>
      <c r="K50" s="4">
        <v>-81.351758000000004</v>
      </c>
      <c r="L50" s="4">
        <v>27.205946999999998</v>
      </c>
      <c r="M50" s="3" t="s">
        <v>129</v>
      </c>
    </row>
    <row r="51" spans="1:13" s="12" customFormat="1" ht="30" customHeight="1" x14ac:dyDescent="0.25">
      <c r="A51" s="10" t="s">
        <v>61</v>
      </c>
      <c r="B51" s="6" t="s">
        <v>60</v>
      </c>
      <c r="C51" s="10" t="s">
        <v>133</v>
      </c>
      <c r="D51" s="10" t="s">
        <v>133</v>
      </c>
      <c r="E51" s="6" t="s">
        <v>132</v>
      </c>
      <c r="F51" s="7" t="s">
        <v>131</v>
      </c>
      <c r="G51" s="6" t="s">
        <v>130</v>
      </c>
      <c r="H51" s="5">
        <v>71.28</v>
      </c>
      <c r="I51" s="5">
        <v>-1.18</v>
      </c>
      <c r="J51" s="5">
        <f>H51+I51</f>
        <v>70.099999999999994</v>
      </c>
      <c r="K51" s="4">
        <v>-81.362716000000006</v>
      </c>
      <c r="L51" s="4">
        <v>27.344290000000001</v>
      </c>
      <c r="M51" s="11" t="s">
        <v>143</v>
      </c>
    </row>
    <row r="52" spans="1:13" ht="30" customHeight="1" x14ac:dyDescent="0.25">
      <c r="A52" s="10" t="s">
        <v>69</v>
      </c>
      <c r="B52" s="6" t="s">
        <v>144</v>
      </c>
      <c r="C52" s="10" t="s">
        <v>133</v>
      </c>
      <c r="D52" s="10" t="s">
        <v>133</v>
      </c>
      <c r="E52" s="6" t="s">
        <v>132</v>
      </c>
      <c r="F52" s="7" t="s">
        <v>131</v>
      </c>
      <c r="G52" s="6" t="s">
        <v>136</v>
      </c>
      <c r="H52" s="5">
        <v>86.23</v>
      </c>
      <c r="I52" s="5">
        <v>-1.06</v>
      </c>
      <c r="J52" s="5">
        <f>H52+I52</f>
        <v>85.17</v>
      </c>
      <c r="K52" s="4">
        <v>-81.512254999999996</v>
      </c>
      <c r="L52" s="4">
        <v>27.793752999999999</v>
      </c>
      <c r="M52" s="11" t="s">
        <v>143</v>
      </c>
    </row>
    <row r="53" spans="1:13" ht="30" customHeight="1" x14ac:dyDescent="0.25">
      <c r="A53" s="10" t="s">
        <v>73</v>
      </c>
      <c r="B53" s="6" t="s">
        <v>72</v>
      </c>
      <c r="C53" s="10" t="s">
        <v>133</v>
      </c>
      <c r="D53" s="10" t="s">
        <v>133</v>
      </c>
      <c r="E53" s="6" t="s">
        <v>132</v>
      </c>
      <c r="F53" s="7" t="s">
        <v>131</v>
      </c>
      <c r="G53" s="6" t="s">
        <v>136</v>
      </c>
      <c r="H53" s="5">
        <v>94.91</v>
      </c>
      <c r="I53" s="5">
        <v>-1.1200000000000001</v>
      </c>
      <c r="J53" s="5">
        <f>H53+I53</f>
        <v>93.789999999999992</v>
      </c>
      <c r="K53" s="4">
        <v>-81.364219000000006</v>
      </c>
      <c r="L53" s="4">
        <v>27.244505</v>
      </c>
      <c r="M53" s="3" t="s">
        <v>140</v>
      </c>
    </row>
    <row r="54" spans="1:13" ht="30" customHeight="1" x14ac:dyDescent="0.25">
      <c r="A54" s="10" t="s">
        <v>75</v>
      </c>
      <c r="B54" s="6" t="s">
        <v>142</v>
      </c>
      <c r="C54" s="10" t="s">
        <v>133</v>
      </c>
      <c r="D54" s="10" t="s">
        <v>133</v>
      </c>
      <c r="E54" s="6" t="s">
        <v>132</v>
      </c>
      <c r="F54" s="7" t="s">
        <v>131</v>
      </c>
      <c r="G54" s="6" t="s">
        <v>136</v>
      </c>
      <c r="H54" s="5">
        <v>105.95</v>
      </c>
      <c r="I54" s="5">
        <v>-0.89</v>
      </c>
      <c r="J54" s="5">
        <f>H54+I54</f>
        <v>105.06</v>
      </c>
      <c r="K54" s="4">
        <v>-81.569989000000007</v>
      </c>
      <c r="L54" s="4">
        <v>27.678405999999999</v>
      </c>
      <c r="M54" s="3" t="s">
        <v>129</v>
      </c>
    </row>
    <row r="55" spans="1:13" ht="30" customHeight="1" x14ac:dyDescent="0.25">
      <c r="A55" s="10" t="s">
        <v>79</v>
      </c>
      <c r="B55" s="6" t="s">
        <v>78</v>
      </c>
      <c r="C55" s="10" t="s">
        <v>133</v>
      </c>
      <c r="D55" s="10" t="s">
        <v>133</v>
      </c>
      <c r="E55" s="6" t="s">
        <v>132</v>
      </c>
      <c r="F55" s="7" t="s">
        <v>131</v>
      </c>
      <c r="G55" s="6" t="s">
        <v>136</v>
      </c>
      <c r="H55" s="5">
        <v>134.32</v>
      </c>
      <c r="I55" s="5">
        <v>-1.01</v>
      </c>
      <c r="J55" s="5">
        <f>H55+I55</f>
        <v>133.31</v>
      </c>
      <c r="K55" s="4">
        <v>-81.768938000000006</v>
      </c>
      <c r="L55" s="4">
        <v>28.107150000000001</v>
      </c>
      <c r="M55" s="3" t="s">
        <v>129</v>
      </c>
    </row>
    <row r="56" spans="1:13" ht="30" customHeight="1" x14ac:dyDescent="0.25">
      <c r="A56" s="10" t="s">
        <v>83</v>
      </c>
      <c r="B56" s="6" t="s">
        <v>141</v>
      </c>
      <c r="C56" s="10" t="s">
        <v>134</v>
      </c>
      <c r="D56" s="10" t="s">
        <v>134</v>
      </c>
      <c r="E56" s="6" t="s">
        <v>132</v>
      </c>
      <c r="F56" s="7" t="s">
        <v>131</v>
      </c>
      <c r="G56" s="6" t="s">
        <v>136</v>
      </c>
      <c r="H56" s="5">
        <v>150.28</v>
      </c>
      <c r="I56" s="5">
        <v>-1.1100000000000001</v>
      </c>
      <c r="J56" s="5">
        <f>H56+I56</f>
        <v>149.16999999999999</v>
      </c>
      <c r="K56" s="4">
        <v>-81.717884999999995</v>
      </c>
      <c r="L56" s="4">
        <v>27.853656000000001</v>
      </c>
      <c r="M56" s="11" t="s">
        <v>140</v>
      </c>
    </row>
    <row r="57" spans="1:13" ht="30" customHeight="1" x14ac:dyDescent="0.25">
      <c r="A57" s="10" t="s">
        <v>95</v>
      </c>
      <c r="B57" s="6" t="s">
        <v>139</v>
      </c>
      <c r="C57" s="9" t="s">
        <v>134</v>
      </c>
      <c r="D57" s="8" t="s">
        <v>133</v>
      </c>
      <c r="E57" s="6" t="s">
        <v>132</v>
      </c>
      <c r="F57" s="7" t="s">
        <v>131</v>
      </c>
      <c r="G57" s="6" t="s">
        <v>136</v>
      </c>
      <c r="H57" s="5">
        <v>144.37</v>
      </c>
      <c r="I57" s="5">
        <v>-0.85</v>
      </c>
      <c r="J57" s="5">
        <f>H57+I57</f>
        <v>143.52000000000001</v>
      </c>
      <c r="K57" s="4">
        <v>-81.699882000000002</v>
      </c>
      <c r="L57" s="4">
        <v>27.843913000000001</v>
      </c>
      <c r="M57" s="3" t="s">
        <v>129</v>
      </c>
    </row>
    <row r="58" spans="1:13" ht="30" customHeight="1" x14ac:dyDescent="0.25">
      <c r="A58" s="10" t="s">
        <v>109</v>
      </c>
      <c r="B58" s="6" t="s">
        <v>138</v>
      </c>
      <c r="C58" s="10" t="s">
        <v>133</v>
      </c>
      <c r="D58" s="10" t="s">
        <v>133</v>
      </c>
      <c r="E58" s="6" t="s">
        <v>132</v>
      </c>
      <c r="F58" s="7" t="s">
        <v>131</v>
      </c>
      <c r="G58" s="6" t="s">
        <v>136</v>
      </c>
      <c r="H58" s="5">
        <v>133.36000000000001</v>
      </c>
      <c r="I58" s="5">
        <v>-0.92500000000000004</v>
      </c>
      <c r="J58" s="5">
        <f>H58+I58</f>
        <v>132.435</v>
      </c>
      <c r="K58" s="4">
        <v>-81.691552000000001</v>
      </c>
      <c r="L58" s="4">
        <v>27.833970000000001</v>
      </c>
      <c r="M58" s="3" t="s">
        <v>129</v>
      </c>
    </row>
    <row r="59" spans="1:13" ht="30" customHeight="1" x14ac:dyDescent="0.25">
      <c r="A59" s="10" t="s">
        <v>93</v>
      </c>
      <c r="B59" s="6" t="s">
        <v>137</v>
      </c>
      <c r="C59" s="10" t="s">
        <v>133</v>
      </c>
      <c r="D59" s="10" t="s">
        <v>133</v>
      </c>
      <c r="E59" s="6" t="s">
        <v>132</v>
      </c>
      <c r="F59" s="7" t="s">
        <v>131</v>
      </c>
      <c r="G59" s="6" t="s">
        <v>136</v>
      </c>
      <c r="H59" s="5">
        <v>102.81</v>
      </c>
      <c r="I59" s="5">
        <v>-0.95</v>
      </c>
      <c r="J59" s="5">
        <f>H59+I59</f>
        <v>101.86</v>
      </c>
      <c r="K59" s="4">
        <v>-81.468410000000006</v>
      </c>
      <c r="L59" s="4">
        <v>27.915700000000001</v>
      </c>
      <c r="M59" s="3" t="s">
        <v>129</v>
      </c>
    </row>
    <row r="60" spans="1:13" ht="30" customHeight="1" x14ac:dyDescent="0.25">
      <c r="A60" s="10" t="s">
        <v>25</v>
      </c>
      <c r="B60" s="6" t="s">
        <v>135</v>
      </c>
      <c r="C60" s="9" t="s">
        <v>134</v>
      </c>
      <c r="D60" s="8" t="s">
        <v>133</v>
      </c>
      <c r="E60" s="6" t="s">
        <v>132</v>
      </c>
      <c r="F60" s="7" t="s">
        <v>131</v>
      </c>
      <c r="G60" s="6" t="s">
        <v>130</v>
      </c>
      <c r="H60" s="5">
        <v>121.29</v>
      </c>
      <c r="I60" s="5">
        <v>-1.03</v>
      </c>
      <c r="J60" s="5">
        <f>H60+I60</f>
        <v>120.26</v>
      </c>
      <c r="K60" s="4">
        <v>-81.553030000000007</v>
      </c>
      <c r="L60" s="4">
        <v>27.827970000000001</v>
      </c>
      <c r="M60" s="3" t="s">
        <v>129</v>
      </c>
    </row>
    <row r="61" spans="1:13" ht="15.75" customHeight="1" x14ac:dyDescent="0.25"/>
  </sheetData>
  <pageMargins left="0.7" right="0.7" top="0.75" bottom="0.75" header="0.3" footer="0.3"/>
  <pageSetup paperSize="17" scale="5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C4" sqref="C4"/>
    </sheetView>
  </sheetViews>
  <sheetFormatPr defaultRowHeight="15" x14ac:dyDescent="0.25"/>
  <cols>
    <col min="3" max="3" width="14.5703125" customWidth="1"/>
  </cols>
  <sheetData>
    <row r="1" spans="1:6" x14ac:dyDescent="0.25">
      <c r="B1" t="s">
        <v>1</v>
      </c>
      <c r="C1" t="s">
        <v>5</v>
      </c>
      <c r="D1" t="s">
        <v>210</v>
      </c>
      <c r="E1" t="s">
        <v>209</v>
      </c>
      <c r="F1" t="s">
        <v>208</v>
      </c>
    </row>
    <row r="2" spans="1:6" x14ac:dyDescent="0.25">
      <c r="A2">
        <v>1</v>
      </c>
      <c r="B2" t="s">
        <v>119</v>
      </c>
      <c r="C2">
        <v>0.91231404680624395</v>
      </c>
      <c r="D2" t="s">
        <v>133</v>
      </c>
      <c r="E2" t="s">
        <v>133</v>
      </c>
      <c r="F2" t="s">
        <v>155</v>
      </c>
    </row>
    <row r="3" spans="1:6" x14ac:dyDescent="0.25">
      <c r="A3">
        <v>2</v>
      </c>
      <c r="B3" t="s">
        <v>125</v>
      </c>
      <c r="C3">
        <v>0.978355456454849</v>
      </c>
      <c r="D3" t="s">
        <v>133</v>
      </c>
      <c r="E3" t="s">
        <v>133</v>
      </c>
      <c r="F3" t="s">
        <v>155</v>
      </c>
    </row>
    <row r="4" spans="1:6" x14ac:dyDescent="0.25">
      <c r="A4">
        <v>3</v>
      </c>
      <c r="B4" t="s">
        <v>123</v>
      </c>
      <c r="C4">
        <v>0.67298428300272095</v>
      </c>
      <c r="D4" t="s">
        <v>150</v>
      </c>
      <c r="E4" t="s">
        <v>133</v>
      </c>
      <c r="F4" t="s">
        <v>155</v>
      </c>
    </row>
    <row r="5" spans="1:6" x14ac:dyDescent="0.25">
      <c r="A5">
        <v>4</v>
      </c>
      <c r="B5" t="s">
        <v>121</v>
      </c>
      <c r="C5">
        <v>1.2470547155704499</v>
      </c>
      <c r="D5" t="s">
        <v>150</v>
      </c>
      <c r="E5" t="s">
        <v>133</v>
      </c>
      <c r="F5" t="s">
        <v>155</v>
      </c>
    </row>
    <row r="6" spans="1:6" x14ac:dyDescent="0.25">
      <c r="A6">
        <v>5</v>
      </c>
      <c r="B6" t="s">
        <v>107</v>
      </c>
      <c r="C6">
        <v>1.2261485044453799</v>
      </c>
      <c r="D6" t="s">
        <v>150</v>
      </c>
      <c r="E6" t="s">
        <v>134</v>
      </c>
      <c r="F6" t="s">
        <v>155</v>
      </c>
    </row>
    <row r="7" spans="1:6" x14ac:dyDescent="0.25">
      <c r="A7">
        <v>6</v>
      </c>
      <c r="B7" t="s">
        <v>127</v>
      </c>
      <c r="C7">
        <v>1.2441770803582</v>
      </c>
      <c r="D7" t="s">
        <v>133</v>
      </c>
      <c r="E7" t="s">
        <v>133</v>
      </c>
      <c r="F7" t="s">
        <v>155</v>
      </c>
    </row>
    <row r="8" spans="1:6" x14ac:dyDescent="0.25">
      <c r="A8">
        <v>7</v>
      </c>
      <c r="B8" t="s">
        <v>111</v>
      </c>
      <c r="C8">
        <v>1.3026621851076501</v>
      </c>
      <c r="D8" t="s">
        <v>134</v>
      </c>
      <c r="E8" t="s">
        <v>133</v>
      </c>
      <c r="F8" t="s">
        <v>155</v>
      </c>
    </row>
    <row r="9" spans="1:6" x14ac:dyDescent="0.25">
      <c r="A9">
        <v>8</v>
      </c>
      <c r="B9" t="s">
        <v>67</v>
      </c>
      <c r="C9">
        <v>1.6747464492298001</v>
      </c>
      <c r="D9" t="s">
        <v>134</v>
      </c>
      <c r="E9" t="s">
        <v>133</v>
      </c>
      <c r="F9" t="s">
        <v>155</v>
      </c>
    </row>
    <row r="10" spans="1:6" x14ac:dyDescent="0.25">
      <c r="A10">
        <v>9</v>
      </c>
      <c r="B10" t="s">
        <v>85</v>
      </c>
      <c r="C10">
        <v>10.003846153846199</v>
      </c>
      <c r="D10" t="s">
        <v>134</v>
      </c>
      <c r="E10" t="s">
        <v>134</v>
      </c>
      <c r="F10" t="s">
        <v>132</v>
      </c>
    </row>
    <row r="11" spans="1:6" x14ac:dyDescent="0.25">
      <c r="A11">
        <v>10</v>
      </c>
      <c r="B11" t="s">
        <v>115</v>
      </c>
      <c r="C11">
        <v>0.29804386752279499</v>
      </c>
      <c r="D11" t="s">
        <v>133</v>
      </c>
      <c r="E11" t="s">
        <v>133</v>
      </c>
      <c r="F11" t="s">
        <v>155</v>
      </c>
    </row>
    <row r="12" spans="1:6" x14ac:dyDescent="0.25">
      <c r="A12">
        <v>11</v>
      </c>
      <c r="B12" t="s">
        <v>117</v>
      </c>
      <c r="C12">
        <v>9.6645034400000007</v>
      </c>
      <c r="D12" t="s">
        <v>134</v>
      </c>
      <c r="E12" t="s">
        <v>134</v>
      </c>
      <c r="F12" t="s">
        <v>132</v>
      </c>
    </row>
    <row r="13" spans="1:6" x14ac:dyDescent="0.25">
      <c r="A13">
        <v>12</v>
      </c>
      <c r="B13" t="s">
        <v>13</v>
      </c>
      <c r="C13">
        <v>0.85507492170675403</v>
      </c>
      <c r="D13" t="s">
        <v>134</v>
      </c>
      <c r="E13" t="s">
        <v>134</v>
      </c>
      <c r="F13" t="s">
        <v>155</v>
      </c>
    </row>
    <row r="14" spans="1:6" x14ac:dyDescent="0.25">
      <c r="A14">
        <v>13</v>
      </c>
      <c r="B14" t="s">
        <v>51</v>
      </c>
      <c r="C14">
        <v>6.3271948051948002</v>
      </c>
      <c r="D14" t="s">
        <v>133</v>
      </c>
      <c r="E14" t="s">
        <v>133</v>
      </c>
      <c r="F14" t="s">
        <v>132</v>
      </c>
    </row>
    <row r="15" spans="1:6" x14ac:dyDescent="0.25">
      <c r="A15">
        <v>14</v>
      </c>
      <c r="B15" t="s">
        <v>63</v>
      </c>
      <c r="C15">
        <v>10.342833333333299</v>
      </c>
      <c r="D15" t="s">
        <v>134</v>
      </c>
      <c r="E15" t="s">
        <v>134</v>
      </c>
      <c r="F15" t="s">
        <v>132</v>
      </c>
    </row>
    <row r="16" spans="1:6" x14ac:dyDescent="0.25">
      <c r="A16">
        <v>15</v>
      </c>
      <c r="B16" t="s">
        <v>59</v>
      </c>
      <c r="C16">
        <v>7.0701839080460003</v>
      </c>
      <c r="D16" t="s">
        <v>134</v>
      </c>
      <c r="E16" t="s">
        <v>134</v>
      </c>
      <c r="F16" t="s">
        <v>132</v>
      </c>
    </row>
    <row r="17" spans="1:6" x14ac:dyDescent="0.25">
      <c r="A17">
        <v>16</v>
      </c>
      <c r="B17" t="s">
        <v>53</v>
      </c>
      <c r="C17">
        <v>1.5786128145054299</v>
      </c>
      <c r="D17" t="s">
        <v>134</v>
      </c>
      <c r="E17" t="s">
        <v>133</v>
      </c>
      <c r="F17" t="s">
        <v>155</v>
      </c>
    </row>
    <row r="18" spans="1:6" x14ac:dyDescent="0.25">
      <c r="A18">
        <v>17</v>
      </c>
      <c r="B18" t="s">
        <v>77</v>
      </c>
      <c r="C18">
        <v>1.7897333858501301</v>
      </c>
      <c r="D18" t="s">
        <v>133</v>
      </c>
      <c r="E18" t="s">
        <v>134</v>
      </c>
      <c r="F18" t="s">
        <v>155</v>
      </c>
    </row>
    <row r="19" spans="1:6" x14ac:dyDescent="0.25">
      <c r="A19">
        <v>18</v>
      </c>
      <c r="B19" t="s">
        <v>71</v>
      </c>
      <c r="C19">
        <v>5.0603731656184996</v>
      </c>
      <c r="D19" t="s">
        <v>150</v>
      </c>
      <c r="E19" t="s">
        <v>134</v>
      </c>
      <c r="F19" t="s">
        <v>132</v>
      </c>
    </row>
    <row r="20" spans="1:6" x14ac:dyDescent="0.25">
      <c r="A20">
        <v>19</v>
      </c>
      <c r="B20" t="s">
        <v>23</v>
      </c>
      <c r="C20">
        <v>0.59006426386616595</v>
      </c>
      <c r="D20" t="s">
        <v>133</v>
      </c>
      <c r="E20" t="s">
        <v>133</v>
      </c>
      <c r="F20" t="s">
        <v>155</v>
      </c>
    </row>
    <row r="21" spans="1:6" x14ac:dyDescent="0.25">
      <c r="A21">
        <v>20</v>
      </c>
      <c r="B21" t="s">
        <v>101</v>
      </c>
      <c r="C21">
        <v>1.1764788368510599</v>
      </c>
      <c r="D21" t="s">
        <v>150</v>
      </c>
      <c r="E21" t="s">
        <v>134</v>
      </c>
      <c r="F21" t="s">
        <v>155</v>
      </c>
    </row>
    <row r="22" spans="1:6" x14ac:dyDescent="0.25">
      <c r="A22">
        <v>21</v>
      </c>
      <c r="B22" t="s">
        <v>19</v>
      </c>
      <c r="C22">
        <v>0.96940887855208602</v>
      </c>
      <c r="D22" t="s">
        <v>150</v>
      </c>
      <c r="E22" t="s">
        <v>134</v>
      </c>
      <c r="F22" t="s">
        <v>155</v>
      </c>
    </row>
    <row r="23" spans="1:6" x14ac:dyDescent="0.25">
      <c r="A23">
        <v>22</v>
      </c>
      <c r="B23" t="s">
        <v>21</v>
      </c>
      <c r="C23">
        <v>7.8689999999999998</v>
      </c>
      <c r="D23" t="s">
        <v>134</v>
      </c>
      <c r="E23" t="s">
        <v>134</v>
      </c>
      <c r="F23" t="s">
        <v>132</v>
      </c>
    </row>
    <row r="24" spans="1:6" x14ac:dyDescent="0.25">
      <c r="A24">
        <v>23</v>
      </c>
      <c r="B24" t="s">
        <v>55</v>
      </c>
      <c r="C24">
        <v>3.5429837837838098</v>
      </c>
      <c r="D24" t="s">
        <v>133</v>
      </c>
      <c r="E24" t="s">
        <v>133</v>
      </c>
      <c r="F24" t="s">
        <v>132</v>
      </c>
    </row>
    <row r="25" spans="1:6" x14ac:dyDescent="0.25">
      <c r="A25">
        <v>24</v>
      </c>
      <c r="B25" t="s">
        <v>113</v>
      </c>
      <c r="C25">
        <v>8.1726178489702903</v>
      </c>
      <c r="D25" t="s">
        <v>133</v>
      </c>
      <c r="E25" t="s">
        <v>133</v>
      </c>
      <c r="F25" t="s">
        <v>132</v>
      </c>
    </row>
    <row r="26" spans="1:6" x14ac:dyDescent="0.25">
      <c r="A26">
        <v>25</v>
      </c>
      <c r="B26" t="s">
        <v>45</v>
      </c>
      <c r="C26">
        <v>0.45324610420148698</v>
      </c>
      <c r="D26" t="s">
        <v>133</v>
      </c>
      <c r="E26" t="s">
        <v>133</v>
      </c>
      <c r="F26" t="s">
        <v>155</v>
      </c>
    </row>
    <row r="27" spans="1:6" x14ac:dyDescent="0.25">
      <c r="A27">
        <v>26</v>
      </c>
      <c r="B27" t="s">
        <v>65</v>
      </c>
      <c r="C27">
        <v>3.9609756097559901</v>
      </c>
      <c r="D27" t="s">
        <v>133</v>
      </c>
      <c r="E27" t="s">
        <v>133</v>
      </c>
      <c r="F27" t="s">
        <v>132</v>
      </c>
    </row>
    <row r="28" spans="1:6" x14ac:dyDescent="0.25">
      <c r="A28">
        <v>27</v>
      </c>
      <c r="B28" t="s">
        <v>31</v>
      </c>
      <c r="C28">
        <v>1.5740637361152801</v>
      </c>
      <c r="D28" t="s">
        <v>134</v>
      </c>
      <c r="E28" t="s">
        <v>134</v>
      </c>
      <c r="F28" t="s">
        <v>155</v>
      </c>
    </row>
    <row r="29" spans="1:6" x14ac:dyDescent="0.25">
      <c r="A29">
        <v>28</v>
      </c>
      <c r="B29" t="s">
        <v>27</v>
      </c>
      <c r="C29">
        <v>1.61222463165938</v>
      </c>
      <c r="D29" t="s">
        <v>134</v>
      </c>
      <c r="E29" t="s">
        <v>133</v>
      </c>
      <c r="F29" t="s">
        <v>155</v>
      </c>
    </row>
    <row r="30" spans="1:6" x14ac:dyDescent="0.25">
      <c r="A30">
        <v>29</v>
      </c>
      <c r="B30" t="s">
        <v>29</v>
      </c>
      <c r="C30">
        <v>1.75209122854008</v>
      </c>
      <c r="D30" t="s">
        <v>134</v>
      </c>
      <c r="E30" t="s">
        <v>134</v>
      </c>
      <c r="F30" t="s">
        <v>155</v>
      </c>
    </row>
    <row r="31" spans="1:6" x14ac:dyDescent="0.25">
      <c r="A31">
        <v>30</v>
      </c>
      <c r="B31" t="s">
        <v>33</v>
      </c>
      <c r="C31">
        <v>1.4154836845988099</v>
      </c>
      <c r="D31" t="s">
        <v>134</v>
      </c>
      <c r="E31" t="s">
        <v>133</v>
      </c>
      <c r="F31" t="s">
        <v>155</v>
      </c>
    </row>
    <row r="32" spans="1:6" x14ac:dyDescent="0.25">
      <c r="A32">
        <v>31</v>
      </c>
      <c r="B32" t="s">
        <v>49</v>
      </c>
      <c r="C32">
        <v>0.92876554739789297</v>
      </c>
      <c r="D32" t="s">
        <v>133</v>
      </c>
      <c r="E32" t="s">
        <v>133</v>
      </c>
      <c r="F32" t="s">
        <v>155</v>
      </c>
    </row>
    <row r="33" spans="1:6" x14ac:dyDescent="0.25">
      <c r="A33">
        <v>32</v>
      </c>
      <c r="B33" t="s">
        <v>43</v>
      </c>
      <c r="C33">
        <v>0.90377333840377505</v>
      </c>
      <c r="D33" t="s">
        <v>133</v>
      </c>
      <c r="E33" t="s">
        <v>133</v>
      </c>
      <c r="F33" t="s">
        <v>155</v>
      </c>
    </row>
    <row r="34" spans="1:6" x14ac:dyDescent="0.25">
      <c r="A34">
        <v>33</v>
      </c>
      <c r="B34" t="s">
        <v>41</v>
      </c>
      <c r="C34">
        <v>0.78688588152591898</v>
      </c>
      <c r="D34" t="s">
        <v>133</v>
      </c>
      <c r="E34" t="s">
        <v>133</v>
      </c>
      <c r="F34" t="s">
        <v>155</v>
      </c>
    </row>
    <row r="35" spans="1:6" x14ac:dyDescent="0.25">
      <c r="A35">
        <v>34</v>
      </c>
      <c r="B35" t="s">
        <v>37</v>
      </c>
      <c r="C35">
        <v>0.738294404400615</v>
      </c>
      <c r="D35" t="s">
        <v>133</v>
      </c>
      <c r="E35" t="s">
        <v>133</v>
      </c>
      <c r="F35" t="s">
        <v>155</v>
      </c>
    </row>
    <row r="36" spans="1:6" x14ac:dyDescent="0.25">
      <c r="A36">
        <v>35</v>
      </c>
      <c r="B36" t="s">
        <v>81</v>
      </c>
      <c r="C36">
        <v>8.6703428571429999</v>
      </c>
      <c r="D36" t="s">
        <v>134</v>
      </c>
      <c r="E36" t="s">
        <v>133</v>
      </c>
      <c r="F36" t="s">
        <v>132</v>
      </c>
    </row>
    <row r="37" spans="1:6" x14ac:dyDescent="0.25">
      <c r="A37">
        <v>36</v>
      </c>
      <c r="B37" t="s">
        <v>47</v>
      </c>
      <c r="C37">
        <v>0.85188107908649002</v>
      </c>
      <c r="D37" t="s">
        <v>150</v>
      </c>
      <c r="E37" t="s">
        <v>133</v>
      </c>
      <c r="F37" t="s">
        <v>155</v>
      </c>
    </row>
    <row r="38" spans="1:6" x14ac:dyDescent="0.25">
      <c r="A38">
        <v>37</v>
      </c>
      <c r="B38" t="s">
        <v>39</v>
      </c>
      <c r="C38">
        <v>0.91232454593649104</v>
      </c>
      <c r="D38" t="s">
        <v>150</v>
      </c>
      <c r="E38" t="s">
        <v>133</v>
      </c>
      <c r="F38" t="s">
        <v>155</v>
      </c>
    </row>
    <row r="39" spans="1:6" x14ac:dyDescent="0.25">
      <c r="A39">
        <v>38</v>
      </c>
      <c r="B39" t="s">
        <v>9</v>
      </c>
      <c r="C39">
        <v>0.86587201437833305</v>
      </c>
      <c r="D39" t="s">
        <v>150</v>
      </c>
      <c r="E39" t="s">
        <v>133</v>
      </c>
      <c r="F39" t="s">
        <v>155</v>
      </c>
    </row>
    <row r="40" spans="1:6" x14ac:dyDescent="0.25">
      <c r="A40">
        <v>39</v>
      </c>
      <c r="B40" t="s">
        <v>87</v>
      </c>
      <c r="C40">
        <v>1.7121375075724601</v>
      </c>
      <c r="D40" t="s">
        <v>150</v>
      </c>
      <c r="E40" t="s">
        <v>133</v>
      </c>
      <c r="F40" t="s">
        <v>155</v>
      </c>
    </row>
    <row r="41" spans="1:6" x14ac:dyDescent="0.25">
      <c r="A41">
        <v>40</v>
      </c>
      <c r="B41" t="s">
        <v>89</v>
      </c>
      <c r="C41">
        <v>1.6745177031512899</v>
      </c>
      <c r="D41" t="s">
        <v>150</v>
      </c>
      <c r="E41" t="s">
        <v>133</v>
      </c>
      <c r="F41" t="s">
        <v>155</v>
      </c>
    </row>
    <row r="42" spans="1:6" x14ac:dyDescent="0.25">
      <c r="A42">
        <v>41</v>
      </c>
      <c r="B42" t="s">
        <v>91</v>
      </c>
      <c r="C42">
        <v>1.6349259215266101</v>
      </c>
      <c r="D42" t="s">
        <v>150</v>
      </c>
      <c r="E42" t="s">
        <v>133</v>
      </c>
      <c r="F42" t="s">
        <v>155</v>
      </c>
    </row>
    <row r="43" spans="1:6" x14ac:dyDescent="0.25">
      <c r="A43">
        <v>42</v>
      </c>
      <c r="B43" t="s">
        <v>97</v>
      </c>
      <c r="C43">
        <v>0.39281083212131401</v>
      </c>
      <c r="D43" t="s">
        <v>150</v>
      </c>
      <c r="E43" t="s">
        <v>133</v>
      </c>
      <c r="F43" t="s">
        <v>155</v>
      </c>
    </row>
    <row r="44" spans="1:6" x14ac:dyDescent="0.25">
      <c r="A44">
        <v>43</v>
      </c>
      <c r="B44" t="s">
        <v>105</v>
      </c>
      <c r="C44">
        <v>5.0639999999999903</v>
      </c>
      <c r="D44" t="s">
        <v>150</v>
      </c>
      <c r="E44" t="s">
        <v>133</v>
      </c>
      <c r="F44" t="s">
        <v>132</v>
      </c>
    </row>
    <row r="45" spans="1:6" x14ac:dyDescent="0.25">
      <c r="A45">
        <v>44</v>
      </c>
      <c r="B45" t="s">
        <v>103</v>
      </c>
      <c r="C45">
        <v>7.9600000000000097</v>
      </c>
      <c r="D45" t="s">
        <v>150</v>
      </c>
      <c r="E45" t="s">
        <v>134</v>
      </c>
      <c r="F45" t="s">
        <v>132</v>
      </c>
    </row>
    <row r="46" spans="1:6" x14ac:dyDescent="0.25">
      <c r="A46">
        <v>45</v>
      </c>
      <c r="B46" t="s">
        <v>11</v>
      </c>
      <c r="C46">
        <v>3.2302854851644001</v>
      </c>
      <c r="D46" t="s">
        <v>134</v>
      </c>
      <c r="E46" t="s">
        <v>133</v>
      </c>
      <c r="F46" t="s">
        <v>132</v>
      </c>
    </row>
    <row r="47" spans="1:6" x14ac:dyDescent="0.25">
      <c r="A47">
        <v>46</v>
      </c>
      <c r="B47" t="s">
        <v>15</v>
      </c>
      <c r="C47">
        <v>2.4749607843136898</v>
      </c>
      <c r="D47" t="s">
        <v>133</v>
      </c>
      <c r="E47" t="s">
        <v>133</v>
      </c>
      <c r="F47" t="s">
        <v>132</v>
      </c>
    </row>
    <row r="48" spans="1:6" x14ac:dyDescent="0.25">
      <c r="A48">
        <v>47</v>
      </c>
      <c r="B48" t="s">
        <v>17</v>
      </c>
      <c r="C48">
        <v>4.6499999999999897</v>
      </c>
      <c r="D48" t="s">
        <v>133</v>
      </c>
      <c r="E48" t="s">
        <v>133</v>
      </c>
      <c r="F48" t="s">
        <v>132</v>
      </c>
    </row>
    <row r="49" spans="1:6" x14ac:dyDescent="0.25">
      <c r="A49">
        <v>48</v>
      </c>
      <c r="B49" t="s">
        <v>35</v>
      </c>
      <c r="C49">
        <v>1.1388436974789899</v>
      </c>
      <c r="D49" t="s">
        <v>133</v>
      </c>
      <c r="E49" t="s">
        <v>134</v>
      </c>
      <c r="F49" t="s">
        <v>132</v>
      </c>
    </row>
    <row r="50" spans="1:6" x14ac:dyDescent="0.25">
      <c r="A50">
        <v>49</v>
      </c>
      <c r="B50" t="s">
        <v>57</v>
      </c>
      <c r="C50">
        <v>1.3786071428569899</v>
      </c>
      <c r="D50" t="s">
        <v>133</v>
      </c>
      <c r="E50" t="s">
        <v>133</v>
      </c>
      <c r="F50" t="s">
        <v>132</v>
      </c>
    </row>
    <row r="51" spans="1:6" x14ac:dyDescent="0.25">
      <c r="A51">
        <v>50</v>
      </c>
      <c r="B51" t="s">
        <v>61</v>
      </c>
      <c r="C51">
        <v>2.1613333333332898</v>
      </c>
      <c r="D51" t="s">
        <v>133</v>
      </c>
      <c r="E51" t="s">
        <v>133</v>
      </c>
      <c r="F51" t="s">
        <v>132</v>
      </c>
    </row>
    <row r="52" spans="1:6" x14ac:dyDescent="0.25">
      <c r="A52">
        <v>51</v>
      </c>
      <c r="B52" t="s">
        <v>69</v>
      </c>
      <c r="C52">
        <v>0.91571428571430102</v>
      </c>
      <c r="D52" t="s">
        <v>133</v>
      </c>
      <c r="E52" t="s">
        <v>133</v>
      </c>
      <c r="F52" t="s">
        <v>132</v>
      </c>
    </row>
    <row r="53" spans="1:6" x14ac:dyDescent="0.25">
      <c r="A53">
        <v>52</v>
      </c>
      <c r="B53" t="s">
        <v>73</v>
      </c>
      <c r="C53">
        <v>5.1892403100774898</v>
      </c>
      <c r="D53" t="s">
        <v>133</v>
      </c>
      <c r="E53" t="s">
        <v>133</v>
      </c>
      <c r="F53" t="s">
        <v>132</v>
      </c>
    </row>
    <row r="54" spans="1:6" x14ac:dyDescent="0.25">
      <c r="A54">
        <v>53</v>
      </c>
      <c r="B54" t="s">
        <v>75</v>
      </c>
      <c r="C54">
        <v>2.3680555555559999</v>
      </c>
      <c r="D54" t="s">
        <v>133</v>
      </c>
      <c r="E54" t="s">
        <v>133</v>
      </c>
      <c r="F54" t="s">
        <v>132</v>
      </c>
    </row>
    <row r="55" spans="1:6" x14ac:dyDescent="0.25">
      <c r="A55">
        <v>54</v>
      </c>
      <c r="B55" t="s">
        <v>79</v>
      </c>
      <c r="C55">
        <v>2.2953333333329899</v>
      </c>
      <c r="D55" t="s">
        <v>133</v>
      </c>
      <c r="E55" t="s">
        <v>133</v>
      </c>
      <c r="F55" t="s">
        <v>132</v>
      </c>
    </row>
    <row r="56" spans="1:6" x14ac:dyDescent="0.25">
      <c r="A56">
        <v>55</v>
      </c>
      <c r="B56" t="s">
        <v>83</v>
      </c>
      <c r="C56">
        <v>12.301142857143001</v>
      </c>
      <c r="D56" t="s">
        <v>134</v>
      </c>
      <c r="E56" t="s">
        <v>134</v>
      </c>
      <c r="F56" t="s">
        <v>132</v>
      </c>
    </row>
    <row r="57" spans="1:6" x14ac:dyDescent="0.25">
      <c r="A57">
        <v>56</v>
      </c>
      <c r="B57" t="s">
        <v>95</v>
      </c>
      <c r="C57">
        <v>3.5902170087980201</v>
      </c>
      <c r="D57" t="s">
        <v>134</v>
      </c>
      <c r="E57" t="s">
        <v>133</v>
      </c>
      <c r="F57" t="s">
        <v>132</v>
      </c>
    </row>
    <row r="58" spans="1:6" x14ac:dyDescent="0.25">
      <c r="A58">
        <v>57</v>
      </c>
      <c r="B58" t="s">
        <v>109</v>
      </c>
      <c r="C58">
        <v>2.4376357142859901</v>
      </c>
      <c r="D58" t="s">
        <v>133</v>
      </c>
      <c r="E58" t="s">
        <v>133</v>
      </c>
      <c r="F58" t="s">
        <v>132</v>
      </c>
    </row>
    <row r="59" spans="1:6" x14ac:dyDescent="0.25">
      <c r="A59">
        <v>58</v>
      </c>
      <c r="B59" t="s">
        <v>93</v>
      </c>
      <c r="C59">
        <v>2.6192931034483</v>
      </c>
      <c r="D59" t="s">
        <v>133</v>
      </c>
      <c r="E59" t="s">
        <v>133</v>
      </c>
      <c r="F59" t="s">
        <v>132</v>
      </c>
    </row>
    <row r="60" spans="1:6" x14ac:dyDescent="0.25">
      <c r="A60">
        <v>59</v>
      </c>
      <c r="B60" t="s">
        <v>25</v>
      </c>
      <c r="C60">
        <v>6.3918624338620003</v>
      </c>
      <c r="D60" t="s">
        <v>134</v>
      </c>
      <c r="E60" t="s">
        <v>133</v>
      </c>
      <c r="F60" t="s">
        <v>132</v>
      </c>
    </row>
  </sheetData>
  <sortState xmlns:xlrd2="http://schemas.microsoft.com/office/spreadsheetml/2017/richdata2" ref="A2:F60">
    <sortCondition ref="B2:B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AllP80</vt:lpstr>
      <vt:lpstr>EMT_ID</vt:lpstr>
      <vt:lpstr>Class 1s</vt:lpstr>
      <vt:lpstr>thetas4Eval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2018-12-12T15:19:14Z</dcterms:created>
  <dcterms:modified xsi:type="dcterms:W3CDTF">2018-12-12T15:19:14Z</dcterms:modified>
</cp:coreProperties>
</file>