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2. SONAR/Dungeness/Abundance Estimate/"/>
    </mc:Choice>
  </mc:AlternateContent>
  <xr:revisionPtr revIDLastSave="1" documentId="8_{2EE896F3-AA35-4C5D-80A8-97B3CB820E75}" xr6:coauthVersionLast="47" xr6:coauthVersionMax="47" xr10:uidLastSave="{B1102DE1-544A-4C11-8F80-FB524D32E08F}"/>
  <bookViews>
    <workbookView xWindow="1905" yWindow="930" windowWidth="25050" windowHeight="14115" xr2:uid="{5BB61A93-058E-46AD-B282-6CE6144DB189}"/>
  </bookViews>
  <sheets>
    <sheet name="2021 shared sonar data" sheetId="1" r:id="rId1"/>
    <sheet name="2021 summary" sheetId="3" r:id="rId2"/>
  </sheets>
  <definedNames>
    <definedName name="_xlnm._FilterDatabase" localSheetId="0" hidden="1">'2021 shared sonar data'!$A$1:$N$188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8" i="3" l="1"/>
  <c r="V87" i="3"/>
  <c r="V86" i="3"/>
  <c r="V85" i="3"/>
  <c r="V84" i="3"/>
  <c r="V83" i="3"/>
  <c r="V82" i="3"/>
  <c r="V81" i="3"/>
  <c r="V80" i="3"/>
  <c r="V79" i="3"/>
  <c r="V78" i="3"/>
  <c r="H78" i="3"/>
  <c r="V77" i="3"/>
  <c r="H77" i="3"/>
  <c r="V76" i="3"/>
  <c r="H76" i="3"/>
  <c r="V75" i="3"/>
  <c r="H75" i="3"/>
  <c r="V74" i="3"/>
  <c r="H74" i="3"/>
  <c r="V73" i="3"/>
  <c r="H73" i="3"/>
  <c r="V72" i="3"/>
  <c r="H72" i="3"/>
  <c r="V71" i="3"/>
  <c r="H71" i="3"/>
  <c r="V70" i="3"/>
  <c r="H70" i="3"/>
  <c r="V69" i="3"/>
  <c r="H69" i="3"/>
  <c r="V68" i="3"/>
  <c r="H68" i="3"/>
  <c r="V67" i="3"/>
  <c r="H67" i="3"/>
  <c r="V66" i="3"/>
  <c r="H66" i="3"/>
  <c r="V65" i="3"/>
  <c r="H65" i="3"/>
  <c r="V64" i="3"/>
  <c r="H64" i="3"/>
  <c r="V63" i="3"/>
  <c r="H63" i="3"/>
  <c r="V62" i="3"/>
  <c r="H62" i="3"/>
  <c r="V61" i="3"/>
  <c r="H61" i="3"/>
  <c r="V60" i="3"/>
  <c r="H60" i="3"/>
  <c r="V59" i="3"/>
  <c r="H59" i="3"/>
  <c r="V58" i="3"/>
  <c r="H58" i="3"/>
  <c r="V57" i="3"/>
  <c r="H57" i="3"/>
  <c r="V56" i="3"/>
  <c r="H56" i="3"/>
  <c r="V55" i="3"/>
  <c r="H55" i="3"/>
  <c r="V54" i="3"/>
  <c r="H54" i="3"/>
  <c r="V53" i="3"/>
  <c r="H53" i="3"/>
  <c r="V52" i="3"/>
  <c r="H52" i="3"/>
  <c r="V51" i="3"/>
  <c r="W54" i="3" s="1"/>
  <c r="H51" i="3"/>
  <c r="I54" i="3" s="1"/>
  <c r="W46" i="3"/>
  <c r="V46" i="3"/>
  <c r="Z45" i="3"/>
  <c r="Y45" i="3"/>
  <c r="X45" i="3"/>
  <c r="Z44" i="3"/>
  <c r="Y44" i="3"/>
  <c r="X44" i="3"/>
  <c r="X46" i="3" s="1"/>
  <c r="AA44" i="3" s="1"/>
  <c r="Q39" i="3"/>
  <c r="P39" i="3"/>
  <c r="E39" i="3"/>
  <c r="D39" i="3"/>
  <c r="Q38" i="3"/>
  <c r="P38" i="3"/>
  <c r="E38" i="3"/>
  <c r="D38" i="3"/>
  <c r="Q37" i="3"/>
  <c r="P37" i="3"/>
  <c r="E37" i="3"/>
  <c r="D37" i="3"/>
  <c r="W36" i="3"/>
  <c r="V36" i="3"/>
  <c r="Q36" i="3"/>
  <c r="P36" i="3"/>
  <c r="E36" i="3"/>
  <c r="D36" i="3"/>
  <c r="Z35" i="3"/>
  <c r="Y35" i="3"/>
  <c r="Q35" i="3"/>
  <c r="P35" i="3"/>
  <c r="E35" i="3"/>
  <c r="D35" i="3"/>
  <c r="Z34" i="3"/>
  <c r="Y34" i="3"/>
  <c r="X34" i="3"/>
  <c r="Q34" i="3"/>
  <c r="P34" i="3"/>
  <c r="K34" i="3"/>
  <c r="J34" i="3"/>
  <c r="E34" i="3"/>
  <c r="D34" i="3"/>
  <c r="Z33" i="3"/>
  <c r="Y33" i="3"/>
  <c r="X33" i="3"/>
  <c r="Q33" i="3"/>
  <c r="P33" i="3"/>
  <c r="E33" i="3"/>
  <c r="D33" i="3"/>
  <c r="Q32" i="3"/>
  <c r="P32" i="3"/>
  <c r="E32" i="3"/>
  <c r="D32" i="3"/>
  <c r="K31" i="3"/>
  <c r="J31" i="3"/>
  <c r="E31" i="3"/>
  <c r="D31" i="3"/>
  <c r="K30" i="3"/>
  <c r="J30" i="3"/>
  <c r="E30" i="3"/>
  <c r="D30" i="3"/>
  <c r="K29" i="3"/>
  <c r="J29" i="3"/>
  <c r="E29" i="3"/>
  <c r="D29" i="3"/>
  <c r="K28" i="3"/>
  <c r="J28" i="3"/>
  <c r="E28" i="3"/>
  <c r="D28" i="3"/>
  <c r="W27" i="3"/>
  <c r="Z26" i="3" s="1"/>
  <c r="V27" i="3"/>
  <c r="Y26" i="3" s="1"/>
  <c r="X26" i="3"/>
  <c r="X25" i="3"/>
  <c r="X27" i="3" s="1"/>
  <c r="AA26" i="3" s="1"/>
  <c r="AA45" i="3" l="1"/>
  <c r="I51" i="3"/>
  <c r="J61" i="3"/>
  <c r="W51" i="3"/>
  <c r="J58" i="3"/>
  <c r="Y25" i="3"/>
  <c r="AA25" i="3"/>
  <c r="Z25" i="3"/>
  <c r="X35" i="3"/>
  <c r="X36" i="3" l="1"/>
  <c r="AA34" i="3" l="1"/>
  <c r="AA33" i="3"/>
  <c r="AA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Bethany Craig</author>
  </authors>
  <commentList>
    <comment ref="F1" authorId="0" shapeId="0" xr:uid="{087EFE9B-95C5-4A30-9D52-69F63565B6B0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Initials of observer</t>
        </r>
      </text>
    </comment>
    <comment ref="G1" authorId="0" shapeId="0" xr:uid="{3141A60C-86E8-43E3-B512-39E40624FF4C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Time when you marked fish</t>
        </r>
      </text>
    </comment>
    <comment ref="H1" authorId="0" shapeId="0" xr:uid="{DEB5DE7F-04F0-4B4B-8FCA-8B19BE193B90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upstream or
downstream </t>
        </r>
      </text>
    </comment>
    <comment ref="I1" authorId="0" shapeId="0" xr:uid="{7F03F24A-D08C-4906-A032-B7391BBE1B76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Fish length in cm</t>
        </r>
      </text>
    </comment>
    <comment ref="J1" authorId="0" shapeId="0" xr:uid="{A46ED46B-FBDE-4389-8714-49E4BAE15ABD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Frame when you marked </t>
        </r>
      </text>
    </comment>
    <comment ref="K1" authorId="0" shapeId="0" xr:uid="{3FAC6CA4-9754-4095-B687-E5A45D837DD2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distance from ARIS</t>
        </r>
      </text>
    </comment>
    <comment ref="L1" authorId="0" shapeId="0" xr:uid="{D2C32C9B-21F4-4C3A-BD5E-90913CB11151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observer confidence of fish
1 = extremely confident it's a fish &gt;45 cm
2 = somewhat confident it's a fish &gt; 45 cm
3 = object of interest</t>
        </r>
      </text>
    </comment>
  </commentList>
</comments>
</file>

<file path=xl/sharedStrings.xml><?xml version="1.0" encoding="utf-8"?>
<sst xmlns="http://schemas.openxmlformats.org/spreadsheetml/2006/main" count="1235" uniqueCount="128">
  <si>
    <t>Year</t>
  </si>
  <si>
    <t xml:space="preserve">Date </t>
  </si>
  <si>
    <t>hour</t>
  </si>
  <si>
    <t>Data Recorded</t>
  </si>
  <si>
    <t>Data Reviewed</t>
  </si>
  <si>
    <t>Observer</t>
  </si>
  <si>
    <t>Time</t>
  </si>
  <si>
    <t>Direction</t>
  </si>
  <si>
    <t>Length</t>
  </si>
  <si>
    <t>Frame</t>
  </si>
  <si>
    <t>Range</t>
  </si>
  <si>
    <t>Confidence</t>
  </si>
  <si>
    <t>Comments/Notes</t>
  </si>
  <si>
    <t>Flag</t>
  </si>
  <si>
    <t>Full</t>
  </si>
  <si>
    <t>First 30</t>
  </si>
  <si>
    <t>AS</t>
  </si>
  <si>
    <t>downstream</t>
  </si>
  <si>
    <t>include since BT marked this fish too</t>
  </si>
  <si>
    <t>BT</t>
  </si>
  <si>
    <t>Likely same fish as US @ 22:21:48 on 2/05</t>
  </si>
  <si>
    <t>AS only; BT marked at C=2</t>
  </si>
  <si>
    <t>Review</t>
  </si>
  <si>
    <t>3 or 4 small fish &lt;35cm drift slowly DS together @18:14. Some sonar image frames have them appearing as like a single large object</t>
  </si>
  <si>
    <t>upstream</t>
  </si>
  <si>
    <t>BC corrected direction to downstream</t>
  </si>
  <si>
    <t>not certain this is a fish</t>
  </si>
  <si>
    <t>BT only. AS C=2. There is also an US fish 37-41cm @ 9:20 = Not marked per protocol.</t>
  </si>
  <si>
    <t>BT only. fish is moving fast. Definitely &gt;45cm but difficult to find a good still frame to measure accurately</t>
  </si>
  <si>
    <t>Also fish DS @20:04 moving at too acute angle to sonar for accurate measurement, but not &gt;45cm</t>
  </si>
  <si>
    <t>not certain this is a fish; only 1 good still frame</t>
  </si>
  <si>
    <t>AS only fish.</t>
  </si>
  <si>
    <t>fairly certain this is a fish = see also frame #3111</t>
  </si>
  <si>
    <t>also 4 small fish &lt;40cm DS @21:00:30 &amp; DS @21:08 &amp; US @21:19 &amp; DS @21:25 = Not marked per protocol</t>
  </si>
  <si>
    <t>also fish &lt;40cm DS @ 21:25 = Not marked per protocol</t>
  </si>
  <si>
    <t>Fish &lt;45cm falls back and moves forward again @22:21. Also a much larger fish noses into sonar beam at 22:21, falls back, then re-enters @ 22:22 and falls back again @ 22:23 w/o ever transiting US = both small and large fishes Not marked per protocol</t>
  </si>
  <si>
    <t>CS</t>
  </si>
  <si>
    <t>CS only fish.</t>
  </si>
  <si>
    <t>re-visit. Passes directly in front of sonar, no frames with full-body image - can't get accurate measurement.</t>
  </si>
  <si>
    <t>CS only fish. AS marked as C=3</t>
  </si>
  <si>
    <t xml:space="preserve">CS only fish. BC confirmed. </t>
  </si>
  <si>
    <t>Moving very fast</t>
  </si>
  <si>
    <t>AS only fish</t>
  </si>
  <si>
    <t>BT only fish. 2-3 fish DS @1:01:20 all &lt;45cm</t>
  </si>
  <si>
    <t>BT only fish.CS, but C=2</t>
  </si>
  <si>
    <t>critter US @7:16:30 = not a fish</t>
  </si>
  <si>
    <t>also no way to identify object(s) 3m out from sonar @21:28</t>
  </si>
  <si>
    <t>also 2 small fish &lt;45cm DS @ 23:21</t>
  </si>
  <si>
    <t>Sizable creature passes directly in front of Sonar, no clear full-body shot.</t>
  </si>
  <si>
    <t>AS only fish. CS C=2</t>
  </si>
  <si>
    <t>Comes up pretty faint, may want to revisit</t>
  </si>
  <si>
    <t>CS only fish. BC confirmed. Swimming in tandem</t>
  </si>
  <si>
    <t>CS only fish. BC confirmed.</t>
  </si>
  <si>
    <t>AS only fish. BC confirmed.</t>
  </si>
  <si>
    <t>CS only fish. Never goes fully through-up and back.</t>
  </si>
  <si>
    <t>More fish present but not marked per protocol</t>
  </si>
  <si>
    <t>AS only</t>
  </si>
  <si>
    <t>Animal, maybe seal</t>
  </si>
  <si>
    <t>CS only fish. AS thinks a seal</t>
  </si>
  <si>
    <t>Animals, three in a group, maybe otters</t>
  </si>
  <si>
    <t>Andrew</t>
  </si>
  <si>
    <t>Brent</t>
  </si>
  <si>
    <t>Calvin</t>
  </si>
  <si>
    <t>(Multiple Items)</t>
  </si>
  <si>
    <t>Count of Length</t>
  </si>
  <si>
    <t>Column Labels</t>
  </si>
  <si>
    <t>Row Labels</t>
  </si>
  <si>
    <t>Grand Total</t>
  </si>
  <si>
    <t>Feb</t>
  </si>
  <si>
    <t>Apr</t>
  </si>
  <si>
    <t>6-Feb</t>
  </si>
  <si>
    <t>22-Apr</t>
  </si>
  <si>
    <t>27-Feb</t>
  </si>
  <si>
    <t>23-Apr</t>
  </si>
  <si>
    <t>Mar</t>
  </si>
  <si>
    <t>May</t>
  </si>
  <si>
    <t>20-Mar</t>
  </si>
  <si>
    <t>1-May</t>
  </si>
  <si>
    <t>13-May</t>
  </si>
  <si>
    <t>10-Apr</t>
  </si>
  <si>
    <t>25-May</t>
  </si>
  <si>
    <t>26-May</t>
  </si>
  <si>
    <t>27-May</t>
  </si>
  <si>
    <t>Jun</t>
  </si>
  <si>
    <t>6-Jun</t>
  </si>
  <si>
    <t>zeros for</t>
  </si>
  <si>
    <t>Andrew &amp; Brent comparison</t>
  </si>
  <si>
    <t xml:space="preserve">Table xx. Comparison of fish counts for 5 days of data by reviewer 1 (primary) and reviewer 2 in 2021. </t>
  </si>
  <si>
    <t>Agreed-to fish counts</t>
  </si>
  <si>
    <t>Percent of agreed-to fish counts</t>
  </si>
  <si>
    <t>* removed 4 of Andrew's fish that were &lt;45 cm so consistent with protocols and what Brent and Calvin were marking</t>
  </si>
  <si>
    <t>Number of observers</t>
  </si>
  <si>
    <t>Downstream</t>
  </si>
  <si>
    <t>Upstream</t>
  </si>
  <si>
    <t>Total</t>
  </si>
  <si>
    <t>2 of 2</t>
  </si>
  <si>
    <t>1 of 2</t>
  </si>
  <si>
    <t>Date</t>
  </si>
  <si>
    <t>total</t>
  </si>
  <si>
    <t>net</t>
  </si>
  <si>
    <t>notes</t>
  </si>
  <si>
    <t>Total fish marked</t>
  </si>
  <si>
    <t>Andrew, Brent, &amp; Calvin comparison- only 1 day of data</t>
  </si>
  <si>
    <t xml:space="preserve">Table xx. Comparison of fish counts for 1 day of data by reviewer 1 (primary) and reviewer 2, and reviewer 3 in 2021. </t>
  </si>
  <si>
    <t>3 of 3</t>
  </si>
  <si>
    <t>2 of 3</t>
  </si>
  <si>
    <t>1 of 3</t>
  </si>
  <si>
    <t>Andrew &amp; Calvin comparison</t>
  </si>
  <si>
    <t xml:space="preserve">Table xx. Comparison of fish counts for 8 days of data by reviewer 1 (primary) and reviewer 3 in 2021. </t>
  </si>
  <si>
    <t>Lengths Andrew-Brent</t>
  </si>
  <si>
    <t>Lengths Andrew-Calvin</t>
  </si>
  <si>
    <t>AS-BT</t>
  </si>
  <si>
    <t>Average</t>
  </si>
  <si>
    <t>includes -24.8 outlier</t>
  </si>
  <si>
    <t>AS-CS</t>
  </si>
  <si>
    <t>11 of 28 fish Brent measured as smaller than Andrew</t>
  </si>
  <si>
    <t>Calvin measured 27 of 37 fish smaller than Andrew</t>
  </si>
  <si>
    <t>On average 1.7 cm cm smaller, but huge variability</t>
  </si>
  <si>
    <t>On Average 3.8 cm smaller</t>
  </si>
  <si>
    <t>STD DEV</t>
  </si>
  <si>
    <t>1.7 cm +/- 8.3 cm</t>
  </si>
  <si>
    <t>std dev</t>
  </si>
  <si>
    <t>with +/- 6.3 cm</t>
  </si>
  <si>
    <t>double digit difference evenly split upstream/downstream fish</t>
  </si>
  <si>
    <t>without two huge outliers</t>
  </si>
  <si>
    <t>avg</t>
  </si>
  <si>
    <t>two huge outliers are downstream fish</t>
  </si>
  <si>
    <t>other double digit are evenly split up/down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</si>
</sst>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h:mm;@"/>
    <numFmt numFmtId="166" formatCode="[h]:mm:ss;@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 applyAlignment="1">
      <alignment horizontal="left"/>
    </xf>
    <xf numFmtId="0" fontId="2" fillId="0" borderId="0" xfId="0" applyFont="1"/>
    <xf numFmtId="167" fontId="2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1" fontId="0" fillId="2" borderId="0" xfId="0" applyNumberFormat="1" applyFill="1"/>
    <xf numFmtId="0" fontId="0" fillId="2" borderId="0" xfId="0" applyFill="1"/>
    <xf numFmtId="167" fontId="0" fillId="2" borderId="0" xfId="0" applyNumberFormat="1" applyFill="1"/>
    <xf numFmtId="2" fontId="0" fillId="0" borderId="0" xfId="0" applyNumberFormat="1"/>
    <xf numFmtId="166" fontId="0" fillId="2" borderId="0" xfId="0" applyNumberFormat="1" applyFill="1"/>
    <xf numFmtId="21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21" fontId="0" fillId="4" borderId="0" xfId="0" applyNumberFormat="1" applyFill="1"/>
    <xf numFmtId="0" fontId="0" fillId="4" borderId="0" xfId="0" applyFill="1"/>
    <xf numFmtId="167" fontId="0" fillId="4" borderId="0" xfId="0" applyNumberFormat="1" applyFill="1"/>
    <xf numFmtId="166" fontId="0" fillId="4" borderId="0" xfId="0" applyNumberFormat="1" applyFill="1"/>
    <xf numFmtId="21" fontId="0" fillId="5" borderId="0" xfId="0" applyNumberFormat="1" applyFill="1"/>
    <xf numFmtId="0" fontId="0" fillId="5" borderId="0" xfId="0" applyFill="1"/>
    <xf numFmtId="167" fontId="0" fillId="5" borderId="0" xfId="0" applyNumberFormat="1" applyFill="1"/>
    <xf numFmtId="21" fontId="0" fillId="6" borderId="0" xfId="0" applyNumberFormat="1" applyFill="1"/>
    <xf numFmtId="0" fontId="0" fillId="6" borderId="0" xfId="0" applyFill="1"/>
    <xf numFmtId="167" fontId="0" fillId="6" borderId="0" xfId="0" applyNumberFormat="1" applyFill="1"/>
    <xf numFmtId="21" fontId="0" fillId="0" borderId="0" xfId="0" applyNumberFormat="1"/>
    <xf numFmtId="21" fontId="0" fillId="7" borderId="0" xfId="0" applyNumberFormat="1" applyFill="1"/>
    <xf numFmtId="0" fontId="0" fillId="7" borderId="0" xfId="0" applyFill="1"/>
    <xf numFmtId="167" fontId="0" fillId="7" borderId="0" xfId="0" applyNumberFormat="1" applyFill="1"/>
    <xf numFmtId="0" fontId="3" fillId="0" borderId="0" xfId="0" applyFont="1"/>
    <xf numFmtId="21" fontId="3" fillId="5" borderId="0" xfId="0" applyNumberFormat="1" applyFont="1" applyFill="1"/>
    <xf numFmtId="21" fontId="0" fillId="9" borderId="0" xfId="0" applyNumberFormat="1" applyFill="1"/>
    <xf numFmtId="0" fontId="0" fillId="9" borderId="0" xfId="0" applyFill="1"/>
    <xf numFmtId="0" fontId="0" fillId="8" borderId="0" xfId="0" applyFill="1"/>
    <xf numFmtId="21" fontId="3" fillId="4" borderId="0" xfId="0" applyNumberFormat="1" applyFont="1" applyFill="1"/>
    <xf numFmtId="167" fontId="0" fillId="9" borderId="0" xfId="0" applyNumberFormat="1" applyFill="1"/>
    <xf numFmtId="0" fontId="0" fillId="9" borderId="0" xfId="0" applyFill="1" applyAlignment="1">
      <alignment vertical="center"/>
    </xf>
    <xf numFmtId="0" fontId="0" fillId="10" borderId="0" xfId="0" applyFill="1"/>
    <xf numFmtId="21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6" fontId="2" fillId="0" borderId="0" xfId="0" applyNumberFormat="1" applyFont="1"/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152400</xdr:colOff>
      <xdr:row>0</xdr:row>
      <xdr:rowOff>19050</xdr:rowOff>
    </xdr:from>
    <xdr:to>
      <xdr:col>7</xdr:col>
      <xdr:colOff>492125</xdr:colOff>
      <xdr:row>5</xdr:row>
      <xdr:rowOff>95250</xdr:rowOff>
    </xdr:to>
    <xdr:sp macro="" textlink="">
      <xdr:nvSpPr>
        <xdr:cNvPr id="2" name="Text Box 8" hidden="1">
          <a:extLst>
            <a:ext uri="{FF2B5EF4-FFF2-40B4-BE49-F238E27FC236}">
              <a16:creationId xmlns:a16="http://schemas.microsoft.com/office/drawing/2014/main" id="{EA898195-8916-473C-B80C-6A9111EB1A97}"/>
            </a:ext>
          </a:extLst>
        </xdr:cNvPr>
        <xdr:cNvSpPr txBox="1">
          <a:spLocks noChangeArrowheads="1"/>
        </xdr:cNvSpPr>
      </xdr:nvSpPr>
      <xdr:spPr bwMode="auto">
        <a:xfrm>
          <a:off x="4676775" y="19050"/>
          <a:ext cx="949325" cy="1028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152400</xdr:colOff>
      <xdr:row>0</xdr:row>
      <xdr:rowOff>19050</xdr:rowOff>
    </xdr:from>
    <xdr:to>
      <xdr:col>9</xdr:col>
      <xdr:colOff>549275</xdr:colOff>
      <xdr:row>4</xdr:row>
      <xdr:rowOff>19050</xdr:rowOff>
    </xdr:to>
    <xdr:sp macro="" textlink="">
      <xdr:nvSpPr>
        <xdr:cNvPr id="3" name="Text Box 9" hidden="1">
          <a:extLst>
            <a:ext uri="{FF2B5EF4-FFF2-40B4-BE49-F238E27FC236}">
              <a16:creationId xmlns:a16="http://schemas.microsoft.com/office/drawing/2014/main" id="{2BCCE76D-A43A-40E8-8BDA-564A7DEFB9A8}"/>
            </a:ext>
          </a:extLst>
        </xdr:cNvPr>
        <xdr:cNvSpPr txBox="1">
          <a:spLocks noChangeArrowheads="1"/>
        </xdr:cNvSpPr>
      </xdr:nvSpPr>
      <xdr:spPr bwMode="auto">
        <a:xfrm>
          <a:off x="5286375" y="19050"/>
          <a:ext cx="181610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762000</xdr:colOff>
      <xdr:row>0</xdr:row>
      <xdr:rowOff>19050</xdr:rowOff>
    </xdr:from>
    <xdr:to>
      <xdr:col>8</xdr:col>
      <xdr:colOff>571500</xdr:colOff>
      <xdr:row>4</xdr:row>
      <xdr:rowOff>95250</xdr:rowOff>
    </xdr:to>
    <xdr:sp macro="" textlink="">
      <xdr:nvSpPr>
        <xdr:cNvPr id="4" name="Text Box 10" hidden="1">
          <a:extLst>
            <a:ext uri="{FF2B5EF4-FFF2-40B4-BE49-F238E27FC236}">
              <a16:creationId xmlns:a16="http://schemas.microsoft.com/office/drawing/2014/main" id="{07ECC0C5-7B7C-46CE-BE8A-E7435AEC66E5}"/>
            </a:ext>
          </a:extLst>
        </xdr:cNvPr>
        <xdr:cNvSpPr txBox="1">
          <a:spLocks noChangeArrowheads="1"/>
        </xdr:cNvSpPr>
      </xdr:nvSpPr>
      <xdr:spPr bwMode="auto">
        <a:xfrm>
          <a:off x="5895975" y="19050"/>
          <a:ext cx="61912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568325</xdr:colOff>
      <xdr:row>0</xdr:row>
      <xdr:rowOff>19050</xdr:rowOff>
    </xdr:from>
    <xdr:to>
      <xdr:col>10</xdr:col>
      <xdr:colOff>171450</xdr:colOff>
      <xdr:row>3</xdr:row>
      <xdr:rowOff>171450</xdr:rowOff>
    </xdr:to>
    <xdr:sp macro="" textlink="">
      <xdr:nvSpPr>
        <xdr:cNvPr id="5" name="Text Box 11" hidden="1">
          <a:extLst>
            <a:ext uri="{FF2B5EF4-FFF2-40B4-BE49-F238E27FC236}">
              <a16:creationId xmlns:a16="http://schemas.microsoft.com/office/drawing/2014/main" id="{C12E391D-02AB-47E7-B305-B6F78DCB0DD5}"/>
            </a:ext>
          </a:extLst>
        </xdr:cNvPr>
        <xdr:cNvSpPr txBox="1">
          <a:spLocks noChangeArrowheads="1"/>
        </xdr:cNvSpPr>
      </xdr:nvSpPr>
      <xdr:spPr bwMode="auto">
        <a:xfrm>
          <a:off x="6511925" y="19050"/>
          <a:ext cx="82232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568325</xdr:colOff>
      <xdr:row>0</xdr:row>
      <xdr:rowOff>19050</xdr:rowOff>
    </xdr:from>
    <xdr:to>
      <xdr:col>11</xdr:col>
      <xdr:colOff>342900</xdr:colOff>
      <xdr:row>4</xdr:row>
      <xdr:rowOff>95250</xdr:rowOff>
    </xdr:to>
    <xdr:sp macro="" textlink="">
      <xdr:nvSpPr>
        <xdr:cNvPr id="6" name="Text Box 12" hidden="1">
          <a:extLst>
            <a:ext uri="{FF2B5EF4-FFF2-40B4-BE49-F238E27FC236}">
              <a16:creationId xmlns:a16="http://schemas.microsoft.com/office/drawing/2014/main" id="{5B55A6AD-C827-4B35-BC8E-BB2BC155F677}"/>
            </a:ext>
          </a:extLst>
        </xdr:cNvPr>
        <xdr:cNvSpPr txBox="1">
          <a:spLocks noChangeArrowheads="1"/>
        </xdr:cNvSpPr>
      </xdr:nvSpPr>
      <xdr:spPr bwMode="auto">
        <a:xfrm>
          <a:off x="7121525" y="19050"/>
          <a:ext cx="9937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568325</xdr:colOff>
      <xdr:row>0</xdr:row>
      <xdr:rowOff>19050</xdr:rowOff>
    </xdr:from>
    <xdr:to>
      <xdr:col>11</xdr:col>
      <xdr:colOff>457200</xdr:colOff>
      <xdr:row>4</xdr:row>
      <xdr:rowOff>95250</xdr:rowOff>
    </xdr:to>
    <xdr:sp macro="" textlink="">
      <xdr:nvSpPr>
        <xdr:cNvPr id="7" name="Text Box 13" hidden="1">
          <a:extLst>
            <a:ext uri="{FF2B5EF4-FFF2-40B4-BE49-F238E27FC236}">
              <a16:creationId xmlns:a16="http://schemas.microsoft.com/office/drawing/2014/main" id="{69694819-9563-45DB-BAA8-9BDFA808AE51}"/>
            </a:ext>
          </a:extLst>
        </xdr:cNvPr>
        <xdr:cNvSpPr txBox="1">
          <a:spLocks noChangeArrowheads="1"/>
        </xdr:cNvSpPr>
      </xdr:nvSpPr>
      <xdr:spPr bwMode="auto">
        <a:xfrm>
          <a:off x="7731125" y="19050"/>
          <a:ext cx="4984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701675</xdr:colOff>
      <xdr:row>0</xdr:row>
      <xdr:rowOff>19050</xdr:rowOff>
    </xdr:from>
    <xdr:to>
      <xdr:col>20</xdr:col>
      <xdr:colOff>168275</xdr:colOff>
      <xdr:row>14</xdr:row>
      <xdr:rowOff>95250</xdr:rowOff>
    </xdr:to>
    <xdr:sp macro="" textlink="">
      <xdr:nvSpPr>
        <xdr:cNvPr id="8" name="Text Box 14" hidden="1">
          <a:extLst>
            <a:ext uri="{FF2B5EF4-FFF2-40B4-BE49-F238E27FC236}">
              <a16:creationId xmlns:a16="http://schemas.microsoft.com/office/drawing/2014/main" id="{91171031-6DF1-4CB8-BAD0-BD5F426CC657}"/>
            </a:ext>
          </a:extLst>
        </xdr:cNvPr>
        <xdr:cNvSpPr txBox="1">
          <a:spLocks noChangeArrowheads="1"/>
        </xdr:cNvSpPr>
      </xdr:nvSpPr>
      <xdr:spPr bwMode="auto">
        <a:xfrm>
          <a:off x="8474075" y="19050"/>
          <a:ext cx="7048500" cy="2743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1/2021%20Dungeness%20SONAR%20data_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1/2021%20Dungeness%20SONAR%20data_Fina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1/2021%20Dungeness%20SONAR%20data_Final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4588.499597916663" createdVersion="7" refreshedVersion="7" minRefreshableVersion="3" recordCount="360" xr:uid="{45DD5F01-363C-4E19-990C-99BD50B45B8D}">
  <cacheSource type="worksheet">
    <worksheetSource ref="A1:N361" sheet="AS shared days" r:id="rId2"/>
  </cacheSource>
  <cacheFields count="15">
    <cacheField name="Year" numFmtId="0">
      <sharedItems containsSemiMixedTypes="0" containsString="0" containsNumber="1" containsInteger="1" minValue="2021" maxValue="2021"/>
    </cacheField>
    <cacheField name="Date " numFmtId="14">
      <sharedItems containsSemiMixedTypes="0" containsNonDate="0" containsDate="1" containsString="0" minDate="2021-02-06T00:00:00" maxDate="2021-06-13T00:00:00" count="14">
        <d v="2021-02-06T00:00:00"/>
        <d v="2021-02-27T00:00:00"/>
        <d v="2021-03-20T00:00:00"/>
        <d v="2021-04-10T00:00:00"/>
        <d v="2021-04-22T00:00:00"/>
        <d v="2021-04-23T00:00:00"/>
        <d v="2021-05-01T00:00:00"/>
        <d v="2021-05-13T00:00:00"/>
        <d v="2021-05-22T00:00:00"/>
        <d v="2021-05-25T00:00:00"/>
        <d v="2021-05-26T00:00:00"/>
        <d v="2021-05-27T00:00:00"/>
        <d v="2021-06-06T00:00:00"/>
        <d v="2021-06-12T00:00:00"/>
      </sharedItems>
      <fieldGroup par="14" base="1">
        <rangePr groupBy="days" startDate="2021-02-06T00:00:00" endDate="2021-06-13T00:00:00"/>
        <groupItems count="368">
          <s v="&lt;2/6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3/2021"/>
        </groupItems>
      </fieldGroup>
    </cacheField>
    <cacheField name="hour" numFmtId="0">
      <sharedItems containsSemiMixedTypes="0" containsString="0" containsNumber="1" containsInteger="1" minValue="0" maxValue="2300"/>
    </cacheField>
    <cacheField name="Data Recorded" numFmtId="0">
      <sharedItems/>
    </cacheField>
    <cacheField name="Data Reviewed" numFmtId="0">
      <sharedItems/>
    </cacheField>
    <cacheField name="Observer" numFmtId="0">
      <sharedItems/>
    </cacheField>
    <cacheField name="Time" numFmtId="0">
      <sharedItems containsDate="1" containsMixedTypes="1" minDate="1899-12-30T00:01:17" maxDate="1899-12-30T23:28:40"/>
    </cacheField>
    <cacheField name="Direction" numFmtId="0">
      <sharedItems containsBlank="1" count="3">
        <s v="downstream"/>
        <m/>
        <s v="upstream"/>
      </sharedItems>
    </cacheField>
    <cacheField name="Length" numFmtId="0">
      <sharedItems containsString="0" containsBlank="1" containsNumber="1" minValue="33.799999999999997" maxValue="166.1" count="83">
        <n v="42.7"/>
        <m/>
        <n v="55.6"/>
        <n v="57"/>
        <n v="54.6"/>
        <n v="88.6"/>
        <n v="86"/>
        <n v="87"/>
        <n v="84.2"/>
        <n v="86.9"/>
        <n v="74.900000000000006"/>
        <n v="84.5"/>
        <n v="62.7"/>
        <n v="50.4"/>
        <n v="33.799999999999997"/>
        <n v="72"/>
        <n v="48.2"/>
        <n v="65.599999999999994"/>
        <n v="67.3"/>
        <n v="69.400000000000006"/>
        <n v="71.7"/>
        <n v="72.900000000000006"/>
        <n v="61.4"/>
        <n v="46.1"/>
        <n v="74.099999999999994"/>
        <n v="73"/>
        <n v="56.7"/>
        <n v="46"/>
        <n v="72.3"/>
        <n v="58.2"/>
        <n v="75.900000000000006"/>
        <n v="80.8"/>
        <n v="71"/>
        <n v="166.1"/>
        <n v="63.9"/>
        <n v="59.9"/>
        <n v="78.8"/>
        <n v="71.5"/>
        <n v="63.3"/>
        <n v="83.1"/>
        <n v="77.7"/>
        <n v="77.2"/>
        <n v="67.8"/>
        <n v="75.7"/>
        <n v="78.2"/>
        <n v="83.2"/>
        <n v="76.099999999999994"/>
        <n v="65.8"/>
        <n v="66.5"/>
        <n v="66.400000000000006"/>
        <n v="78"/>
        <n v="62.1"/>
        <n v="59"/>
        <n v="65.3"/>
        <n v="61"/>
        <n v="72.5"/>
        <n v="55.7"/>
        <n v="74.5"/>
        <n v="81.7"/>
        <n v="46.3"/>
        <n v="66.900000000000006"/>
        <n v="79.2"/>
        <n v="85.8"/>
        <n v="66.3"/>
        <n v="76.599999999999994"/>
        <n v="95.7"/>
        <n v="68.599999999999994"/>
        <n v="66.2"/>
        <n v="68.099999999999994"/>
        <n v="62.2"/>
        <n v="44.2"/>
        <n v="138.9"/>
        <n v="154"/>
        <n v="138.69999999999999"/>
        <n v="41.8"/>
        <n v="77.400000000000006"/>
        <n v="70.599999999999994"/>
        <n v="68.5"/>
        <n v="56.9"/>
        <n v="40.200000000000003"/>
        <n v="49"/>
        <n v="109.3"/>
        <n v="80.900000000000006"/>
      </sharedItems>
    </cacheField>
    <cacheField name="Frame" numFmtId="0">
      <sharedItems containsString="0" containsBlank="1" containsNumber="1" containsInteger="1" minValue="30" maxValue="6771"/>
    </cacheField>
    <cacheField name="Range" numFmtId="0">
      <sharedItems containsString="0" containsBlank="1" containsNumber="1" minValue="3.32" maxValue="86"/>
    </cacheField>
    <cacheField name="Confidence" numFmtId="0">
      <sharedItems containsString="0" containsBlank="1" containsNumber="1" containsInteger="1" minValue="1" maxValue="3" count="4">
        <n v="1"/>
        <m/>
        <n v="2"/>
        <n v="3"/>
      </sharedItems>
    </cacheField>
    <cacheField name="Comments/Notes" numFmtId="0">
      <sharedItems containsBlank="1"/>
    </cacheField>
    <cacheField name="Flag" numFmtId="0">
      <sharedItems containsNonDate="0" containsString="0" containsBlank="1"/>
    </cacheField>
    <cacheField name="Months" numFmtId="0" databaseField="0">
      <fieldGroup base="1">
        <rangePr groupBy="months" startDate="2021-02-06T00:00:00" endDate="2021-06-13T00:00:00"/>
        <groupItems count="14">
          <s v="&lt;2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4588.499598148148" createdVersion="7" refreshedVersion="7" minRefreshableVersion="3" recordCount="237" xr:uid="{89731C74-9602-438E-880A-A7B81BEF61E5}">
  <cacheSource type="worksheet">
    <worksheetSource ref="A1:N238" sheet="CS shared days" r:id="rId2"/>
  </cacheSource>
  <cacheFields count="15">
    <cacheField name="Year" numFmtId="0">
      <sharedItems containsSemiMixedTypes="0" containsString="0" containsNumber="1" containsInteger="1" minValue="2021" maxValue="2021"/>
    </cacheField>
    <cacheField name="Date " numFmtId="14">
      <sharedItems containsSemiMixedTypes="0" containsNonDate="0" containsDate="1" containsString="0" minDate="2021-04-22T00:00:00" maxDate="2021-06-07T00:00:00" count="9">
        <d v="2021-04-22T00:00:00"/>
        <d v="2021-04-23T00:00:00"/>
        <d v="2021-05-01T00:00:00"/>
        <d v="2021-05-13T00:00:00"/>
        <d v="2021-05-22T00:00:00"/>
        <d v="2021-05-25T00:00:00"/>
        <d v="2021-05-26T00:00:00"/>
        <d v="2021-05-27T00:00:00"/>
        <d v="2021-06-06T00:00:00"/>
      </sharedItems>
      <fieldGroup par="14" base="1">
        <rangePr groupBy="days" startDate="2021-04-22T00:00:00" endDate="2021-06-07T00:00:00"/>
        <groupItems count="368">
          <s v="&lt;4/2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7/2021"/>
        </groupItems>
      </fieldGroup>
    </cacheField>
    <cacheField name="Hour" numFmtId="0">
      <sharedItems containsSemiMixedTypes="0" containsString="0" containsNumber="1" containsInteger="1" minValue="0" maxValue="2300"/>
    </cacheField>
    <cacheField name="Data Recorded" numFmtId="0">
      <sharedItems/>
    </cacheField>
    <cacheField name="Data Reviewed" numFmtId="0">
      <sharedItems/>
    </cacheField>
    <cacheField name="Observer" numFmtId="0">
      <sharedItems/>
    </cacheField>
    <cacheField name="Time" numFmtId="0">
      <sharedItems containsDate="1" containsMixedTypes="1" minDate="1899-12-30T00:01:27" maxDate="1899-12-30T23:17:14"/>
    </cacheField>
    <cacheField name="Direction" numFmtId="0">
      <sharedItems containsBlank="1" count="3">
        <s v="downstream"/>
        <s v="upstream"/>
        <m/>
      </sharedItems>
    </cacheField>
    <cacheField name="Length" numFmtId="0">
      <sharedItems containsString="0" containsBlank="1" containsNumber="1" minValue="46.5" maxValue="88.3"/>
    </cacheField>
    <cacheField name="Frame" numFmtId="0">
      <sharedItems containsString="0" containsBlank="1" containsNumber="1" containsInteger="1" minValue="111" maxValue="6596"/>
    </cacheField>
    <cacheField name="Range" numFmtId="0">
      <sharedItems containsString="0" containsBlank="1" containsNumber="1" minValue="1.26" maxValue="19.95"/>
    </cacheField>
    <cacheField name="Confidence" numFmtId="0">
      <sharedItems containsString="0" containsBlank="1" containsNumber="1" containsInteger="1" minValue="1" maxValue="2" count="3">
        <n v="1"/>
        <m/>
        <n v="2"/>
      </sharedItems>
    </cacheField>
    <cacheField name="Comments/Notes" numFmtId="0">
      <sharedItems containsBlank="1"/>
    </cacheField>
    <cacheField name="Flag" numFmtId="0">
      <sharedItems containsNonDate="0" containsString="0" containsBlank="1"/>
    </cacheField>
    <cacheField name="Months" numFmtId="0" databaseField="0">
      <fieldGroup base="1">
        <rangePr groupBy="months" startDate="2021-04-22T00:00:00" endDate="2021-06-07T00:00:00"/>
        <groupItems count="14">
          <s v="&lt;4/2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4588.499598263887" createdVersion="7" refreshedVersion="7" minRefreshableVersion="3" recordCount="128" xr:uid="{4FCD8E71-2754-48D3-A050-D3B089F7DAA7}">
  <cacheSource type="worksheet">
    <worksheetSource ref="A2:N130" sheet="BT shared days" r:id="rId2"/>
  </cacheSource>
  <cacheFields count="15">
    <cacheField name="Year" numFmtId="0">
      <sharedItems containsSemiMixedTypes="0" containsString="0" containsNumber="1" containsInteger="1" minValue="2021" maxValue="2021"/>
    </cacheField>
    <cacheField name="Date " numFmtId="14">
      <sharedItems containsSemiMixedTypes="0" containsNonDate="0" containsDate="1" containsString="0" minDate="2021-02-06T00:00:00" maxDate="2021-05-02T00:00:00" count="5">
        <d v="2021-02-06T00:00:00"/>
        <d v="2021-02-27T00:00:00"/>
        <d v="2021-03-20T00:00:00"/>
        <d v="2021-04-10T00:00:00"/>
        <d v="2021-05-01T00:00:00"/>
      </sharedItems>
      <fieldGroup par="14" base="1">
        <rangePr groupBy="days" startDate="2021-02-06T00:00:00" endDate="2021-05-02T00:00:00"/>
        <groupItems count="368">
          <s v="&lt;2/6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21"/>
        </groupItems>
      </fieldGroup>
    </cacheField>
    <cacheField name="hour" numFmtId="164">
      <sharedItems containsSemiMixedTypes="0" containsString="0" containsNumber="1" containsInteger="1" minValue="0" maxValue="2300"/>
    </cacheField>
    <cacheField name="Data Recorded" numFmtId="0">
      <sharedItems/>
    </cacheField>
    <cacheField name="Data Reviewed" numFmtId="0">
      <sharedItems/>
    </cacheField>
    <cacheField name="Observer" numFmtId="0">
      <sharedItems/>
    </cacheField>
    <cacheField name="Time" numFmtId="0">
      <sharedItems containsDate="1" containsMixedTypes="1" minDate="1899-12-30T00:13:34" maxDate="1899-12-30T23:10:21"/>
    </cacheField>
    <cacheField name="Direction" numFmtId="0">
      <sharedItems containsBlank="1" count="3">
        <s v="downstream"/>
        <m/>
        <s v="upstream"/>
      </sharedItems>
    </cacheField>
    <cacheField name="Length" numFmtId="167">
      <sharedItems containsString="0" containsBlank="1" containsNumber="1" minValue="50.4" maxValue="90.3"/>
    </cacheField>
    <cacheField name="Frame" numFmtId="0">
      <sharedItems containsString="0" containsBlank="1" containsNumber="1" containsInteger="1" minValue="19" maxValue="6229"/>
    </cacheField>
    <cacheField name="Range" numFmtId="2">
      <sharedItems containsString="0" containsBlank="1" containsNumber="1" minValue="3.15" maxValue="18.850000000000001"/>
    </cacheField>
    <cacheField name="Confidence" numFmtId="0">
      <sharedItems containsString="0" containsBlank="1" containsNumber="1" containsInteger="1" minValue="1" maxValue="3" count="4">
        <n v="1"/>
        <m/>
        <n v="2"/>
        <n v="3"/>
      </sharedItems>
    </cacheField>
    <cacheField name="Comments/Notes" numFmtId="0">
      <sharedItems containsBlank="1"/>
    </cacheField>
    <cacheField name="Flag" numFmtId="0">
      <sharedItems containsNonDate="0" containsString="0" containsBlank="1"/>
    </cacheField>
    <cacheField name="Months" numFmtId="0" databaseField="0">
      <fieldGroup base="1">
        <rangePr groupBy="months" startDate="2021-02-06T00:00:00" endDate="2021-05-02T00:00:00"/>
        <groupItems count="14">
          <s v="&lt;2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n v="2021"/>
    <x v="0"/>
    <n v="0"/>
    <s v="Full"/>
    <s v="First 30"/>
    <s v="AS"/>
    <d v="1899-12-30T00:13:34"/>
    <x v="0"/>
    <x v="0"/>
    <n v="2408"/>
    <n v="4.93"/>
    <x v="0"/>
    <m/>
    <m/>
  </r>
  <r>
    <n v="2021"/>
    <x v="0"/>
    <n v="100"/>
    <s v="Full"/>
    <s v="First 30"/>
    <s v="AS"/>
    <s v="No fish"/>
    <x v="1"/>
    <x v="1"/>
    <m/>
    <m/>
    <x v="1"/>
    <m/>
    <m/>
  </r>
  <r>
    <n v="2021"/>
    <x v="0"/>
    <n v="200"/>
    <s v="Full"/>
    <s v="First 30"/>
    <s v="AS"/>
    <s v="No fish"/>
    <x v="1"/>
    <x v="1"/>
    <m/>
    <m/>
    <x v="1"/>
    <m/>
    <m/>
  </r>
  <r>
    <n v="2021"/>
    <x v="0"/>
    <n v="300"/>
    <s v="Full"/>
    <s v="First 30"/>
    <s v="AS"/>
    <s v="No fish"/>
    <x v="1"/>
    <x v="1"/>
    <m/>
    <m/>
    <x v="1"/>
    <m/>
    <m/>
  </r>
  <r>
    <n v="2021"/>
    <x v="0"/>
    <n v="300"/>
    <s v="Full"/>
    <s v="First 30"/>
    <s v="AS"/>
    <s v="No fish"/>
    <x v="1"/>
    <x v="1"/>
    <m/>
    <m/>
    <x v="1"/>
    <m/>
    <m/>
  </r>
  <r>
    <n v="2021"/>
    <x v="0"/>
    <n v="400"/>
    <s v="Full"/>
    <s v="First 30"/>
    <s v="AS"/>
    <s v="No fish"/>
    <x v="1"/>
    <x v="1"/>
    <m/>
    <m/>
    <x v="1"/>
    <m/>
    <m/>
  </r>
  <r>
    <n v="2021"/>
    <x v="0"/>
    <n v="500"/>
    <s v="Full"/>
    <s v="First 30"/>
    <s v="AS"/>
    <s v="No fish"/>
    <x v="1"/>
    <x v="1"/>
    <m/>
    <m/>
    <x v="1"/>
    <m/>
    <m/>
  </r>
  <r>
    <n v="2021"/>
    <x v="0"/>
    <n v="600"/>
    <s v="Full"/>
    <s v="First 30"/>
    <s v="AS"/>
    <d v="1899-12-30T06:04:19"/>
    <x v="0"/>
    <x v="2"/>
    <n v="756"/>
    <n v="14.25"/>
    <x v="0"/>
    <m/>
    <m/>
  </r>
  <r>
    <n v="2021"/>
    <x v="0"/>
    <n v="700"/>
    <s v="Full"/>
    <s v="First 30"/>
    <s v="AS"/>
    <s v="No fish"/>
    <x v="1"/>
    <x v="1"/>
    <m/>
    <m/>
    <x v="1"/>
    <m/>
    <m/>
  </r>
  <r>
    <n v="2021"/>
    <x v="0"/>
    <n v="800"/>
    <s v="Full"/>
    <s v="First 30"/>
    <s v="AS"/>
    <s v="No fish"/>
    <x v="1"/>
    <x v="1"/>
    <m/>
    <m/>
    <x v="1"/>
    <m/>
    <m/>
  </r>
  <r>
    <n v="2021"/>
    <x v="0"/>
    <n v="900"/>
    <s v="Full"/>
    <s v="First 30"/>
    <s v="AS"/>
    <s v="No fish"/>
    <x v="1"/>
    <x v="1"/>
    <m/>
    <m/>
    <x v="1"/>
    <m/>
    <m/>
  </r>
  <r>
    <n v="2021"/>
    <x v="0"/>
    <n v="1000"/>
    <s v="Full"/>
    <s v="First 30"/>
    <s v="AS"/>
    <s v="No fish"/>
    <x v="1"/>
    <x v="1"/>
    <m/>
    <m/>
    <x v="1"/>
    <m/>
    <m/>
  </r>
  <r>
    <n v="2021"/>
    <x v="0"/>
    <n v="1100"/>
    <s v="Full"/>
    <s v="First 30"/>
    <s v="AS"/>
    <s v="No fish"/>
    <x v="1"/>
    <x v="1"/>
    <m/>
    <m/>
    <x v="1"/>
    <m/>
    <m/>
  </r>
  <r>
    <n v="2021"/>
    <x v="0"/>
    <n v="1200"/>
    <s v="Full"/>
    <s v="First 30"/>
    <s v="AS"/>
    <s v="No fish"/>
    <x v="1"/>
    <x v="1"/>
    <m/>
    <m/>
    <x v="1"/>
    <m/>
    <m/>
  </r>
  <r>
    <n v="2021"/>
    <x v="0"/>
    <n v="1300"/>
    <s v="Full"/>
    <s v="First 30"/>
    <s v="AS"/>
    <s v="No fish"/>
    <x v="1"/>
    <x v="1"/>
    <m/>
    <m/>
    <x v="1"/>
    <m/>
    <m/>
  </r>
  <r>
    <n v="2021"/>
    <x v="0"/>
    <n v="1400"/>
    <s v="Full"/>
    <s v="First 30"/>
    <s v="AS"/>
    <s v="No fish"/>
    <x v="1"/>
    <x v="1"/>
    <m/>
    <m/>
    <x v="1"/>
    <m/>
    <m/>
  </r>
  <r>
    <n v="2021"/>
    <x v="0"/>
    <n v="1500"/>
    <s v="Full"/>
    <s v="First 30"/>
    <s v="AS"/>
    <s v="No fish"/>
    <x v="1"/>
    <x v="1"/>
    <m/>
    <m/>
    <x v="1"/>
    <m/>
    <m/>
  </r>
  <r>
    <n v="2021"/>
    <x v="0"/>
    <n v="1600"/>
    <s v="Full"/>
    <s v="First 30"/>
    <s v="AS"/>
    <s v="No fish"/>
    <x v="1"/>
    <x v="1"/>
    <m/>
    <m/>
    <x v="1"/>
    <m/>
    <m/>
  </r>
  <r>
    <n v="2021"/>
    <x v="0"/>
    <n v="1700"/>
    <s v="Full"/>
    <s v="First 30"/>
    <s v="AS"/>
    <s v="No fish"/>
    <x v="1"/>
    <x v="1"/>
    <m/>
    <m/>
    <x v="1"/>
    <m/>
    <m/>
  </r>
  <r>
    <n v="2021"/>
    <x v="0"/>
    <n v="1800"/>
    <s v="Full"/>
    <s v="First 30"/>
    <s v="AS"/>
    <s v="No fish"/>
    <x v="1"/>
    <x v="1"/>
    <m/>
    <m/>
    <x v="1"/>
    <m/>
    <m/>
  </r>
  <r>
    <n v="2021"/>
    <x v="0"/>
    <n v="1900"/>
    <s v="Full"/>
    <s v="First 30"/>
    <s v="AS"/>
    <s v="No fish"/>
    <x v="1"/>
    <x v="1"/>
    <m/>
    <m/>
    <x v="1"/>
    <m/>
    <m/>
  </r>
  <r>
    <n v="2021"/>
    <x v="0"/>
    <n v="2000"/>
    <s v="Full"/>
    <s v="First 30"/>
    <s v="AS"/>
    <s v="No fish"/>
    <x v="1"/>
    <x v="1"/>
    <m/>
    <m/>
    <x v="1"/>
    <m/>
    <m/>
  </r>
  <r>
    <n v="2021"/>
    <x v="0"/>
    <n v="2100"/>
    <s v="Full"/>
    <s v="First 30"/>
    <s v="AS"/>
    <s v="No fish"/>
    <x v="1"/>
    <x v="1"/>
    <m/>
    <m/>
    <x v="1"/>
    <m/>
    <m/>
  </r>
  <r>
    <n v="2021"/>
    <x v="0"/>
    <n v="2200"/>
    <s v="Full"/>
    <s v="First 30"/>
    <s v="AS"/>
    <d v="1899-12-30T22:03:18"/>
    <x v="2"/>
    <x v="3"/>
    <n v="580"/>
    <n v="3.32"/>
    <x v="0"/>
    <m/>
    <m/>
  </r>
  <r>
    <n v="2021"/>
    <x v="0"/>
    <n v="2200"/>
    <s v="Full"/>
    <s v="First 30"/>
    <s v="AS"/>
    <d v="1899-12-30T22:03:48"/>
    <x v="0"/>
    <x v="4"/>
    <n v="672"/>
    <n v="9.17"/>
    <x v="0"/>
    <m/>
    <m/>
  </r>
  <r>
    <n v="2021"/>
    <x v="0"/>
    <n v="2300"/>
    <s v="Full"/>
    <s v="First 30"/>
    <s v="AS"/>
    <s v="No fish"/>
    <x v="1"/>
    <x v="1"/>
    <m/>
    <m/>
    <x v="1"/>
    <m/>
    <m/>
  </r>
  <r>
    <n v="2021"/>
    <x v="1"/>
    <n v="0"/>
    <s v="Full"/>
    <s v="First 30"/>
    <s v="AS"/>
    <s v="No fish"/>
    <x v="1"/>
    <x v="1"/>
    <m/>
    <m/>
    <x v="1"/>
    <m/>
    <m/>
  </r>
  <r>
    <n v="2021"/>
    <x v="1"/>
    <n v="100"/>
    <s v="Full"/>
    <s v="First 30"/>
    <s v="AS"/>
    <s v="No fish"/>
    <x v="1"/>
    <x v="1"/>
    <m/>
    <m/>
    <x v="1"/>
    <m/>
    <m/>
  </r>
  <r>
    <n v="2021"/>
    <x v="1"/>
    <n v="200"/>
    <s v="Full"/>
    <s v="First 30"/>
    <s v="AS"/>
    <d v="1899-12-30T02:23:40"/>
    <x v="2"/>
    <x v="5"/>
    <n v="5381"/>
    <n v="15.5"/>
    <x v="0"/>
    <m/>
    <m/>
  </r>
  <r>
    <n v="2021"/>
    <x v="1"/>
    <n v="300"/>
    <s v="Full"/>
    <s v="First 30"/>
    <s v="AS"/>
    <s v="No fish"/>
    <x v="1"/>
    <x v="1"/>
    <m/>
    <m/>
    <x v="1"/>
    <m/>
    <m/>
  </r>
  <r>
    <n v="2021"/>
    <x v="1"/>
    <n v="400"/>
    <s v="Full"/>
    <s v="First 30"/>
    <s v="AS"/>
    <s v="No fish"/>
    <x v="1"/>
    <x v="1"/>
    <m/>
    <m/>
    <x v="1"/>
    <m/>
    <m/>
  </r>
  <r>
    <n v="2021"/>
    <x v="1"/>
    <n v="500"/>
    <s v="Full"/>
    <s v="First 30"/>
    <s v="AS"/>
    <s v="No fish"/>
    <x v="1"/>
    <x v="1"/>
    <m/>
    <m/>
    <x v="1"/>
    <m/>
    <m/>
  </r>
  <r>
    <n v="2021"/>
    <x v="1"/>
    <n v="600"/>
    <s v="Full"/>
    <s v="First 30"/>
    <s v="AS"/>
    <s v="No fish"/>
    <x v="1"/>
    <x v="1"/>
    <m/>
    <m/>
    <x v="1"/>
    <m/>
    <m/>
  </r>
  <r>
    <n v="2021"/>
    <x v="1"/>
    <n v="700"/>
    <s v="Full"/>
    <s v="First 30"/>
    <s v="AS"/>
    <s v="No fish"/>
    <x v="1"/>
    <x v="1"/>
    <m/>
    <m/>
    <x v="1"/>
    <m/>
    <m/>
  </r>
  <r>
    <n v="2021"/>
    <x v="1"/>
    <n v="800"/>
    <s v="Full"/>
    <s v="First 30"/>
    <s v="AS"/>
    <s v="No fish"/>
    <x v="1"/>
    <x v="1"/>
    <m/>
    <m/>
    <x v="1"/>
    <m/>
    <m/>
  </r>
  <r>
    <n v="2021"/>
    <x v="1"/>
    <n v="900"/>
    <s v="Full"/>
    <s v="First 30"/>
    <s v="AS"/>
    <s v="No fish"/>
    <x v="1"/>
    <x v="1"/>
    <m/>
    <m/>
    <x v="1"/>
    <m/>
    <m/>
  </r>
  <r>
    <n v="2021"/>
    <x v="1"/>
    <n v="1000"/>
    <s v="Full"/>
    <s v="First 30"/>
    <s v="AS"/>
    <s v="No fish"/>
    <x v="1"/>
    <x v="1"/>
    <m/>
    <m/>
    <x v="1"/>
    <m/>
    <m/>
  </r>
  <r>
    <n v="2021"/>
    <x v="1"/>
    <n v="1100"/>
    <s v="Full"/>
    <s v="First 30"/>
    <s v="AS"/>
    <s v="No fish"/>
    <x v="1"/>
    <x v="1"/>
    <m/>
    <m/>
    <x v="1"/>
    <m/>
    <m/>
  </r>
  <r>
    <n v="2021"/>
    <x v="1"/>
    <n v="1200"/>
    <s v="Full"/>
    <s v="First 30"/>
    <s v="AS"/>
    <s v="No fish"/>
    <x v="1"/>
    <x v="1"/>
    <m/>
    <m/>
    <x v="1"/>
    <m/>
    <m/>
  </r>
  <r>
    <n v="2021"/>
    <x v="1"/>
    <n v="1300"/>
    <s v="Full"/>
    <s v="First 30"/>
    <s v="AS"/>
    <s v="No fish"/>
    <x v="1"/>
    <x v="1"/>
    <m/>
    <m/>
    <x v="1"/>
    <m/>
    <m/>
  </r>
  <r>
    <n v="2021"/>
    <x v="1"/>
    <n v="1400"/>
    <s v="Full"/>
    <s v="First 30"/>
    <s v="AS"/>
    <s v="No fish"/>
    <x v="1"/>
    <x v="1"/>
    <m/>
    <m/>
    <x v="1"/>
    <m/>
    <m/>
  </r>
  <r>
    <n v="2021"/>
    <x v="1"/>
    <n v="1500"/>
    <s v="Full"/>
    <s v="First 30"/>
    <s v="AS"/>
    <s v="No fish"/>
    <x v="1"/>
    <x v="1"/>
    <m/>
    <m/>
    <x v="1"/>
    <m/>
    <m/>
  </r>
  <r>
    <n v="2021"/>
    <x v="1"/>
    <n v="1600"/>
    <s v="Full"/>
    <s v="First 30"/>
    <s v="AS"/>
    <s v="No fish"/>
    <x v="1"/>
    <x v="1"/>
    <m/>
    <m/>
    <x v="1"/>
    <m/>
    <m/>
  </r>
  <r>
    <n v="2021"/>
    <x v="1"/>
    <n v="1700"/>
    <s v="Full"/>
    <s v="First 30"/>
    <s v="AS"/>
    <s v="No fish"/>
    <x v="1"/>
    <x v="1"/>
    <m/>
    <m/>
    <x v="1"/>
    <m/>
    <m/>
  </r>
  <r>
    <n v="2021"/>
    <x v="1"/>
    <n v="1800"/>
    <s v="Full"/>
    <s v="First 30"/>
    <s v="AS"/>
    <d v="1899-12-30T18:16:26"/>
    <x v="0"/>
    <x v="6"/>
    <n v="3491"/>
    <n v="86"/>
    <x v="0"/>
    <m/>
    <m/>
  </r>
  <r>
    <n v="2021"/>
    <x v="1"/>
    <n v="1900"/>
    <s v="Full"/>
    <s v="First 30"/>
    <s v="AS"/>
    <s v="No fish"/>
    <x v="1"/>
    <x v="1"/>
    <m/>
    <m/>
    <x v="1"/>
    <m/>
    <m/>
  </r>
  <r>
    <n v="2021"/>
    <x v="1"/>
    <n v="2000"/>
    <s v="Full"/>
    <s v="First 30"/>
    <s v="AS"/>
    <d v="1899-12-30T20:08:35"/>
    <x v="2"/>
    <x v="7"/>
    <n v="1966"/>
    <n v="15.61"/>
    <x v="0"/>
    <m/>
    <m/>
  </r>
  <r>
    <n v="2021"/>
    <x v="1"/>
    <n v="2100"/>
    <s v="Full"/>
    <s v="First 30"/>
    <s v="AS"/>
    <d v="1899-12-30T21:00:36"/>
    <x v="0"/>
    <x v="8"/>
    <n v="132"/>
    <n v="15.23"/>
    <x v="0"/>
    <m/>
    <m/>
  </r>
  <r>
    <n v="2021"/>
    <x v="1"/>
    <n v="2200"/>
    <s v="Full"/>
    <s v="First 30"/>
    <s v="AS"/>
    <d v="1899-12-30T23:03:32"/>
    <x v="2"/>
    <x v="9"/>
    <n v="748"/>
    <n v="10.86"/>
    <x v="0"/>
    <m/>
    <m/>
  </r>
  <r>
    <n v="2021"/>
    <x v="1"/>
    <n v="2300"/>
    <s v="Full"/>
    <s v="First 30"/>
    <s v="AS"/>
    <s v="No fish"/>
    <x v="1"/>
    <x v="1"/>
    <m/>
    <m/>
    <x v="1"/>
    <m/>
    <m/>
  </r>
  <r>
    <n v="2021"/>
    <x v="2"/>
    <n v="0"/>
    <s v="Full"/>
    <s v="First 30"/>
    <s v="AS"/>
    <s v="No fish"/>
    <x v="1"/>
    <x v="1"/>
    <m/>
    <m/>
    <x v="1"/>
    <m/>
    <m/>
  </r>
  <r>
    <n v="2021"/>
    <x v="2"/>
    <n v="100"/>
    <s v="Full"/>
    <s v="First 30"/>
    <s v="AS"/>
    <s v="No fish"/>
    <x v="1"/>
    <x v="1"/>
    <m/>
    <m/>
    <x v="1"/>
    <m/>
    <m/>
  </r>
  <r>
    <n v="2021"/>
    <x v="2"/>
    <n v="200"/>
    <s v="Full"/>
    <s v="First 30"/>
    <s v="AS"/>
    <s v="No fish"/>
    <x v="1"/>
    <x v="1"/>
    <m/>
    <m/>
    <x v="1"/>
    <m/>
    <m/>
  </r>
  <r>
    <n v="2021"/>
    <x v="2"/>
    <n v="300"/>
    <s v="Full"/>
    <s v="First 30"/>
    <s v="AS"/>
    <s v="No fish"/>
    <x v="1"/>
    <x v="1"/>
    <m/>
    <m/>
    <x v="1"/>
    <m/>
    <m/>
  </r>
  <r>
    <n v="2021"/>
    <x v="2"/>
    <n v="400"/>
    <s v="Full"/>
    <s v="First 30"/>
    <s v="AS"/>
    <d v="1899-12-30T04:04:54"/>
    <x v="0"/>
    <x v="10"/>
    <n v="1098"/>
    <n v="10.44"/>
    <x v="0"/>
    <m/>
    <m/>
  </r>
  <r>
    <n v="2021"/>
    <x v="2"/>
    <n v="400"/>
    <s v="Full"/>
    <s v="First 30"/>
    <s v="AS"/>
    <d v="1899-12-30T04:21:56"/>
    <x v="2"/>
    <x v="11"/>
    <n v="4658"/>
    <n v="9.4700000000000006"/>
    <x v="0"/>
    <m/>
    <m/>
  </r>
  <r>
    <n v="2021"/>
    <x v="2"/>
    <n v="500"/>
    <s v="Full"/>
    <s v="First 30"/>
    <s v="AS"/>
    <d v="1899-12-30T05:00:09"/>
    <x v="2"/>
    <x v="12"/>
    <n v="30"/>
    <n v="5.93"/>
    <x v="0"/>
    <m/>
    <m/>
  </r>
  <r>
    <n v="2021"/>
    <x v="2"/>
    <n v="600"/>
    <s v="Full"/>
    <s v="First 30"/>
    <s v="AS"/>
    <s v="No fish"/>
    <x v="1"/>
    <x v="1"/>
    <m/>
    <m/>
    <x v="1"/>
    <m/>
    <m/>
  </r>
  <r>
    <n v="2021"/>
    <x v="2"/>
    <n v="700"/>
    <s v="Full"/>
    <s v="First 30"/>
    <s v="AS"/>
    <s v="No fish"/>
    <x v="1"/>
    <x v="1"/>
    <m/>
    <m/>
    <x v="1"/>
    <m/>
    <m/>
  </r>
  <r>
    <n v="2021"/>
    <x v="2"/>
    <n v="800"/>
    <s v="Full"/>
    <s v="First 30"/>
    <s v="AS"/>
    <s v="No fish"/>
    <x v="1"/>
    <x v="1"/>
    <m/>
    <m/>
    <x v="1"/>
    <m/>
    <m/>
  </r>
  <r>
    <n v="2021"/>
    <x v="2"/>
    <n v="900"/>
    <s v="Full"/>
    <s v="First 30"/>
    <s v="AS"/>
    <d v="1899-12-30T09:12:52"/>
    <x v="0"/>
    <x v="13"/>
    <n v="2844"/>
    <n v="9.02"/>
    <x v="2"/>
    <s v="not certain this is a fish"/>
    <m/>
  </r>
  <r>
    <n v="2021"/>
    <x v="2"/>
    <n v="900"/>
    <s v="Full"/>
    <s v="First 30"/>
    <s v="AS"/>
    <d v="1899-12-30T09:20:30"/>
    <x v="2"/>
    <x v="14"/>
    <n v="4379"/>
    <n v="12.08"/>
    <x v="0"/>
    <m/>
    <m/>
  </r>
  <r>
    <n v="2021"/>
    <x v="2"/>
    <n v="1000"/>
    <s v="Full"/>
    <s v="First 30"/>
    <s v="AS"/>
    <s v="No fish"/>
    <x v="1"/>
    <x v="1"/>
    <m/>
    <m/>
    <x v="1"/>
    <m/>
    <m/>
  </r>
  <r>
    <n v="2021"/>
    <x v="2"/>
    <n v="1100"/>
    <s v="Full"/>
    <s v="First 30"/>
    <s v="AS"/>
    <s v="No fish"/>
    <x v="1"/>
    <x v="1"/>
    <m/>
    <m/>
    <x v="1"/>
    <m/>
    <m/>
  </r>
  <r>
    <n v="2021"/>
    <x v="2"/>
    <n v="1200"/>
    <s v="Full"/>
    <s v="First 30"/>
    <s v="AS"/>
    <s v="No fish"/>
    <x v="1"/>
    <x v="1"/>
    <m/>
    <m/>
    <x v="1"/>
    <m/>
    <m/>
  </r>
  <r>
    <n v="2021"/>
    <x v="2"/>
    <n v="1300"/>
    <s v="Full"/>
    <s v="First 30"/>
    <s v="AS"/>
    <s v="No fish"/>
    <x v="1"/>
    <x v="1"/>
    <m/>
    <m/>
    <x v="1"/>
    <m/>
    <m/>
  </r>
  <r>
    <n v="2021"/>
    <x v="2"/>
    <n v="1400"/>
    <s v="Full"/>
    <s v="First 30"/>
    <s v="AS"/>
    <s v="No fish"/>
    <x v="1"/>
    <x v="1"/>
    <m/>
    <m/>
    <x v="1"/>
    <m/>
    <m/>
  </r>
  <r>
    <n v="2021"/>
    <x v="2"/>
    <n v="1500"/>
    <s v="Full"/>
    <s v="First 30"/>
    <s v="AS"/>
    <s v="No fish"/>
    <x v="1"/>
    <x v="1"/>
    <m/>
    <m/>
    <x v="1"/>
    <m/>
    <m/>
  </r>
  <r>
    <n v="2021"/>
    <x v="2"/>
    <n v="1600"/>
    <s v="Full"/>
    <s v="First 30"/>
    <s v="AS"/>
    <s v="No fish"/>
    <x v="1"/>
    <x v="1"/>
    <m/>
    <m/>
    <x v="1"/>
    <m/>
    <m/>
  </r>
  <r>
    <n v="2021"/>
    <x v="2"/>
    <n v="1700"/>
    <s v="Full"/>
    <s v="First 30"/>
    <s v="AS"/>
    <s v="No fish"/>
    <x v="1"/>
    <x v="1"/>
    <m/>
    <m/>
    <x v="1"/>
    <m/>
    <m/>
  </r>
  <r>
    <n v="2021"/>
    <x v="2"/>
    <n v="1800"/>
    <s v="Full"/>
    <s v="First 30"/>
    <s v="AS"/>
    <s v="No fish"/>
    <x v="1"/>
    <x v="1"/>
    <m/>
    <m/>
    <x v="1"/>
    <m/>
    <m/>
  </r>
  <r>
    <n v="2021"/>
    <x v="2"/>
    <n v="1900"/>
    <s v="Full"/>
    <s v="First 30"/>
    <s v="AS"/>
    <s v="No fish"/>
    <x v="1"/>
    <x v="1"/>
    <m/>
    <m/>
    <x v="1"/>
    <m/>
    <m/>
  </r>
  <r>
    <n v="2021"/>
    <x v="2"/>
    <n v="2000"/>
    <s v="Full"/>
    <s v="First 30"/>
    <s v="AS"/>
    <d v="1899-12-30T20:26:07"/>
    <x v="2"/>
    <x v="15"/>
    <n v="5607"/>
    <n v="15.56"/>
    <x v="0"/>
    <m/>
    <m/>
  </r>
  <r>
    <n v="2021"/>
    <x v="2"/>
    <n v="2100"/>
    <s v="Full"/>
    <s v="First 30"/>
    <s v="AS"/>
    <d v="1899-12-30T21:09:38"/>
    <x v="0"/>
    <x v="16"/>
    <n v="1919"/>
    <n v="14.5"/>
    <x v="0"/>
    <m/>
    <m/>
  </r>
  <r>
    <n v="2021"/>
    <x v="2"/>
    <n v="2200"/>
    <s v="Full"/>
    <s v="First 30"/>
    <s v="AS"/>
    <s v="No fish"/>
    <x v="1"/>
    <x v="1"/>
    <m/>
    <m/>
    <x v="1"/>
    <m/>
    <m/>
  </r>
  <r>
    <n v="2021"/>
    <x v="2"/>
    <n v="2300"/>
    <s v="Full"/>
    <s v="First 30"/>
    <s v="AS"/>
    <s v="No fish"/>
    <x v="1"/>
    <x v="1"/>
    <m/>
    <m/>
    <x v="1"/>
    <m/>
    <m/>
  </r>
  <r>
    <n v="2021"/>
    <x v="3"/>
    <n v="0"/>
    <s v="Full"/>
    <s v="First 30"/>
    <s v="AS"/>
    <s v="No fish"/>
    <x v="1"/>
    <x v="1"/>
    <m/>
    <m/>
    <x v="1"/>
    <m/>
    <m/>
  </r>
  <r>
    <n v="2021"/>
    <x v="3"/>
    <n v="100"/>
    <s v="Full"/>
    <s v="First 30"/>
    <s v="AS"/>
    <d v="1899-12-30T01:25:59"/>
    <x v="0"/>
    <x v="17"/>
    <n v="5842"/>
    <n v="4.6399999999999997"/>
    <x v="0"/>
    <m/>
    <m/>
  </r>
  <r>
    <n v="2021"/>
    <x v="3"/>
    <n v="200"/>
    <s v="Full"/>
    <s v="First 30"/>
    <s v="AS"/>
    <d v="1899-12-30T02:26:30"/>
    <x v="0"/>
    <x v="18"/>
    <n v="6196"/>
    <n v="4.8499999999999996"/>
    <x v="0"/>
    <m/>
    <m/>
  </r>
  <r>
    <n v="2021"/>
    <x v="3"/>
    <n v="300"/>
    <s v="Full"/>
    <s v="First 30"/>
    <s v="AS"/>
    <s v="No fish"/>
    <x v="1"/>
    <x v="1"/>
    <m/>
    <m/>
    <x v="1"/>
    <m/>
    <m/>
  </r>
  <r>
    <n v="2021"/>
    <x v="3"/>
    <n v="400"/>
    <s v="Full"/>
    <s v="First 30"/>
    <s v="AS"/>
    <s v="No fish"/>
    <x v="1"/>
    <x v="1"/>
    <m/>
    <m/>
    <x v="1"/>
    <m/>
    <m/>
  </r>
  <r>
    <n v="2021"/>
    <x v="3"/>
    <n v="500"/>
    <s v="Full"/>
    <s v="First 30"/>
    <s v="AS"/>
    <s v="No fish"/>
    <x v="1"/>
    <x v="1"/>
    <m/>
    <m/>
    <x v="1"/>
    <m/>
    <m/>
  </r>
  <r>
    <n v="2021"/>
    <x v="3"/>
    <n v="600"/>
    <s v="Full"/>
    <s v="First 30"/>
    <s v="AS"/>
    <s v="No fish"/>
    <x v="1"/>
    <x v="1"/>
    <m/>
    <m/>
    <x v="1"/>
    <m/>
    <m/>
  </r>
  <r>
    <n v="2021"/>
    <x v="3"/>
    <n v="700"/>
    <s v="Full"/>
    <s v="First 30"/>
    <s v="AS"/>
    <s v="No fish"/>
    <x v="1"/>
    <x v="1"/>
    <m/>
    <m/>
    <x v="1"/>
    <m/>
    <m/>
  </r>
  <r>
    <n v="2021"/>
    <x v="3"/>
    <n v="800"/>
    <s v="Full"/>
    <s v="First 30"/>
    <s v="AS"/>
    <s v="No fish"/>
    <x v="1"/>
    <x v="1"/>
    <m/>
    <m/>
    <x v="1"/>
    <m/>
    <m/>
  </r>
  <r>
    <n v="2021"/>
    <x v="3"/>
    <n v="900"/>
    <s v="Full"/>
    <s v="First 30"/>
    <s v="AS"/>
    <s v="No fish"/>
    <x v="1"/>
    <x v="1"/>
    <m/>
    <m/>
    <x v="1"/>
    <m/>
    <m/>
  </r>
  <r>
    <n v="2021"/>
    <x v="3"/>
    <n v="1000"/>
    <s v="Full"/>
    <s v="First 30"/>
    <s v="AS"/>
    <s v="No fish"/>
    <x v="1"/>
    <x v="1"/>
    <m/>
    <m/>
    <x v="1"/>
    <m/>
    <m/>
  </r>
  <r>
    <n v="2021"/>
    <x v="3"/>
    <n v="1100"/>
    <s v="Full"/>
    <s v="First 30"/>
    <s v="AS"/>
    <s v="No fish"/>
    <x v="1"/>
    <x v="1"/>
    <m/>
    <m/>
    <x v="1"/>
    <m/>
    <m/>
  </r>
  <r>
    <n v="2021"/>
    <x v="3"/>
    <n v="1200"/>
    <s v="Full"/>
    <s v="First 30"/>
    <s v="AS"/>
    <s v="No fish"/>
    <x v="1"/>
    <x v="1"/>
    <m/>
    <m/>
    <x v="1"/>
    <m/>
    <m/>
  </r>
  <r>
    <n v="2021"/>
    <x v="3"/>
    <n v="1300"/>
    <s v="Full"/>
    <s v="First 30"/>
    <s v="AS"/>
    <s v="No fish"/>
    <x v="1"/>
    <x v="1"/>
    <m/>
    <m/>
    <x v="1"/>
    <m/>
    <m/>
  </r>
  <r>
    <n v="2021"/>
    <x v="3"/>
    <n v="1400"/>
    <s v="Full"/>
    <s v="First 30"/>
    <s v="AS"/>
    <d v="1899-12-30T14:16:31"/>
    <x v="0"/>
    <x v="19"/>
    <n v="3886"/>
    <n v="14.21"/>
    <x v="0"/>
    <m/>
    <m/>
  </r>
  <r>
    <n v="2021"/>
    <x v="3"/>
    <n v="1500"/>
    <s v="Full"/>
    <s v="First 30"/>
    <s v="AS"/>
    <s v="No fish"/>
    <x v="1"/>
    <x v="1"/>
    <m/>
    <m/>
    <x v="1"/>
    <m/>
    <m/>
  </r>
  <r>
    <n v="2021"/>
    <x v="3"/>
    <n v="1600"/>
    <s v="Full"/>
    <s v="First 30"/>
    <s v="AS"/>
    <s v="No fish"/>
    <x v="1"/>
    <x v="1"/>
    <m/>
    <m/>
    <x v="1"/>
    <m/>
    <m/>
  </r>
  <r>
    <n v="2021"/>
    <x v="3"/>
    <n v="1700"/>
    <s v="Full"/>
    <s v="First 30"/>
    <s v="AS"/>
    <s v="No fish"/>
    <x v="1"/>
    <x v="1"/>
    <m/>
    <m/>
    <x v="1"/>
    <m/>
    <m/>
  </r>
  <r>
    <n v="2021"/>
    <x v="3"/>
    <n v="1800"/>
    <s v="Full"/>
    <s v="First 30"/>
    <s v="AS"/>
    <s v="No fish"/>
    <x v="1"/>
    <x v="1"/>
    <m/>
    <m/>
    <x v="1"/>
    <m/>
    <m/>
  </r>
  <r>
    <n v="2021"/>
    <x v="3"/>
    <n v="1900"/>
    <s v="Full"/>
    <s v="First 30"/>
    <s v="AS"/>
    <s v="No fish"/>
    <x v="1"/>
    <x v="1"/>
    <m/>
    <m/>
    <x v="1"/>
    <m/>
    <m/>
  </r>
  <r>
    <n v="2021"/>
    <x v="3"/>
    <n v="2000"/>
    <s v="Full"/>
    <s v="First 30"/>
    <s v="AS"/>
    <d v="1899-12-30T20:13:44"/>
    <x v="0"/>
    <x v="20"/>
    <n v="3113"/>
    <n v="8.74"/>
    <x v="0"/>
    <m/>
    <m/>
  </r>
  <r>
    <n v="2021"/>
    <x v="3"/>
    <n v="2100"/>
    <s v="Full"/>
    <s v="First 30"/>
    <s v="AS"/>
    <d v="1899-12-30T21:11:01"/>
    <x v="0"/>
    <x v="21"/>
    <n v="2575"/>
    <n v="9.7899999999999991"/>
    <x v="0"/>
    <m/>
    <m/>
  </r>
  <r>
    <n v="2021"/>
    <x v="3"/>
    <n v="2100"/>
    <s v="Full"/>
    <s v="First 30"/>
    <s v="AS"/>
    <d v="1899-12-30T21:15:31"/>
    <x v="2"/>
    <x v="22"/>
    <n v="3624"/>
    <n v="4.37"/>
    <x v="0"/>
    <m/>
    <m/>
  </r>
  <r>
    <n v="2021"/>
    <x v="3"/>
    <n v="2100"/>
    <s v="Full"/>
    <s v="First 30"/>
    <s v="AS"/>
    <d v="1899-12-30T21:19:00"/>
    <x v="2"/>
    <x v="23"/>
    <n v="4430"/>
    <n v="17.239999999999998"/>
    <x v="0"/>
    <m/>
    <m/>
  </r>
  <r>
    <n v="2021"/>
    <x v="3"/>
    <n v="2100"/>
    <s v="Full"/>
    <s v="First 30"/>
    <s v="AS"/>
    <d v="1899-12-30T21:23:48"/>
    <x v="0"/>
    <x v="24"/>
    <n v="5514"/>
    <n v="18.86"/>
    <x v="0"/>
    <m/>
    <m/>
  </r>
  <r>
    <n v="2021"/>
    <x v="3"/>
    <n v="2200"/>
    <s v="Full"/>
    <s v="First 30"/>
    <s v="AS"/>
    <d v="1899-12-30T22:20:41"/>
    <x v="0"/>
    <x v="25"/>
    <n v="4450"/>
    <n v="14.86"/>
    <x v="0"/>
    <m/>
    <m/>
  </r>
  <r>
    <n v="2021"/>
    <x v="3"/>
    <n v="2200"/>
    <s v="Full"/>
    <s v="First 30"/>
    <s v="AS"/>
    <d v="1899-12-30T22:20:56"/>
    <x v="0"/>
    <x v="26"/>
    <n v="4505"/>
    <n v="11.8"/>
    <x v="0"/>
    <m/>
    <m/>
  </r>
  <r>
    <n v="2021"/>
    <x v="3"/>
    <n v="2200"/>
    <s v="Full"/>
    <s v="First 30"/>
    <s v="AS"/>
    <d v="1899-12-30T22:21:10"/>
    <x v="2"/>
    <x v="27"/>
    <n v="4559"/>
    <n v="10.58"/>
    <x v="0"/>
    <m/>
    <m/>
  </r>
  <r>
    <n v="2021"/>
    <x v="3"/>
    <n v="2300"/>
    <s v="Full"/>
    <s v="First 30"/>
    <s v="AS"/>
    <d v="1899-12-30T23:10:22"/>
    <x v="2"/>
    <x v="17"/>
    <n v="2424"/>
    <n v="12.56"/>
    <x v="0"/>
    <m/>
    <m/>
  </r>
  <r>
    <n v="2021"/>
    <x v="4"/>
    <n v="0"/>
    <s v="Full"/>
    <s v="First 30"/>
    <s v="AS"/>
    <s v="No fish"/>
    <x v="1"/>
    <x v="1"/>
    <m/>
    <m/>
    <x v="1"/>
    <m/>
    <m/>
  </r>
  <r>
    <n v="2021"/>
    <x v="4"/>
    <n v="100"/>
    <s v="Full"/>
    <s v="First 30"/>
    <s v="AS"/>
    <d v="1899-12-30T01:13:39"/>
    <x v="2"/>
    <x v="28"/>
    <n v="3000"/>
    <n v="16.07"/>
    <x v="0"/>
    <m/>
    <m/>
  </r>
  <r>
    <n v="2021"/>
    <x v="4"/>
    <n v="200"/>
    <s v="Full"/>
    <s v="First 30"/>
    <s v="AS"/>
    <d v="1899-12-30T02:21:24"/>
    <x v="2"/>
    <x v="29"/>
    <n v="5011"/>
    <n v="19.32"/>
    <x v="0"/>
    <m/>
    <m/>
  </r>
  <r>
    <n v="2021"/>
    <x v="4"/>
    <n v="300"/>
    <s v="Full"/>
    <s v="First 30"/>
    <s v="AS"/>
    <s v="No fish"/>
    <x v="1"/>
    <x v="1"/>
    <m/>
    <m/>
    <x v="1"/>
    <m/>
    <m/>
  </r>
  <r>
    <n v="2021"/>
    <x v="4"/>
    <n v="400"/>
    <s v="Full"/>
    <s v="First 30"/>
    <s v="AS"/>
    <s v="No fish"/>
    <x v="1"/>
    <x v="1"/>
    <m/>
    <m/>
    <x v="1"/>
    <m/>
    <m/>
  </r>
  <r>
    <n v="2021"/>
    <x v="4"/>
    <n v="500"/>
    <s v="Full"/>
    <s v="First 30"/>
    <s v="AS"/>
    <s v="No fish"/>
    <x v="1"/>
    <x v="1"/>
    <m/>
    <m/>
    <x v="1"/>
    <m/>
    <m/>
  </r>
  <r>
    <n v="2021"/>
    <x v="4"/>
    <n v="600"/>
    <s v="Full"/>
    <s v="First 30"/>
    <s v="AS"/>
    <s v="No fish"/>
    <x v="1"/>
    <x v="1"/>
    <m/>
    <m/>
    <x v="1"/>
    <m/>
    <m/>
  </r>
  <r>
    <n v="2021"/>
    <x v="4"/>
    <n v="700"/>
    <s v="Full"/>
    <s v="First 30"/>
    <s v="AS"/>
    <s v="No fish"/>
    <x v="1"/>
    <x v="1"/>
    <m/>
    <m/>
    <x v="1"/>
    <m/>
    <m/>
  </r>
  <r>
    <n v="2021"/>
    <x v="4"/>
    <n v="800"/>
    <s v="Full"/>
    <s v="First 30"/>
    <s v="AS"/>
    <s v="No fish"/>
    <x v="1"/>
    <x v="1"/>
    <m/>
    <m/>
    <x v="1"/>
    <m/>
    <m/>
  </r>
  <r>
    <n v="2021"/>
    <x v="4"/>
    <n v="900"/>
    <s v="Full"/>
    <s v="First 30"/>
    <s v="AS"/>
    <s v="No fish"/>
    <x v="1"/>
    <x v="1"/>
    <m/>
    <m/>
    <x v="1"/>
    <m/>
    <m/>
  </r>
  <r>
    <n v="2021"/>
    <x v="4"/>
    <n v="1000"/>
    <s v="Full"/>
    <s v="First 30"/>
    <s v="AS"/>
    <s v="No fish"/>
    <x v="1"/>
    <x v="1"/>
    <m/>
    <m/>
    <x v="1"/>
    <m/>
    <m/>
  </r>
  <r>
    <n v="2021"/>
    <x v="4"/>
    <n v="1100"/>
    <s v="Full"/>
    <s v="First 30"/>
    <s v="AS"/>
    <s v="No fish"/>
    <x v="1"/>
    <x v="1"/>
    <m/>
    <m/>
    <x v="1"/>
    <m/>
    <m/>
  </r>
  <r>
    <n v="2021"/>
    <x v="4"/>
    <n v="1200"/>
    <s v="Full"/>
    <s v="First 30"/>
    <s v="AS"/>
    <s v="No fish"/>
    <x v="1"/>
    <x v="1"/>
    <m/>
    <m/>
    <x v="1"/>
    <m/>
    <m/>
  </r>
  <r>
    <n v="2021"/>
    <x v="4"/>
    <n v="1300"/>
    <s v="Full"/>
    <s v="First 30"/>
    <s v="AS"/>
    <s v="No fish"/>
    <x v="1"/>
    <x v="1"/>
    <m/>
    <m/>
    <x v="1"/>
    <m/>
    <m/>
  </r>
  <r>
    <n v="2021"/>
    <x v="4"/>
    <n v="1400"/>
    <s v="Full"/>
    <s v="First 30"/>
    <s v="AS"/>
    <s v="No fish"/>
    <x v="1"/>
    <x v="1"/>
    <m/>
    <m/>
    <x v="1"/>
    <m/>
    <m/>
  </r>
  <r>
    <n v="2021"/>
    <x v="4"/>
    <n v="1500"/>
    <s v="Full"/>
    <s v="First 30"/>
    <s v="AS"/>
    <s v="No fish"/>
    <x v="1"/>
    <x v="1"/>
    <m/>
    <m/>
    <x v="1"/>
    <m/>
    <m/>
  </r>
  <r>
    <n v="2021"/>
    <x v="4"/>
    <n v="1600"/>
    <s v="Full"/>
    <s v="First 30"/>
    <s v="AS"/>
    <s v="No fish"/>
    <x v="1"/>
    <x v="1"/>
    <m/>
    <m/>
    <x v="1"/>
    <m/>
    <m/>
  </r>
  <r>
    <n v="2021"/>
    <x v="4"/>
    <n v="1700"/>
    <s v="Full"/>
    <s v="First 30"/>
    <s v="AS"/>
    <s v="No fish"/>
    <x v="1"/>
    <x v="1"/>
    <m/>
    <m/>
    <x v="1"/>
    <m/>
    <m/>
  </r>
  <r>
    <n v="2021"/>
    <x v="4"/>
    <n v="1800"/>
    <s v="Full"/>
    <s v="First 30"/>
    <s v="AS"/>
    <s v="No fish"/>
    <x v="1"/>
    <x v="1"/>
    <m/>
    <m/>
    <x v="1"/>
    <m/>
    <m/>
  </r>
  <r>
    <n v="2021"/>
    <x v="4"/>
    <n v="1900"/>
    <s v="Full"/>
    <s v="First 30"/>
    <s v="AS"/>
    <s v="No fish"/>
    <x v="1"/>
    <x v="1"/>
    <m/>
    <m/>
    <x v="1"/>
    <m/>
    <m/>
  </r>
  <r>
    <n v="2021"/>
    <x v="4"/>
    <n v="2000"/>
    <s v="Partial"/>
    <s v="First 30"/>
    <s v="AS"/>
    <s v="No fish"/>
    <x v="1"/>
    <x v="1"/>
    <m/>
    <m/>
    <x v="1"/>
    <s v="only 3 mins and 18 secs."/>
    <m/>
  </r>
  <r>
    <n v="2021"/>
    <x v="4"/>
    <n v="2100"/>
    <s v="Full"/>
    <s v="First 30"/>
    <s v="AS"/>
    <d v="1899-12-30T21:01:16"/>
    <x v="0"/>
    <x v="30"/>
    <n v="287"/>
    <n v="6.27"/>
    <x v="0"/>
    <m/>
    <m/>
  </r>
  <r>
    <n v="2021"/>
    <x v="4"/>
    <n v="2200"/>
    <s v="Full"/>
    <s v="First 30"/>
    <s v="AS"/>
    <d v="1899-12-30T22:12:15"/>
    <x v="2"/>
    <x v="31"/>
    <n v="2753"/>
    <n v="14.66"/>
    <x v="0"/>
    <m/>
    <m/>
  </r>
  <r>
    <n v="2021"/>
    <x v="4"/>
    <n v="2300"/>
    <s v="Full"/>
    <s v="First 30"/>
    <s v="AS"/>
    <d v="1899-12-30T23:12:40"/>
    <x v="2"/>
    <x v="32"/>
    <n v="2959"/>
    <n v="8.09"/>
    <x v="0"/>
    <m/>
    <m/>
  </r>
  <r>
    <n v="2021"/>
    <x v="5"/>
    <n v="0"/>
    <s v="Full"/>
    <s v="First 30"/>
    <s v="AS"/>
    <d v="1899-12-30T00:15:31"/>
    <x v="2"/>
    <x v="15"/>
    <n v="3533"/>
    <n v="6.86"/>
    <x v="0"/>
    <m/>
    <m/>
  </r>
  <r>
    <n v="2021"/>
    <x v="5"/>
    <n v="100"/>
    <s v="Full"/>
    <s v="First 30"/>
    <s v="AS"/>
    <d v="1899-12-30T01:02:45"/>
    <x v="0"/>
    <x v="33"/>
    <n v="607"/>
    <n v="14.04"/>
    <x v="3"/>
    <m/>
    <m/>
  </r>
  <r>
    <n v="2021"/>
    <x v="5"/>
    <n v="100"/>
    <s v="Full"/>
    <s v="First 30"/>
    <s v="AS"/>
    <d v="1899-12-30T01:21:39"/>
    <x v="2"/>
    <x v="34"/>
    <n v="5001"/>
    <n v="8.14"/>
    <x v="0"/>
    <m/>
    <m/>
  </r>
  <r>
    <n v="2021"/>
    <x v="5"/>
    <n v="200"/>
    <s v="Full"/>
    <s v="First 30"/>
    <s v="AS"/>
    <d v="1899-12-30T02:25:38"/>
    <x v="2"/>
    <x v="35"/>
    <n v="5901"/>
    <n v="19.05"/>
    <x v="0"/>
    <m/>
    <m/>
  </r>
  <r>
    <n v="2021"/>
    <x v="5"/>
    <n v="300"/>
    <s v="Full"/>
    <s v="First 30"/>
    <s v="AS"/>
    <s v="No fish"/>
    <x v="1"/>
    <x v="1"/>
    <m/>
    <m/>
    <x v="1"/>
    <m/>
    <m/>
  </r>
  <r>
    <n v="2021"/>
    <x v="5"/>
    <n v="400"/>
    <s v="Full"/>
    <s v="First 30"/>
    <s v="AS"/>
    <d v="1899-12-30T04:17:03"/>
    <x v="2"/>
    <x v="36"/>
    <n v="3960"/>
    <n v="15.41"/>
    <x v="0"/>
    <m/>
    <m/>
  </r>
  <r>
    <n v="2021"/>
    <x v="5"/>
    <n v="400"/>
    <s v="Full"/>
    <s v="First 30"/>
    <s v="AS"/>
    <d v="1899-12-30T04:28:24"/>
    <x v="0"/>
    <x v="37"/>
    <n v="6583"/>
    <n v="10.14"/>
    <x v="0"/>
    <m/>
    <m/>
  </r>
  <r>
    <n v="2021"/>
    <x v="5"/>
    <n v="500"/>
    <s v="Full"/>
    <s v="First 30"/>
    <s v="AS"/>
    <d v="1899-12-30T05:16:36"/>
    <x v="2"/>
    <x v="38"/>
    <n v="3717"/>
    <n v="10.039999999999999"/>
    <x v="0"/>
    <m/>
    <m/>
  </r>
  <r>
    <n v="2021"/>
    <x v="5"/>
    <n v="600"/>
    <s v="Full"/>
    <s v="First 30"/>
    <s v="AS"/>
    <s v="No fish"/>
    <x v="1"/>
    <x v="1"/>
    <m/>
    <m/>
    <x v="1"/>
    <m/>
    <m/>
  </r>
  <r>
    <n v="2021"/>
    <x v="5"/>
    <n v="700"/>
    <s v="Full"/>
    <s v="First 30"/>
    <s v="AS"/>
    <s v="No fish"/>
    <x v="1"/>
    <x v="1"/>
    <m/>
    <m/>
    <x v="1"/>
    <m/>
    <m/>
  </r>
  <r>
    <n v="2021"/>
    <x v="5"/>
    <n v="800"/>
    <s v="Full"/>
    <s v="First 30"/>
    <s v="AS"/>
    <d v="1899-12-30T08:14:15"/>
    <x v="0"/>
    <x v="39"/>
    <n v="3207"/>
    <n v="12.18"/>
    <x v="0"/>
    <m/>
    <m/>
  </r>
  <r>
    <n v="2021"/>
    <x v="5"/>
    <n v="800"/>
    <s v="Full"/>
    <s v="First 30"/>
    <s v="AS"/>
    <d v="1899-12-30T08:14:16"/>
    <x v="0"/>
    <x v="40"/>
    <n v="3211"/>
    <n v="11.84"/>
    <x v="0"/>
    <m/>
    <m/>
  </r>
  <r>
    <n v="2021"/>
    <x v="5"/>
    <n v="900"/>
    <s v="Full"/>
    <s v="First 30"/>
    <s v="AS"/>
    <s v="No fish"/>
    <x v="1"/>
    <x v="1"/>
    <m/>
    <m/>
    <x v="1"/>
    <m/>
    <m/>
  </r>
  <r>
    <n v="2021"/>
    <x v="5"/>
    <n v="1000"/>
    <s v="Full"/>
    <s v="First 30"/>
    <s v="AS"/>
    <s v="No fish"/>
    <x v="1"/>
    <x v="1"/>
    <m/>
    <m/>
    <x v="1"/>
    <m/>
    <m/>
  </r>
  <r>
    <n v="2021"/>
    <x v="5"/>
    <n v="1100"/>
    <s v="Full"/>
    <s v="First 30"/>
    <s v="AS"/>
    <s v="No fish"/>
    <x v="1"/>
    <x v="1"/>
    <m/>
    <m/>
    <x v="1"/>
    <m/>
    <m/>
  </r>
  <r>
    <n v="2021"/>
    <x v="5"/>
    <n v="1200"/>
    <s v="Full"/>
    <s v="First 30"/>
    <s v="AS"/>
    <s v="No fish"/>
    <x v="1"/>
    <x v="1"/>
    <m/>
    <m/>
    <x v="1"/>
    <m/>
    <m/>
  </r>
  <r>
    <n v="2021"/>
    <x v="5"/>
    <n v="1300"/>
    <s v="Full"/>
    <s v="First 30"/>
    <s v="AS"/>
    <s v="No fish"/>
    <x v="1"/>
    <x v="1"/>
    <m/>
    <m/>
    <x v="1"/>
    <m/>
    <m/>
  </r>
  <r>
    <n v="2021"/>
    <x v="5"/>
    <n v="1400"/>
    <s v="Full"/>
    <s v="First 30"/>
    <s v="AS"/>
    <s v="No fish"/>
    <x v="1"/>
    <x v="1"/>
    <m/>
    <m/>
    <x v="1"/>
    <m/>
    <m/>
  </r>
  <r>
    <n v="2021"/>
    <x v="5"/>
    <n v="1500"/>
    <s v="Full"/>
    <s v="First 30"/>
    <s v="AS"/>
    <d v="1899-12-30T15:25:48"/>
    <x v="2"/>
    <x v="41"/>
    <n v="6021"/>
    <n v="11.86"/>
    <x v="0"/>
    <m/>
    <m/>
  </r>
  <r>
    <n v="2021"/>
    <x v="5"/>
    <n v="1600"/>
    <s v="Full"/>
    <s v="First 30"/>
    <s v="AS"/>
    <s v="No fish"/>
    <x v="1"/>
    <x v="1"/>
    <m/>
    <m/>
    <x v="1"/>
    <m/>
    <m/>
  </r>
  <r>
    <n v="2021"/>
    <x v="5"/>
    <n v="1700"/>
    <s v="Full"/>
    <s v="First 30"/>
    <s v="AS"/>
    <d v="1899-12-30T17:23:26"/>
    <x v="0"/>
    <x v="42"/>
    <n v="5462"/>
    <n v="8.7799999999999994"/>
    <x v="0"/>
    <m/>
    <m/>
  </r>
  <r>
    <n v="2021"/>
    <x v="5"/>
    <n v="1700"/>
    <s v="Full"/>
    <s v="First 30"/>
    <s v="AS"/>
    <d v="1899-12-30T17:23:28"/>
    <x v="0"/>
    <x v="43"/>
    <n v="5467"/>
    <n v="9.5299999999999994"/>
    <x v="0"/>
    <m/>
    <m/>
  </r>
  <r>
    <n v="2021"/>
    <x v="5"/>
    <n v="1700"/>
    <s v="Full"/>
    <s v="First 30"/>
    <s v="AS"/>
    <d v="1899-12-30T17:24:02"/>
    <x v="2"/>
    <x v="44"/>
    <n v="5601"/>
    <n v="14.53"/>
    <x v="0"/>
    <m/>
    <m/>
  </r>
  <r>
    <n v="2021"/>
    <x v="5"/>
    <n v="1800"/>
    <s v="Full"/>
    <s v="First 30"/>
    <s v="AS"/>
    <s v="No fish"/>
    <x v="1"/>
    <x v="1"/>
    <m/>
    <m/>
    <x v="1"/>
    <m/>
    <m/>
  </r>
  <r>
    <n v="2021"/>
    <x v="5"/>
    <n v="1900"/>
    <s v="Full"/>
    <s v="First 30"/>
    <s v="AS"/>
    <d v="1899-12-30T19:03:19"/>
    <x v="2"/>
    <x v="45"/>
    <n v="639"/>
    <n v="10.24"/>
    <x v="0"/>
    <m/>
    <m/>
  </r>
  <r>
    <n v="2021"/>
    <x v="5"/>
    <n v="2000"/>
    <s v="Full"/>
    <s v="First 30"/>
    <s v="AS"/>
    <d v="1899-12-30T20:14:34"/>
    <x v="2"/>
    <x v="46"/>
    <n v="3393"/>
    <n v="5.48"/>
    <x v="0"/>
    <m/>
    <m/>
  </r>
  <r>
    <n v="2021"/>
    <x v="5"/>
    <n v="2000"/>
    <s v="Full"/>
    <s v="First 30"/>
    <s v="AS"/>
    <d v="1899-12-30T20:26:19"/>
    <x v="2"/>
    <x v="47"/>
    <n v="6090"/>
    <n v="15.58"/>
    <x v="0"/>
    <m/>
    <m/>
  </r>
  <r>
    <n v="2021"/>
    <x v="5"/>
    <n v="2100"/>
    <s v="Full"/>
    <s v="First 30"/>
    <s v="AS"/>
    <d v="1899-12-30T21:19:03"/>
    <x v="2"/>
    <x v="12"/>
    <n v="4179"/>
    <n v="9.5299999999999994"/>
    <x v="0"/>
    <m/>
    <m/>
  </r>
  <r>
    <n v="2021"/>
    <x v="5"/>
    <n v="2200"/>
    <s v="Full"/>
    <s v="First 30"/>
    <s v="AS"/>
    <d v="1899-12-30T22:00:35"/>
    <x v="2"/>
    <x v="48"/>
    <n v="132"/>
    <n v="9.7899999999999991"/>
    <x v="0"/>
    <m/>
    <m/>
  </r>
  <r>
    <n v="2021"/>
    <x v="5"/>
    <n v="2300"/>
    <s v="Full"/>
    <s v="First 30"/>
    <s v="AS"/>
    <s v="No fish"/>
    <x v="1"/>
    <x v="1"/>
    <m/>
    <m/>
    <x v="1"/>
    <m/>
    <m/>
  </r>
  <r>
    <n v="2021"/>
    <x v="6"/>
    <n v="0"/>
    <s v="Full"/>
    <s v="First 30"/>
    <s v="AS"/>
    <d v="1899-12-30T00:25:25"/>
    <x v="0"/>
    <x v="22"/>
    <n v="5940"/>
    <n v="9.08"/>
    <x v="0"/>
    <m/>
    <m/>
  </r>
  <r>
    <n v="2021"/>
    <x v="6"/>
    <n v="100"/>
    <s v="Full"/>
    <s v="First 30"/>
    <s v="AS"/>
    <d v="1899-12-30T01:13:52"/>
    <x v="0"/>
    <x v="49"/>
    <n v="3161"/>
    <n v="16.02"/>
    <x v="0"/>
    <m/>
    <m/>
  </r>
  <r>
    <n v="2021"/>
    <x v="6"/>
    <n v="200"/>
    <s v="Full"/>
    <s v="First 30"/>
    <s v="AS"/>
    <s v="No fish"/>
    <x v="1"/>
    <x v="1"/>
    <m/>
    <m/>
    <x v="1"/>
    <m/>
    <m/>
  </r>
  <r>
    <n v="2021"/>
    <x v="6"/>
    <n v="300"/>
    <s v="Full"/>
    <s v="First 30"/>
    <s v="AS"/>
    <s v="No fish"/>
    <x v="1"/>
    <x v="1"/>
    <m/>
    <m/>
    <x v="1"/>
    <m/>
    <m/>
  </r>
  <r>
    <n v="2021"/>
    <x v="6"/>
    <n v="400"/>
    <s v="Full"/>
    <s v="First 30"/>
    <s v="AS"/>
    <s v="No fish"/>
    <x v="1"/>
    <x v="1"/>
    <m/>
    <m/>
    <x v="1"/>
    <m/>
    <m/>
  </r>
  <r>
    <n v="2021"/>
    <x v="6"/>
    <n v="500"/>
    <s v="Full"/>
    <s v="First 30"/>
    <s v="AS"/>
    <s v="No fish"/>
    <x v="1"/>
    <x v="1"/>
    <m/>
    <m/>
    <x v="1"/>
    <m/>
    <m/>
  </r>
  <r>
    <n v="2021"/>
    <x v="6"/>
    <n v="600"/>
    <s v="Full"/>
    <s v="First 30"/>
    <s v="AS"/>
    <s v="No fish"/>
    <x v="1"/>
    <x v="1"/>
    <m/>
    <m/>
    <x v="1"/>
    <m/>
    <m/>
  </r>
  <r>
    <n v="2021"/>
    <x v="6"/>
    <n v="700"/>
    <s v="Full"/>
    <s v="First 30"/>
    <s v="AS"/>
    <d v="1899-12-30T07:26:46"/>
    <x v="2"/>
    <x v="50"/>
    <n v="6229"/>
    <n v="10.58"/>
    <x v="0"/>
    <m/>
    <m/>
  </r>
  <r>
    <n v="2021"/>
    <x v="6"/>
    <n v="800"/>
    <s v="Full"/>
    <s v="First 30"/>
    <s v="AS"/>
    <s v="No fish"/>
    <x v="1"/>
    <x v="1"/>
    <m/>
    <m/>
    <x v="1"/>
    <m/>
    <m/>
  </r>
  <r>
    <n v="2021"/>
    <x v="6"/>
    <n v="900"/>
    <s v="Full"/>
    <s v="First 30"/>
    <s v="AS"/>
    <s v="No fish"/>
    <x v="1"/>
    <x v="1"/>
    <m/>
    <m/>
    <x v="1"/>
    <m/>
    <m/>
  </r>
  <r>
    <n v="2021"/>
    <x v="6"/>
    <n v="1000"/>
    <s v="Full"/>
    <s v="First 30"/>
    <s v="AS"/>
    <s v="No fish"/>
    <x v="1"/>
    <x v="1"/>
    <m/>
    <m/>
    <x v="1"/>
    <m/>
    <m/>
  </r>
  <r>
    <n v="2021"/>
    <x v="6"/>
    <n v="1100"/>
    <s v="Full"/>
    <s v="First 30"/>
    <s v="AS"/>
    <s v="No fish"/>
    <x v="1"/>
    <x v="1"/>
    <m/>
    <m/>
    <x v="1"/>
    <m/>
    <m/>
  </r>
  <r>
    <n v="2021"/>
    <x v="6"/>
    <n v="1200"/>
    <s v="Full"/>
    <s v="First 30"/>
    <s v="AS"/>
    <s v="No fish"/>
    <x v="1"/>
    <x v="1"/>
    <m/>
    <m/>
    <x v="1"/>
    <m/>
    <m/>
  </r>
  <r>
    <n v="2021"/>
    <x v="6"/>
    <n v="1300"/>
    <s v="Full"/>
    <s v="First 30"/>
    <s v="AS"/>
    <s v="No fish"/>
    <x v="1"/>
    <x v="1"/>
    <m/>
    <m/>
    <x v="1"/>
    <m/>
    <m/>
  </r>
  <r>
    <n v="2021"/>
    <x v="6"/>
    <n v="1400"/>
    <s v="Full"/>
    <s v="First 30"/>
    <s v="AS"/>
    <s v="No fish"/>
    <x v="1"/>
    <x v="1"/>
    <m/>
    <m/>
    <x v="1"/>
    <m/>
    <m/>
  </r>
  <r>
    <n v="2021"/>
    <x v="6"/>
    <n v="1500"/>
    <s v="Full"/>
    <s v="First 30"/>
    <s v="AS"/>
    <s v="No fish"/>
    <x v="1"/>
    <x v="1"/>
    <m/>
    <m/>
    <x v="1"/>
    <m/>
    <m/>
  </r>
  <r>
    <n v="2021"/>
    <x v="6"/>
    <n v="1600"/>
    <s v="Full"/>
    <s v="First 30"/>
    <s v="AS"/>
    <s v="No fish"/>
    <x v="1"/>
    <x v="1"/>
    <m/>
    <m/>
    <x v="1"/>
    <m/>
    <m/>
  </r>
  <r>
    <n v="2021"/>
    <x v="6"/>
    <n v="1700"/>
    <s v="Full"/>
    <s v="First 30"/>
    <s v="AS"/>
    <s v="No fish"/>
    <x v="1"/>
    <x v="1"/>
    <m/>
    <m/>
    <x v="1"/>
    <m/>
    <m/>
  </r>
  <r>
    <n v="2021"/>
    <x v="6"/>
    <n v="1800"/>
    <s v="Full"/>
    <s v="First 30"/>
    <s v="AS"/>
    <s v="No fish"/>
    <x v="1"/>
    <x v="1"/>
    <m/>
    <m/>
    <x v="1"/>
    <m/>
    <m/>
  </r>
  <r>
    <n v="2021"/>
    <x v="6"/>
    <n v="1900"/>
    <s v="Full"/>
    <s v="First 30"/>
    <s v="AS"/>
    <s v="No fish"/>
    <x v="1"/>
    <x v="1"/>
    <m/>
    <m/>
    <x v="1"/>
    <m/>
    <m/>
  </r>
  <r>
    <n v="2021"/>
    <x v="6"/>
    <n v="2000"/>
    <s v="Full"/>
    <s v="First 30"/>
    <s v="AS"/>
    <s v="No fish"/>
    <x v="1"/>
    <x v="1"/>
    <m/>
    <m/>
    <x v="1"/>
    <m/>
    <m/>
  </r>
  <r>
    <n v="2021"/>
    <x v="6"/>
    <n v="2100"/>
    <s v="Full"/>
    <s v="First 30"/>
    <s v="AS"/>
    <d v="1899-12-30T21:10:16"/>
    <x v="2"/>
    <x v="51"/>
    <n v="2350"/>
    <n v="14.52"/>
    <x v="0"/>
    <m/>
    <m/>
  </r>
  <r>
    <n v="2021"/>
    <x v="6"/>
    <n v="2200"/>
    <s v="Full"/>
    <s v="First 30"/>
    <s v="AS"/>
    <d v="1899-12-30T22:09:20"/>
    <x v="2"/>
    <x v="52"/>
    <n v="2156"/>
    <n v="11.08"/>
    <x v="0"/>
    <m/>
    <m/>
  </r>
  <r>
    <n v="2021"/>
    <x v="6"/>
    <n v="2200"/>
    <s v="Full"/>
    <s v="First 30"/>
    <s v="AS"/>
    <d v="1899-12-30T22:18:36"/>
    <x v="0"/>
    <x v="53"/>
    <n v="4270"/>
    <n v="12.63"/>
    <x v="0"/>
    <m/>
    <m/>
  </r>
  <r>
    <n v="2021"/>
    <x v="6"/>
    <n v="2300"/>
    <s v="Full"/>
    <s v="First 30"/>
    <s v="AS"/>
    <d v="1899-12-30T23:04:43"/>
    <x v="0"/>
    <x v="54"/>
    <n v="1103"/>
    <n v="14.64"/>
    <x v="0"/>
    <m/>
    <m/>
  </r>
  <r>
    <n v="2021"/>
    <x v="7"/>
    <n v="0"/>
    <s v="Full"/>
    <s v="First 30"/>
    <s v="AS"/>
    <d v="1899-12-30T00:01:17"/>
    <x v="2"/>
    <x v="55"/>
    <n v="296"/>
    <n v="7.18"/>
    <x v="0"/>
    <m/>
    <m/>
  </r>
  <r>
    <n v="2021"/>
    <x v="7"/>
    <n v="100"/>
    <s v="Full"/>
    <s v="First 30"/>
    <s v="AS"/>
    <s v="No fish"/>
    <x v="1"/>
    <x v="1"/>
    <m/>
    <m/>
    <x v="1"/>
    <m/>
    <m/>
  </r>
  <r>
    <n v="2021"/>
    <x v="7"/>
    <n v="200"/>
    <s v="Full"/>
    <s v="First 30"/>
    <s v="AS"/>
    <s v="No fish"/>
    <x v="1"/>
    <x v="1"/>
    <m/>
    <m/>
    <x v="1"/>
    <m/>
    <m/>
  </r>
  <r>
    <n v="2021"/>
    <x v="7"/>
    <n v="300"/>
    <s v="Full"/>
    <s v="First 30"/>
    <s v="AS"/>
    <d v="1899-12-30T03:29:15"/>
    <x v="0"/>
    <x v="56"/>
    <n v="6771"/>
    <n v="10.42"/>
    <x v="0"/>
    <m/>
    <m/>
  </r>
  <r>
    <n v="2021"/>
    <x v="7"/>
    <n v="400"/>
    <s v="Full"/>
    <s v="First 30"/>
    <s v="AS"/>
    <s v="No fish"/>
    <x v="1"/>
    <x v="1"/>
    <m/>
    <m/>
    <x v="1"/>
    <m/>
    <m/>
  </r>
  <r>
    <n v="2021"/>
    <x v="7"/>
    <n v="500"/>
    <s v="Full"/>
    <s v="First 30"/>
    <s v="AS"/>
    <s v="No fish"/>
    <x v="1"/>
    <x v="1"/>
    <m/>
    <m/>
    <x v="1"/>
    <m/>
    <m/>
  </r>
  <r>
    <n v="2021"/>
    <x v="7"/>
    <n v="600"/>
    <s v="Full"/>
    <s v="First 30"/>
    <s v="AS"/>
    <s v="No fish"/>
    <x v="1"/>
    <x v="1"/>
    <m/>
    <m/>
    <x v="1"/>
    <m/>
    <m/>
  </r>
  <r>
    <n v="2021"/>
    <x v="7"/>
    <n v="700"/>
    <s v="Full"/>
    <s v="First 30"/>
    <s v="AS"/>
    <s v="No fish"/>
    <x v="1"/>
    <x v="1"/>
    <m/>
    <m/>
    <x v="1"/>
    <m/>
    <m/>
  </r>
  <r>
    <n v="2021"/>
    <x v="7"/>
    <n v="800"/>
    <s v="Full"/>
    <s v="First 30"/>
    <s v="AS"/>
    <s v="No fish"/>
    <x v="1"/>
    <x v="1"/>
    <m/>
    <m/>
    <x v="1"/>
    <m/>
    <m/>
  </r>
  <r>
    <n v="2021"/>
    <x v="7"/>
    <n v="900"/>
    <s v="Full"/>
    <s v="First 30"/>
    <s v="AS"/>
    <s v="No fish"/>
    <x v="1"/>
    <x v="1"/>
    <m/>
    <m/>
    <x v="1"/>
    <m/>
    <m/>
  </r>
  <r>
    <n v="2021"/>
    <x v="7"/>
    <n v="1000"/>
    <s v="Full"/>
    <s v="First 30"/>
    <s v="AS"/>
    <s v="No fish"/>
    <x v="1"/>
    <x v="1"/>
    <m/>
    <m/>
    <x v="1"/>
    <m/>
    <m/>
  </r>
  <r>
    <n v="2021"/>
    <x v="7"/>
    <n v="1100"/>
    <s v="Full"/>
    <s v="First 30"/>
    <s v="AS"/>
    <s v="No fish"/>
    <x v="1"/>
    <x v="1"/>
    <m/>
    <m/>
    <x v="1"/>
    <m/>
    <m/>
  </r>
  <r>
    <n v="2021"/>
    <x v="7"/>
    <n v="1200"/>
    <s v="Full"/>
    <s v="First 30"/>
    <s v="AS"/>
    <s v="No fish"/>
    <x v="1"/>
    <x v="1"/>
    <m/>
    <m/>
    <x v="1"/>
    <m/>
    <m/>
  </r>
  <r>
    <n v="2021"/>
    <x v="7"/>
    <n v="1300"/>
    <s v="Full"/>
    <s v="First 30"/>
    <s v="AS"/>
    <s v="No fish"/>
    <x v="1"/>
    <x v="1"/>
    <m/>
    <m/>
    <x v="1"/>
    <m/>
    <m/>
  </r>
  <r>
    <n v="2021"/>
    <x v="7"/>
    <n v="1400"/>
    <s v="Full"/>
    <s v="First 30"/>
    <s v="AS"/>
    <s v="No fish"/>
    <x v="1"/>
    <x v="1"/>
    <m/>
    <m/>
    <x v="1"/>
    <m/>
    <m/>
  </r>
  <r>
    <n v="2021"/>
    <x v="7"/>
    <n v="1500"/>
    <s v="Full"/>
    <s v="First 30"/>
    <s v="AS"/>
    <s v="No fish"/>
    <x v="1"/>
    <x v="1"/>
    <m/>
    <m/>
    <x v="1"/>
    <m/>
    <m/>
  </r>
  <r>
    <n v="2021"/>
    <x v="7"/>
    <n v="1600"/>
    <s v="Full"/>
    <s v="First 30"/>
    <s v="AS"/>
    <s v="No fish"/>
    <x v="1"/>
    <x v="1"/>
    <m/>
    <m/>
    <x v="1"/>
    <m/>
    <m/>
  </r>
  <r>
    <n v="2021"/>
    <x v="7"/>
    <n v="1700"/>
    <s v="Full"/>
    <s v="First 30"/>
    <s v="AS"/>
    <s v="No fish"/>
    <x v="1"/>
    <x v="1"/>
    <m/>
    <m/>
    <x v="1"/>
    <m/>
    <m/>
  </r>
  <r>
    <n v="2021"/>
    <x v="7"/>
    <n v="1800"/>
    <s v="Full"/>
    <s v="First 30"/>
    <s v="AS"/>
    <s v="No fish"/>
    <x v="1"/>
    <x v="1"/>
    <m/>
    <m/>
    <x v="1"/>
    <m/>
    <m/>
  </r>
  <r>
    <n v="2021"/>
    <x v="7"/>
    <n v="1900"/>
    <s v="Full"/>
    <s v="First 30"/>
    <s v="AS"/>
    <s v="No fish"/>
    <x v="1"/>
    <x v="1"/>
    <m/>
    <m/>
    <x v="1"/>
    <m/>
    <m/>
  </r>
  <r>
    <n v="2021"/>
    <x v="7"/>
    <n v="2000"/>
    <s v="Full"/>
    <s v="First 30"/>
    <s v="AS"/>
    <s v="No fish"/>
    <x v="1"/>
    <x v="1"/>
    <m/>
    <m/>
    <x v="1"/>
    <m/>
    <m/>
  </r>
  <r>
    <n v="2021"/>
    <x v="7"/>
    <n v="2100"/>
    <s v="Full"/>
    <s v="First 30"/>
    <s v="AS"/>
    <d v="1899-12-30T21:05:37"/>
    <x v="2"/>
    <x v="57"/>
    <n v="1084"/>
    <n v="11.47"/>
    <x v="0"/>
    <m/>
    <m/>
  </r>
  <r>
    <n v="2021"/>
    <x v="7"/>
    <n v="2100"/>
    <s v="Full"/>
    <s v="First 30"/>
    <s v="AS"/>
    <d v="1899-12-30T21:10:41"/>
    <x v="0"/>
    <x v="58"/>
    <n v="2012"/>
    <n v="13.78"/>
    <x v="0"/>
    <m/>
    <m/>
  </r>
  <r>
    <n v="2021"/>
    <x v="7"/>
    <n v="2100"/>
    <s v="Full"/>
    <s v="First 30"/>
    <s v="AS"/>
    <d v="1899-12-30T21:12:13"/>
    <x v="0"/>
    <x v="59"/>
    <n v="2333"/>
    <n v="13.78"/>
    <x v="0"/>
    <m/>
    <m/>
  </r>
  <r>
    <n v="2021"/>
    <x v="7"/>
    <n v="2100"/>
    <s v="Full"/>
    <s v="First 30"/>
    <s v="AS"/>
    <d v="1899-12-30T21:23:09"/>
    <x v="0"/>
    <x v="60"/>
    <n v="4801"/>
    <n v="12.93"/>
    <x v="0"/>
    <m/>
    <m/>
  </r>
  <r>
    <n v="2021"/>
    <x v="7"/>
    <n v="2200"/>
    <s v="Full"/>
    <s v="First 30"/>
    <s v="AS"/>
    <s v="No fish"/>
    <x v="1"/>
    <x v="1"/>
    <m/>
    <m/>
    <x v="1"/>
    <m/>
    <m/>
  </r>
  <r>
    <n v="2021"/>
    <x v="7"/>
    <n v="2300"/>
    <s v="Full"/>
    <s v="First 30"/>
    <s v="AS"/>
    <d v="1899-12-30T23:06:55"/>
    <x v="0"/>
    <x v="61"/>
    <n v="1526"/>
    <n v="10.130000000000001"/>
    <x v="0"/>
    <m/>
    <m/>
  </r>
  <r>
    <n v="2021"/>
    <x v="7"/>
    <n v="2300"/>
    <s v="Full"/>
    <s v="First 30"/>
    <s v="AS"/>
    <d v="1899-12-30T23:17:15"/>
    <x v="0"/>
    <x v="62"/>
    <n v="3572"/>
    <n v="14.07"/>
    <x v="0"/>
    <m/>
    <m/>
  </r>
  <r>
    <n v="2021"/>
    <x v="8"/>
    <n v="0"/>
    <s v="Full"/>
    <s v="First 30"/>
    <s v="AS"/>
    <s v="No fish"/>
    <x v="1"/>
    <x v="1"/>
    <m/>
    <m/>
    <x v="1"/>
    <m/>
    <m/>
  </r>
  <r>
    <n v="2021"/>
    <x v="8"/>
    <n v="100"/>
    <s v="Full"/>
    <s v="First 30"/>
    <s v="AS"/>
    <s v="No fish"/>
    <x v="1"/>
    <x v="1"/>
    <m/>
    <m/>
    <x v="1"/>
    <m/>
    <m/>
  </r>
  <r>
    <n v="2021"/>
    <x v="8"/>
    <n v="200"/>
    <s v="Full"/>
    <s v="First 30"/>
    <s v="AS"/>
    <s v="No fish"/>
    <x v="1"/>
    <x v="1"/>
    <m/>
    <m/>
    <x v="1"/>
    <m/>
    <m/>
  </r>
  <r>
    <n v="2021"/>
    <x v="8"/>
    <n v="300"/>
    <s v="Full"/>
    <s v="First 30"/>
    <s v="AS"/>
    <s v="No fish"/>
    <x v="1"/>
    <x v="1"/>
    <m/>
    <m/>
    <x v="1"/>
    <m/>
    <m/>
  </r>
  <r>
    <n v="2021"/>
    <x v="8"/>
    <n v="400"/>
    <s v="Full"/>
    <s v="First 30"/>
    <s v="AS"/>
    <s v="No fish"/>
    <x v="1"/>
    <x v="1"/>
    <m/>
    <m/>
    <x v="1"/>
    <m/>
    <m/>
  </r>
  <r>
    <n v="2021"/>
    <x v="8"/>
    <n v="500"/>
    <s v="Full"/>
    <s v="First 30"/>
    <s v="AS"/>
    <s v="No fish"/>
    <x v="1"/>
    <x v="1"/>
    <m/>
    <m/>
    <x v="1"/>
    <m/>
    <m/>
  </r>
  <r>
    <n v="2021"/>
    <x v="8"/>
    <n v="600"/>
    <s v="Full"/>
    <s v="First 30"/>
    <s v="AS"/>
    <s v="No fish"/>
    <x v="1"/>
    <x v="1"/>
    <m/>
    <m/>
    <x v="1"/>
    <m/>
    <m/>
  </r>
  <r>
    <n v="2021"/>
    <x v="8"/>
    <n v="700"/>
    <s v="Full"/>
    <s v="First 30"/>
    <s v="AS"/>
    <s v="No fish"/>
    <x v="1"/>
    <x v="1"/>
    <m/>
    <m/>
    <x v="1"/>
    <m/>
    <m/>
  </r>
  <r>
    <n v="2021"/>
    <x v="8"/>
    <n v="800"/>
    <s v="Full"/>
    <s v="First 30"/>
    <s v="AS"/>
    <s v="No fish"/>
    <x v="1"/>
    <x v="1"/>
    <m/>
    <m/>
    <x v="1"/>
    <m/>
    <m/>
  </r>
  <r>
    <n v="2021"/>
    <x v="8"/>
    <n v="900"/>
    <s v="Full"/>
    <s v="First 30"/>
    <s v="AS"/>
    <s v="No fish"/>
    <x v="1"/>
    <x v="1"/>
    <m/>
    <m/>
    <x v="1"/>
    <m/>
    <m/>
  </r>
  <r>
    <n v="2021"/>
    <x v="8"/>
    <n v="1000"/>
    <s v="Full"/>
    <s v="First 30"/>
    <s v="AS"/>
    <s v="No fish"/>
    <x v="1"/>
    <x v="1"/>
    <m/>
    <m/>
    <x v="1"/>
    <m/>
    <m/>
  </r>
  <r>
    <n v="2021"/>
    <x v="8"/>
    <n v="1100"/>
    <s v="Full"/>
    <s v="First 30"/>
    <s v="AS"/>
    <s v="No fish"/>
    <x v="1"/>
    <x v="1"/>
    <m/>
    <m/>
    <x v="1"/>
    <m/>
    <m/>
  </r>
  <r>
    <n v="2021"/>
    <x v="8"/>
    <n v="1200"/>
    <s v="Full"/>
    <s v="First 30"/>
    <s v="AS"/>
    <s v="No fish"/>
    <x v="1"/>
    <x v="1"/>
    <m/>
    <m/>
    <x v="1"/>
    <m/>
    <m/>
  </r>
  <r>
    <n v="2021"/>
    <x v="8"/>
    <n v="1300"/>
    <s v="Full"/>
    <s v="First 30"/>
    <s v="AS"/>
    <s v="No fish"/>
    <x v="1"/>
    <x v="1"/>
    <m/>
    <m/>
    <x v="1"/>
    <m/>
    <m/>
  </r>
  <r>
    <n v="2021"/>
    <x v="8"/>
    <n v="1400"/>
    <s v="Full"/>
    <s v="First 30"/>
    <s v="AS"/>
    <s v="No fish"/>
    <x v="1"/>
    <x v="1"/>
    <m/>
    <m/>
    <x v="1"/>
    <m/>
    <m/>
  </r>
  <r>
    <n v="2021"/>
    <x v="8"/>
    <n v="1500"/>
    <s v="Full"/>
    <s v="First 30"/>
    <s v="AS"/>
    <s v="No fish"/>
    <x v="1"/>
    <x v="1"/>
    <m/>
    <m/>
    <x v="1"/>
    <m/>
    <m/>
  </r>
  <r>
    <n v="2021"/>
    <x v="8"/>
    <n v="1600"/>
    <s v="Full"/>
    <s v="First 30"/>
    <s v="AS"/>
    <s v="No fish"/>
    <x v="1"/>
    <x v="1"/>
    <m/>
    <m/>
    <x v="1"/>
    <m/>
    <m/>
  </r>
  <r>
    <n v="2021"/>
    <x v="8"/>
    <n v="1700"/>
    <s v="Full"/>
    <s v="First 30"/>
    <s v="AS"/>
    <s v="No fish"/>
    <x v="1"/>
    <x v="1"/>
    <m/>
    <m/>
    <x v="1"/>
    <m/>
    <m/>
  </r>
  <r>
    <n v="2021"/>
    <x v="8"/>
    <n v="1800"/>
    <s v="Full"/>
    <s v="First 30"/>
    <s v="AS"/>
    <s v="No fish"/>
    <x v="1"/>
    <x v="1"/>
    <m/>
    <m/>
    <x v="1"/>
    <m/>
    <m/>
  </r>
  <r>
    <n v="2021"/>
    <x v="8"/>
    <n v="1900"/>
    <s v="Full"/>
    <s v="First 30"/>
    <s v="AS"/>
    <s v="No fish"/>
    <x v="1"/>
    <x v="1"/>
    <m/>
    <m/>
    <x v="1"/>
    <m/>
    <m/>
  </r>
  <r>
    <n v="2021"/>
    <x v="8"/>
    <n v="2000"/>
    <s v="Full"/>
    <s v="First 30"/>
    <s v="AS"/>
    <s v="No fish"/>
    <x v="1"/>
    <x v="1"/>
    <m/>
    <m/>
    <x v="1"/>
    <m/>
    <m/>
  </r>
  <r>
    <n v="2021"/>
    <x v="8"/>
    <n v="2100"/>
    <s v="Full"/>
    <s v="First 30"/>
    <s v="AS"/>
    <s v="No fish"/>
    <x v="1"/>
    <x v="1"/>
    <m/>
    <m/>
    <x v="1"/>
    <m/>
    <m/>
  </r>
  <r>
    <n v="2021"/>
    <x v="8"/>
    <n v="2200"/>
    <s v="Full"/>
    <s v="First 30"/>
    <s v="AS"/>
    <s v="No fish"/>
    <x v="1"/>
    <x v="1"/>
    <m/>
    <m/>
    <x v="1"/>
    <m/>
    <m/>
  </r>
  <r>
    <n v="2021"/>
    <x v="8"/>
    <n v="2300"/>
    <s v="Full"/>
    <s v="First 30"/>
    <s v="AS"/>
    <s v="No fish"/>
    <x v="1"/>
    <x v="1"/>
    <m/>
    <m/>
    <x v="1"/>
    <m/>
    <m/>
  </r>
  <r>
    <n v="2021"/>
    <x v="9"/>
    <n v="0"/>
    <s v="Full"/>
    <s v="First 30"/>
    <s v="AS"/>
    <s v="No fish"/>
    <x v="1"/>
    <x v="1"/>
    <m/>
    <m/>
    <x v="1"/>
    <m/>
    <m/>
  </r>
  <r>
    <n v="2021"/>
    <x v="9"/>
    <n v="100"/>
    <s v="Full"/>
    <s v="First 30"/>
    <s v="AS"/>
    <s v="No fish"/>
    <x v="1"/>
    <x v="1"/>
    <m/>
    <m/>
    <x v="1"/>
    <m/>
    <m/>
  </r>
  <r>
    <n v="2021"/>
    <x v="9"/>
    <n v="200"/>
    <s v="Full"/>
    <s v="First 30"/>
    <s v="AS"/>
    <s v="No fish"/>
    <x v="1"/>
    <x v="1"/>
    <m/>
    <m/>
    <x v="1"/>
    <m/>
    <m/>
  </r>
  <r>
    <n v="2021"/>
    <x v="9"/>
    <n v="300"/>
    <s v="Full"/>
    <s v="First 30"/>
    <s v="AS"/>
    <s v="No fish"/>
    <x v="1"/>
    <x v="1"/>
    <m/>
    <m/>
    <x v="1"/>
    <m/>
    <m/>
  </r>
  <r>
    <n v="2021"/>
    <x v="9"/>
    <n v="400"/>
    <s v="Full"/>
    <s v="First 30"/>
    <s v="AS"/>
    <s v="No fish"/>
    <x v="1"/>
    <x v="1"/>
    <m/>
    <m/>
    <x v="1"/>
    <m/>
    <m/>
  </r>
  <r>
    <n v="2021"/>
    <x v="9"/>
    <n v="500"/>
    <s v="Full"/>
    <s v="First 30"/>
    <s v="AS"/>
    <s v="No fish"/>
    <x v="1"/>
    <x v="1"/>
    <m/>
    <m/>
    <x v="1"/>
    <m/>
    <m/>
  </r>
  <r>
    <n v="2021"/>
    <x v="9"/>
    <n v="600"/>
    <s v="Full"/>
    <s v="First 30"/>
    <s v="AS"/>
    <s v="No fish"/>
    <x v="1"/>
    <x v="1"/>
    <m/>
    <m/>
    <x v="1"/>
    <m/>
    <m/>
  </r>
  <r>
    <n v="2021"/>
    <x v="9"/>
    <n v="700"/>
    <s v="Full"/>
    <s v="First 30"/>
    <s v="AS"/>
    <s v="No fish"/>
    <x v="1"/>
    <x v="1"/>
    <m/>
    <m/>
    <x v="1"/>
    <m/>
    <m/>
  </r>
  <r>
    <n v="2021"/>
    <x v="9"/>
    <n v="800"/>
    <s v="Full"/>
    <s v="First 30"/>
    <s v="AS"/>
    <s v="No fish"/>
    <x v="1"/>
    <x v="1"/>
    <m/>
    <m/>
    <x v="1"/>
    <m/>
    <m/>
  </r>
  <r>
    <n v="2021"/>
    <x v="9"/>
    <n v="900"/>
    <s v="Full"/>
    <s v="First 30"/>
    <s v="AS"/>
    <s v="No fish"/>
    <x v="1"/>
    <x v="1"/>
    <m/>
    <m/>
    <x v="1"/>
    <m/>
    <m/>
  </r>
  <r>
    <n v="2021"/>
    <x v="9"/>
    <n v="1000"/>
    <s v="Full"/>
    <s v="First 30"/>
    <s v="AS"/>
    <s v="No fish"/>
    <x v="1"/>
    <x v="1"/>
    <m/>
    <m/>
    <x v="1"/>
    <m/>
    <m/>
  </r>
  <r>
    <n v="2021"/>
    <x v="9"/>
    <n v="1100"/>
    <s v="Full"/>
    <s v="First 30"/>
    <s v="AS"/>
    <s v="No fish"/>
    <x v="1"/>
    <x v="1"/>
    <m/>
    <m/>
    <x v="1"/>
    <m/>
    <m/>
  </r>
  <r>
    <n v="2021"/>
    <x v="9"/>
    <n v="1200"/>
    <s v="Full"/>
    <s v="First 30"/>
    <s v="AS"/>
    <s v="No fish"/>
    <x v="1"/>
    <x v="1"/>
    <m/>
    <m/>
    <x v="1"/>
    <m/>
    <m/>
  </r>
  <r>
    <n v="2021"/>
    <x v="9"/>
    <n v="1300"/>
    <s v="Full"/>
    <s v="First 30"/>
    <s v="AS"/>
    <s v="No fish"/>
    <x v="1"/>
    <x v="1"/>
    <m/>
    <m/>
    <x v="1"/>
    <m/>
    <m/>
  </r>
  <r>
    <n v="2021"/>
    <x v="9"/>
    <n v="1400"/>
    <s v="Full"/>
    <s v="First 30"/>
    <s v="AS"/>
    <s v="No fish"/>
    <x v="1"/>
    <x v="1"/>
    <m/>
    <m/>
    <x v="1"/>
    <m/>
    <m/>
  </r>
  <r>
    <n v="2021"/>
    <x v="9"/>
    <n v="1500"/>
    <s v="Full"/>
    <s v="First 30"/>
    <s v="AS"/>
    <s v="No fish"/>
    <x v="1"/>
    <x v="1"/>
    <m/>
    <m/>
    <x v="1"/>
    <m/>
    <m/>
  </r>
  <r>
    <n v="2021"/>
    <x v="9"/>
    <n v="1600"/>
    <s v="Full"/>
    <s v="First 30"/>
    <s v="AS"/>
    <s v="No fish"/>
    <x v="1"/>
    <x v="1"/>
    <m/>
    <m/>
    <x v="1"/>
    <m/>
    <m/>
  </r>
  <r>
    <n v="2021"/>
    <x v="9"/>
    <n v="1700"/>
    <s v="Full"/>
    <s v="First 30"/>
    <s v="AS"/>
    <s v="No fish"/>
    <x v="1"/>
    <x v="1"/>
    <m/>
    <m/>
    <x v="1"/>
    <m/>
    <m/>
  </r>
  <r>
    <n v="2021"/>
    <x v="9"/>
    <n v="1800"/>
    <s v="Full"/>
    <s v="First 30"/>
    <s v="AS"/>
    <s v="No fish"/>
    <x v="1"/>
    <x v="1"/>
    <m/>
    <m/>
    <x v="1"/>
    <m/>
    <m/>
  </r>
  <r>
    <n v="2021"/>
    <x v="9"/>
    <n v="1900"/>
    <s v="Full"/>
    <s v="First 30"/>
    <s v="AS"/>
    <s v="No fish"/>
    <x v="1"/>
    <x v="1"/>
    <m/>
    <m/>
    <x v="1"/>
    <m/>
    <m/>
  </r>
  <r>
    <n v="2021"/>
    <x v="9"/>
    <n v="2000"/>
    <s v="Full"/>
    <s v="First 30"/>
    <s v="AS"/>
    <s v="No fish"/>
    <x v="1"/>
    <x v="1"/>
    <m/>
    <m/>
    <x v="1"/>
    <m/>
    <m/>
  </r>
  <r>
    <n v="2021"/>
    <x v="9"/>
    <n v="2100"/>
    <s v="Full"/>
    <s v="First 30"/>
    <s v="AS"/>
    <s v="No fish"/>
    <x v="1"/>
    <x v="1"/>
    <m/>
    <m/>
    <x v="1"/>
    <m/>
    <m/>
  </r>
  <r>
    <n v="2021"/>
    <x v="9"/>
    <n v="2200"/>
    <s v="Full"/>
    <s v="First 30"/>
    <s v="AS"/>
    <s v="No fish"/>
    <x v="1"/>
    <x v="1"/>
    <m/>
    <m/>
    <x v="1"/>
    <m/>
    <m/>
  </r>
  <r>
    <n v="2021"/>
    <x v="9"/>
    <n v="2300"/>
    <s v="Full"/>
    <s v="First 30"/>
    <s v="AS"/>
    <s v="No fish"/>
    <x v="1"/>
    <x v="1"/>
    <m/>
    <m/>
    <x v="1"/>
    <m/>
    <m/>
  </r>
  <r>
    <n v="2021"/>
    <x v="10"/>
    <n v="0"/>
    <s v="Full"/>
    <s v="First 30"/>
    <s v="AS"/>
    <d v="1899-12-30T00:12:36"/>
    <x v="0"/>
    <x v="63"/>
    <n v="2928"/>
    <n v="17.21"/>
    <x v="0"/>
    <m/>
    <m/>
  </r>
  <r>
    <n v="2021"/>
    <x v="10"/>
    <n v="100"/>
    <s v="Full"/>
    <s v="First 30"/>
    <s v="AS"/>
    <d v="1899-12-30T01:06:09"/>
    <x v="0"/>
    <x v="64"/>
    <n v="1416"/>
    <n v="12.3"/>
    <x v="0"/>
    <m/>
    <m/>
  </r>
  <r>
    <n v="2021"/>
    <x v="10"/>
    <n v="200"/>
    <s v="Full"/>
    <s v="First 30"/>
    <s v="AS"/>
    <s v="No fish"/>
    <x v="1"/>
    <x v="1"/>
    <m/>
    <m/>
    <x v="1"/>
    <m/>
    <m/>
  </r>
  <r>
    <n v="2021"/>
    <x v="10"/>
    <n v="300"/>
    <s v="Full"/>
    <s v="First 30"/>
    <s v="AS"/>
    <s v="No fish"/>
    <x v="1"/>
    <x v="1"/>
    <m/>
    <m/>
    <x v="1"/>
    <m/>
    <m/>
  </r>
  <r>
    <n v="2021"/>
    <x v="10"/>
    <n v="400"/>
    <s v="Full"/>
    <s v="First 30"/>
    <s v="AS"/>
    <d v="1899-12-30T04:08:22"/>
    <x v="2"/>
    <x v="65"/>
    <n v="1913"/>
    <n v="4.76"/>
    <x v="3"/>
    <m/>
    <m/>
  </r>
  <r>
    <n v="2021"/>
    <x v="10"/>
    <n v="500"/>
    <s v="Full"/>
    <s v="First 30"/>
    <s v="AS"/>
    <s v="No fish"/>
    <x v="1"/>
    <x v="1"/>
    <m/>
    <m/>
    <x v="1"/>
    <m/>
    <m/>
  </r>
  <r>
    <n v="2021"/>
    <x v="10"/>
    <n v="600"/>
    <s v="Full"/>
    <s v="First 30"/>
    <s v="AS"/>
    <s v="No fish"/>
    <x v="1"/>
    <x v="1"/>
    <m/>
    <m/>
    <x v="1"/>
    <m/>
    <m/>
  </r>
  <r>
    <n v="2021"/>
    <x v="10"/>
    <n v="700"/>
    <s v="Full"/>
    <s v="First 30"/>
    <s v="AS"/>
    <s v="No fish"/>
    <x v="1"/>
    <x v="1"/>
    <m/>
    <m/>
    <x v="1"/>
    <m/>
    <m/>
  </r>
  <r>
    <n v="2021"/>
    <x v="10"/>
    <n v="800"/>
    <s v="Full"/>
    <s v="First 30"/>
    <s v="AS"/>
    <d v="1899-12-30T08:02:22"/>
    <x v="2"/>
    <x v="10"/>
    <n v="518"/>
    <n v="15.76"/>
    <x v="0"/>
    <m/>
    <m/>
  </r>
  <r>
    <n v="2021"/>
    <x v="10"/>
    <n v="900"/>
    <s v="Full"/>
    <s v="First 30"/>
    <s v="AS"/>
    <s v="No fish"/>
    <x v="1"/>
    <x v="1"/>
    <m/>
    <m/>
    <x v="1"/>
    <m/>
    <m/>
  </r>
  <r>
    <n v="2021"/>
    <x v="10"/>
    <n v="1000"/>
    <s v="Full"/>
    <s v="First 30"/>
    <s v="AS"/>
    <s v="No fish"/>
    <x v="1"/>
    <x v="1"/>
    <m/>
    <m/>
    <x v="1"/>
    <m/>
    <m/>
  </r>
  <r>
    <n v="2021"/>
    <x v="10"/>
    <n v="1100"/>
    <s v="Full"/>
    <s v="First 30"/>
    <s v="AS"/>
    <d v="1899-12-30T11:15:36"/>
    <x v="2"/>
    <x v="66"/>
    <n v="3565"/>
    <n v="10.56"/>
    <x v="0"/>
    <m/>
    <m/>
  </r>
  <r>
    <n v="2021"/>
    <x v="10"/>
    <n v="1200"/>
    <s v="Full"/>
    <s v="First 30"/>
    <s v="AS"/>
    <d v="1899-12-30T12:26:51"/>
    <x v="0"/>
    <x v="67"/>
    <n v="6207"/>
    <n v="14.78"/>
    <x v="0"/>
    <m/>
    <m/>
  </r>
  <r>
    <n v="2021"/>
    <x v="10"/>
    <n v="1300"/>
    <s v="Full"/>
    <s v="First 30"/>
    <s v="AS"/>
    <s v="No fish"/>
    <x v="1"/>
    <x v="1"/>
    <m/>
    <m/>
    <x v="1"/>
    <m/>
    <m/>
  </r>
  <r>
    <n v="2021"/>
    <x v="10"/>
    <n v="1400"/>
    <s v="Full"/>
    <s v="First 30"/>
    <s v="AS"/>
    <d v="1899-12-30T14:15:53"/>
    <x v="2"/>
    <x v="68"/>
    <n v="3677"/>
    <n v="11.68"/>
    <x v="0"/>
    <m/>
    <m/>
  </r>
  <r>
    <n v="2021"/>
    <x v="10"/>
    <n v="1500"/>
    <s v="Full"/>
    <s v="First 30"/>
    <s v="AS"/>
    <s v="No fish"/>
    <x v="1"/>
    <x v="1"/>
    <m/>
    <m/>
    <x v="1"/>
    <m/>
    <m/>
  </r>
  <r>
    <n v="2021"/>
    <x v="10"/>
    <n v="1600"/>
    <s v="Full"/>
    <s v="First 30"/>
    <s v="AS"/>
    <s v="No fish"/>
    <x v="1"/>
    <x v="1"/>
    <m/>
    <m/>
    <x v="1"/>
    <m/>
    <m/>
  </r>
  <r>
    <n v="2021"/>
    <x v="10"/>
    <n v="1700"/>
    <s v="Full"/>
    <s v="First 30"/>
    <s v="AS"/>
    <s v="No fish"/>
    <x v="1"/>
    <x v="1"/>
    <m/>
    <m/>
    <x v="1"/>
    <m/>
    <m/>
  </r>
  <r>
    <n v="2021"/>
    <x v="10"/>
    <n v="1800"/>
    <s v="Full"/>
    <s v="First 30"/>
    <s v="AS"/>
    <s v="No fish"/>
    <x v="1"/>
    <x v="1"/>
    <m/>
    <m/>
    <x v="1"/>
    <m/>
    <m/>
  </r>
  <r>
    <n v="2021"/>
    <x v="10"/>
    <n v="1900"/>
    <s v="Full"/>
    <s v="First 30"/>
    <s v="AS"/>
    <s v="No fish"/>
    <x v="1"/>
    <x v="1"/>
    <m/>
    <m/>
    <x v="1"/>
    <m/>
    <m/>
  </r>
  <r>
    <n v="2021"/>
    <x v="10"/>
    <n v="2000"/>
    <s v="Full"/>
    <s v="First 30"/>
    <s v="AS"/>
    <s v="No fish"/>
    <x v="1"/>
    <x v="1"/>
    <m/>
    <m/>
    <x v="1"/>
    <m/>
    <m/>
  </r>
  <r>
    <n v="2021"/>
    <x v="10"/>
    <n v="2100"/>
    <s v="Full"/>
    <s v="First 30"/>
    <s v="AS"/>
    <d v="1899-12-30T21:05:22"/>
    <x v="2"/>
    <x v="69"/>
    <n v="1285"/>
    <n v="15.58"/>
    <x v="0"/>
    <m/>
    <m/>
  </r>
  <r>
    <n v="2021"/>
    <x v="10"/>
    <n v="2200"/>
    <s v="Full"/>
    <s v="First 30"/>
    <s v="AS"/>
    <d v="1899-12-30T22:02:42"/>
    <x v="2"/>
    <x v="70"/>
    <n v="631"/>
    <n v="13.42"/>
    <x v="0"/>
    <m/>
    <m/>
  </r>
  <r>
    <n v="2021"/>
    <x v="10"/>
    <n v="2200"/>
    <s v="Full"/>
    <s v="First 30"/>
    <s v="AS"/>
    <d v="1899-12-30T22:11:57"/>
    <x v="2"/>
    <x v="71"/>
    <n v="2801"/>
    <n v="6.7"/>
    <x v="3"/>
    <m/>
    <m/>
  </r>
  <r>
    <n v="2021"/>
    <x v="10"/>
    <n v="2300"/>
    <s v="Full"/>
    <s v="First 30"/>
    <s v="AS"/>
    <s v="No fish"/>
    <x v="1"/>
    <x v="1"/>
    <m/>
    <m/>
    <x v="1"/>
    <m/>
    <m/>
  </r>
  <r>
    <n v="2021"/>
    <x v="11"/>
    <n v="0"/>
    <s v="Full"/>
    <s v="First 30"/>
    <s v="AS"/>
    <s v="No fish"/>
    <x v="1"/>
    <x v="1"/>
    <m/>
    <m/>
    <x v="1"/>
    <m/>
    <m/>
  </r>
  <r>
    <n v="2021"/>
    <x v="11"/>
    <n v="100"/>
    <s v="Full"/>
    <s v="First 30"/>
    <s v="AS"/>
    <s v="No fish"/>
    <x v="1"/>
    <x v="1"/>
    <m/>
    <m/>
    <x v="1"/>
    <m/>
    <m/>
  </r>
  <r>
    <n v="2021"/>
    <x v="11"/>
    <n v="200"/>
    <s v="Full"/>
    <s v="First 30"/>
    <s v="AS"/>
    <d v="1899-12-30T02:02:30"/>
    <x v="2"/>
    <x v="72"/>
    <n v="574"/>
    <n v="14.09"/>
    <x v="3"/>
    <m/>
    <m/>
  </r>
  <r>
    <n v="2021"/>
    <x v="11"/>
    <n v="200"/>
    <s v="Full"/>
    <s v="First 30"/>
    <s v="AS"/>
    <d v="1899-12-30T02:04:16"/>
    <x v="0"/>
    <x v="73"/>
    <n v="985"/>
    <n v="13.06"/>
    <x v="3"/>
    <m/>
    <m/>
  </r>
  <r>
    <n v="2021"/>
    <x v="11"/>
    <n v="300"/>
    <s v="Full"/>
    <s v="First 30"/>
    <s v="AS"/>
    <s v="No fish"/>
    <x v="1"/>
    <x v="1"/>
    <m/>
    <m/>
    <x v="1"/>
    <m/>
    <m/>
  </r>
  <r>
    <n v="2021"/>
    <x v="11"/>
    <n v="400"/>
    <s v="Full"/>
    <s v="First 30"/>
    <s v="AS"/>
    <s v="No fish"/>
    <x v="1"/>
    <x v="1"/>
    <m/>
    <m/>
    <x v="1"/>
    <m/>
    <m/>
  </r>
  <r>
    <n v="2021"/>
    <x v="11"/>
    <n v="500"/>
    <s v="Full"/>
    <s v="First 30"/>
    <s v="AS"/>
    <s v="No fish"/>
    <x v="1"/>
    <x v="1"/>
    <m/>
    <m/>
    <x v="1"/>
    <m/>
    <m/>
  </r>
  <r>
    <n v="2021"/>
    <x v="11"/>
    <n v="600"/>
    <s v="Full"/>
    <s v="First 30"/>
    <s v="AS"/>
    <d v="1899-12-30T06:24:37"/>
    <x v="0"/>
    <x v="74"/>
    <n v="5205"/>
    <n v="10.74"/>
    <x v="0"/>
    <m/>
    <m/>
  </r>
  <r>
    <n v="2021"/>
    <x v="11"/>
    <n v="700"/>
    <s v="Full"/>
    <s v="First 30"/>
    <s v="AS"/>
    <s v="No fish"/>
    <x v="1"/>
    <x v="1"/>
    <m/>
    <m/>
    <x v="1"/>
    <m/>
    <m/>
  </r>
  <r>
    <n v="2021"/>
    <x v="11"/>
    <n v="800"/>
    <s v="Full"/>
    <s v="First 30"/>
    <s v="AS"/>
    <s v="No fish"/>
    <x v="1"/>
    <x v="1"/>
    <m/>
    <m/>
    <x v="1"/>
    <m/>
    <m/>
  </r>
  <r>
    <n v="2021"/>
    <x v="11"/>
    <n v="900"/>
    <s v="Full"/>
    <s v="First 30"/>
    <s v="AS"/>
    <s v="No fish"/>
    <x v="1"/>
    <x v="1"/>
    <m/>
    <m/>
    <x v="1"/>
    <m/>
    <m/>
  </r>
  <r>
    <n v="2021"/>
    <x v="11"/>
    <n v="1000"/>
    <s v="Full"/>
    <s v="First 30"/>
    <s v="AS"/>
    <s v="No fish"/>
    <x v="1"/>
    <x v="1"/>
    <m/>
    <m/>
    <x v="1"/>
    <m/>
    <m/>
  </r>
  <r>
    <n v="2021"/>
    <x v="11"/>
    <n v="1100"/>
    <s v="Full"/>
    <s v="First 30"/>
    <s v="AS"/>
    <d v="1899-12-30T11:09:29"/>
    <x v="0"/>
    <x v="75"/>
    <n v="2209"/>
    <n v="15.91"/>
    <x v="0"/>
    <m/>
    <m/>
  </r>
  <r>
    <n v="2021"/>
    <x v="11"/>
    <n v="1200"/>
    <s v="Full"/>
    <s v="First 30"/>
    <s v="AS"/>
    <s v="No fish"/>
    <x v="1"/>
    <x v="1"/>
    <m/>
    <m/>
    <x v="1"/>
    <m/>
    <m/>
  </r>
  <r>
    <n v="2021"/>
    <x v="11"/>
    <n v="1300"/>
    <s v="Full"/>
    <s v="First 30"/>
    <s v="AS"/>
    <s v="No fish"/>
    <x v="1"/>
    <x v="1"/>
    <m/>
    <m/>
    <x v="1"/>
    <m/>
    <m/>
  </r>
  <r>
    <n v="2021"/>
    <x v="11"/>
    <n v="1400"/>
    <s v="Full"/>
    <s v="First 30"/>
    <s v="AS"/>
    <s v="No fish"/>
    <x v="1"/>
    <x v="1"/>
    <m/>
    <m/>
    <x v="1"/>
    <m/>
    <m/>
  </r>
  <r>
    <n v="2021"/>
    <x v="11"/>
    <n v="1500"/>
    <s v="Full"/>
    <s v="First 30"/>
    <s v="AS"/>
    <s v="No fish"/>
    <x v="1"/>
    <x v="1"/>
    <m/>
    <m/>
    <x v="1"/>
    <m/>
    <m/>
  </r>
  <r>
    <n v="2021"/>
    <x v="11"/>
    <n v="1600"/>
    <s v="Full"/>
    <s v="First 30"/>
    <s v="AS"/>
    <s v="No fish"/>
    <x v="1"/>
    <x v="1"/>
    <m/>
    <m/>
    <x v="1"/>
    <m/>
    <m/>
  </r>
  <r>
    <n v="2021"/>
    <x v="11"/>
    <n v="1700"/>
    <s v="Full"/>
    <s v="First 30"/>
    <s v="AS"/>
    <s v="No fish"/>
    <x v="1"/>
    <x v="1"/>
    <m/>
    <m/>
    <x v="1"/>
    <m/>
    <m/>
  </r>
  <r>
    <n v="2021"/>
    <x v="11"/>
    <n v="1800"/>
    <s v="Full"/>
    <s v="First 30"/>
    <s v="AS"/>
    <s v="No fish"/>
    <x v="1"/>
    <x v="1"/>
    <m/>
    <m/>
    <x v="1"/>
    <m/>
    <m/>
  </r>
  <r>
    <n v="2021"/>
    <x v="11"/>
    <n v="1900"/>
    <s v="Full"/>
    <s v="First 30"/>
    <s v="AS"/>
    <s v="No fish"/>
    <x v="1"/>
    <x v="1"/>
    <m/>
    <m/>
    <x v="1"/>
    <m/>
    <m/>
  </r>
  <r>
    <n v="2021"/>
    <x v="11"/>
    <n v="2000"/>
    <s v="Full"/>
    <s v="First 30"/>
    <s v="AS"/>
    <s v="No fish"/>
    <x v="1"/>
    <x v="1"/>
    <m/>
    <m/>
    <x v="1"/>
    <m/>
    <m/>
  </r>
  <r>
    <n v="2021"/>
    <x v="11"/>
    <n v="2100"/>
    <s v="Full"/>
    <s v="First 30"/>
    <s v="AS"/>
    <s v="No fish"/>
    <x v="1"/>
    <x v="1"/>
    <m/>
    <m/>
    <x v="1"/>
    <m/>
    <m/>
  </r>
  <r>
    <n v="2021"/>
    <x v="11"/>
    <n v="2200"/>
    <s v="Full"/>
    <s v="First 30"/>
    <s v="AS"/>
    <d v="1899-12-30T22:01:19"/>
    <x v="0"/>
    <x v="76"/>
    <n v="298"/>
    <n v="7.15"/>
    <x v="0"/>
    <m/>
    <m/>
  </r>
  <r>
    <n v="2021"/>
    <x v="11"/>
    <n v="2300"/>
    <s v="Full"/>
    <s v="First 30"/>
    <s v="AS"/>
    <d v="1899-12-30T23:19:41"/>
    <x v="0"/>
    <x v="48"/>
    <n v="4562"/>
    <n v="18.38"/>
    <x v="0"/>
    <m/>
    <m/>
  </r>
  <r>
    <n v="2021"/>
    <x v="11"/>
    <n v="2300"/>
    <s v="Full"/>
    <s v="First 30"/>
    <s v="AS"/>
    <d v="1899-12-30T23:28:40"/>
    <x v="0"/>
    <x v="77"/>
    <n v="6582"/>
    <n v="7.47"/>
    <x v="0"/>
    <m/>
    <m/>
  </r>
  <r>
    <n v="2021"/>
    <x v="12"/>
    <n v="0"/>
    <s v="None"/>
    <s v="First 30"/>
    <s v="AS"/>
    <s v="No data"/>
    <x v="1"/>
    <x v="1"/>
    <m/>
    <m/>
    <x v="1"/>
    <s v="poor quality footage, no usable"/>
    <m/>
  </r>
  <r>
    <n v="2021"/>
    <x v="12"/>
    <n v="100"/>
    <s v="None"/>
    <s v="First 30"/>
    <s v="AS"/>
    <s v="No data"/>
    <x v="1"/>
    <x v="1"/>
    <m/>
    <m/>
    <x v="1"/>
    <s v="poor quality footage, no usable"/>
    <m/>
  </r>
  <r>
    <n v="2021"/>
    <x v="12"/>
    <n v="200"/>
    <s v="None"/>
    <s v="First 30"/>
    <s v="AS"/>
    <s v="No data"/>
    <x v="1"/>
    <x v="1"/>
    <m/>
    <m/>
    <x v="1"/>
    <s v="poor quality footage, no usable"/>
    <m/>
  </r>
  <r>
    <n v="2021"/>
    <x v="12"/>
    <n v="300"/>
    <s v="None"/>
    <s v="First 30"/>
    <s v="AS"/>
    <s v="No data"/>
    <x v="1"/>
    <x v="1"/>
    <m/>
    <m/>
    <x v="1"/>
    <s v="poor quality footage, no usable"/>
    <m/>
  </r>
  <r>
    <n v="2021"/>
    <x v="12"/>
    <n v="400"/>
    <s v="None"/>
    <s v="First 30"/>
    <s v="AS"/>
    <s v="No data"/>
    <x v="1"/>
    <x v="1"/>
    <m/>
    <m/>
    <x v="1"/>
    <s v="poor quality footage, no usable"/>
    <m/>
  </r>
  <r>
    <n v="2021"/>
    <x v="12"/>
    <n v="500"/>
    <s v="None"/>
    <s v="First 30"/>
    <s v="AS"/>
    <s v="No data"/>
    <x v="1"/>
    <x v="1"/>
    <m/>
    <m/>
    <x v="1"/>
    <s v="poor quality footage, no usable"/>
    <m/>
  </r>
  <r>
    <n v="2021"/>
    <x v="12"/>
    <n v="600"/>
    <s v="None"/>
    <s v="First 30"/>
    <s v="AS"/>
    <s v="No data"/>
    <x v="1"/>
    <x v="1"/>
    <m/>
    <m/>
    <x v="1"/>
    <s v="poor quality footage, no usable"/>
    <m/>
  </r>
  <r>
    <n v="2021"/>
    <x v="12"/>
    <n v="700"/>
    <s v="None"/>
    <s v="First 30"/>
    <s v="AS"/>
    <s v="No data"/>
    <x v="1"/>
    <x v="1"/>
    <m/>
    <m/>
    <x v="1"/>
    <s v="poor quality footage, no usable"/>
    <m/>
  </r>
  <r>
    <n v="2021"/>
    <x v="12"/>
    <n v="800"/>
    <s v="Full"/>
    <s v="First 30"/>
    <s v="AS"/>
    <s v="No fish"/>
    <x v="1"/>
    <x v="1"/>
    <m/>
    <m/>
    <x v="1"/>
    <m/>
    <m/>
  </r>
  <r>
    <n v="2021"/>
    <x v="12"/>
    <n v="900"/>
    <s v="Full"/>
    <s v="First 30"/>
    <s v="AS"/>
    <s v="No fish"/>
    <x v="1"/>
    <x v="1"/>
    <m/>
    <m/>
    <x v="1"/>
    <m/>
    <m/>
  </r>
  <r>
    <n v="2021"/>
    <x v="12"/>
    <n v="1000"/>
    <s v="Full"/>
    <s v="First 30"/>
    <s v="AS"/>
    <s v="No fish"/>
    <x v="1"/>
    <x v="1"/>
    <m/>
    <m/>
    <x v="1"/>
    <m/>
    <m/>
  </r>
  <r>
    <n v="2021"/>
    <x v="12"/>
    <n v="1100"/>
    <s v="Full"/>
    <s v="First 30"/>
    <s v="AS"/>
    <s v="No fish"/>
    <x v="1"/>
    <x v="1"/>
    <m/>
    <m/>
    <x v="1"/>
    <m/>
    <m/>
  </r>
  <r>
    <n v="2021"/>
    <x v="12"/>
    <n v="1200"/>
    <s v="Full"/>
    <s v="First 30"/>
    <s v="AS"/>
    <s v="No fish"/>
    <x v="1"/>
    <x v="1"/>
    <m/>
    <m/>
    <x v="1"/>
    <m/>
    <m/>
  </r>
  <r>
    <n v="2021"/>
    <x v="12"/>
    <n v="1300"/>
    <s v="Full"/>
    <s v="First 30"/>
    <s v="AS"/>
    <d v="1899-12-30T13:03:21"/>
    <x v="0"/>
    <x v="78"/>
    <n v="766"/>
    <n v="15.56"/>
    <x v="0"/>
    <m/>
    <m/>
  </r>
  <r>
    <n v="2021"/>
    <x v="12"/>
    <n v="1400"/>
    <s v="Full"/>
    <s v="First 30"/>
    <s v="AS"/>
    <s v="No fish"/>
    <x v="1"/>
    <x v="1"/>
    <m/>
    <m/>
    <x v="1"/>
    <m/>
    <m/>
  </r>
  <r>
    <n v="2021"/>
    <x v="12"/>
    <n v="1500"/>
    <s v="Full"/>
    <s v="First 30"/>
    <s v="AS"/>
    <s v="No fish"/>
    <x v="1"/>
    <x v="1"/>
    <m/>
    <m/>
    <x v="1"/>
    <m/>
    <m/>
  </r>
  <r>
    <n v="2021"/>
    <x v="12"/>
    <n v="1600"/>
    <s v="Full"/>
    <s v="First 30"/>
    <s v="AS"/>
    <d v="1899-12-30T16:27:17"/>
    <x v="0"/>
    <x v="79"/>
    <n v="5864"/>
    <n v="13.3"/>
    <x v="0"/>
    <m/>
    <m/>
  </r>
  <r>
    <n v="2021"/>
    <x v="12"/>
    <n v="1700"/>
    <s v="Full"/>
    <s v="First 30"/>
    <s v="AS"/>
    <s v="No fish"/>
    <x v="1"/>
    <x v="1"/>
    <m/>
    <m/>
    <x v="1"/>
    <m/>
    <m/>
  </r>
  <r>
    <n v="2021"/>
    <x v="12"/>
    <n v="1800"/>
    <s v="Full"/>
    <s v="First 30"/>
    <s v="AS"/>
    <s v="No fish"/>
    <x v="1"/>
    <x v="1"/>
    <m/>
    <m/>
    <x v="1"/>
    <m/>
    <m/>
  </r>
  <r>
    <n v="2021"/>
    <x v="12"/>
    <n v="1900"/>
    <s v="Full"/>
    <s v="First 30"/>
    <s v="AS"/>
    <s v="No fish"/>
    <x v="1"/>
    <x v="1"/>
    <m/>
    <m/>
    <x v="1"/>
    <m/>
    <m/>
  </r>
  <r>
    <n v="2021"/>
    <x v="12"/>
    <n v="2000"/>
    <s v="Full"/>
    <s v="First 30"/>
    <s v="AS"/>
    <s v="No fish"/>
    <x v="1"/>
    <x v="1"/>
    <m/>
    <m/>
    <x v="1"/>
    <m/>
    <m/>
  </r>
  <r>
    <n v="2021"/>
    <x v="12"/>
    <n v="2100"/>
    <s v="Full"/>
    <s v="First 30"/>
    <s v="AS"/>
    <d v="1899-12-30T21:14:29"/>
    <x v="2"/>
    <x v="80"/>
    <n v="3219"/>
    <n v="15.63"/>
    <x v="0"/>
    <m/>
    <m/>
  </r>
  <r>
    <n v="2021"/>
    <x v="12"/>
    <n v="2200"/>
    <s v="Full"/>
    <s v="First 30"/>
    <s v="AS"/>
    <d v="1899-12-30T22:11:21"/>
    <x v="2"/>
    <x v="81"/>
    <n v="2387"/>
    <n v="15.37"/>
    <x v="3"/>
    <s v="Animal, maybe seal"/>
    <m/>
  </r>
  <r>
    <n v="2021"/>
    <x v="12"/>
    <n v="2200"/>
    <s v="Full"/>
    <s v="First 30"/>
    <s v="AS"/>
    <d v="1899-12-30T22:20:14"/>
    <x v="0"/>
    <x v="82"/>
    <n v="4235"/>
    <n v="9.84"/>
    <x v="3"/>
    <s v="Animals, three in a group, maybe otters"/>
    <m/>
  </r>
  <r>
    <n v="2021"/>
    <x v="12"/>
    <n v="2300"/>
    <s v="Full"/>
    <s v="First 30"/>
    <s v="AS"/>
    <s v="No fish"/>
    <x v="1"/>
    <x v="1"/>
    <m/>
    <m/>
    <x v="1"/>
    <m/>
    <m/>
  </r>
  <r>
    <n v="2021"/>
    <x v="13"/>
    <n v="0"/>
    <s v="Full"/>
    <s v="First 30"/>
    <s v="AS"/>
    <s v="No fish"/>
    <x v="1"/>
    <x v="1"/>
    <m/>
    <m/>
    <x v="1"/>
    <m/>
    <m/>
  </r>
  <r>
    <n v="2021"/>
    <x v="13"/>
    <n v="100"/>
    <s v="Full"/>
    <s v="First 30"/>
    <s v="AS"/>
    <s v="No fish"/>
    <x v="1"/>
    <x v="1"/>
    <m/>
    <m/>
    <x v="1"/>
    <m/>
    <m/>
  </r>
  <r>
    <n v="2021"/>
    <x v="13"/>
    <n v="200"/>
    <s v="Full"/>
    <s v="First 30"/>
    <s v="AS"/>
    <s v="No fish"/>
    <x v="1"/>
    <x v="1"/>
    <m/>
    <m/>
    <x v="1"/>
    <m/>
    <m/>
  </r>
  <r>
    <n v="2021"/>
    <x v="13"/>
    <n v="300"/>
    <s v="Full"/>
    <s v="First 30"/>
    <s v="AS"/>
    <s v="No fish"/>
    <x v="1"/>
    <x v="1"/>
    <m/>
    <m/>
    <x v="1"/>
    <m/>
    <m/>
  </r>
  <r>
    <n v="2021"/>
    <x v="13"/>
    <n v="400"/>
    <s v="Full"/>
    <s v="First 30"/>
    <s v="AS"/>
    <s v="No fish"/>
    <x v="1"/>
    <x v="1"/>
    <m/>
    <m/>
    <x v="1"/>
    <m/>
    <m/>
  </r>
  <r>
    <n v="2021"/>
    <x v="13"/>
    <n v="500"/>
    <s v="Full"/>
    <s v="First 30"/>
    <s v="AS"/>
    <s v="No fish"/>
    <x v="1"/>
    <x v="1"/>
    <m/>
    <m/>
    <x v="1"/>
    <m/>
    <m/>
  </r>
  <r>
    <n v="2021"/>
    <x v="13"/>
    <n v="600"/>
    <s v="Full"/>
    <s v="First 30"/>
    <s v="AS"/>
    <s v="No fish"/>
    <x v="1"/>
    <x v="1"/>
    <m/>
    <m/>
    <x v="1"/>
    <m/>
    <m/>
  </r>
  <r>
    <n v="2021"/>
    <x v="13"/>
    <n v="700"/>
    <s v="Full"/>
    <s v="First 30"/>
    <s v="AS"/>
    <s v="No fish"/>
    <x v="1"/>
    <x v="1"/>
    <m/>
    <m/>
    <x v="1"/>
    <m/>
    <m/>
  </r>
  <r>
    <n v="2021"/>
    <x v="13"/>
    <n v="800"/>
    <s v="Full"/>
    <s v="First 30"/>
    <s v="AS"/>
    <s v="No fish"/>
    <x v="1"/>
    <x v="1"/>
    <m/>
    <m/>
    <x v="1"/>
    <m/>
    <m/>
  </r>
  <r>
    <n v="2021"/>
    <x v="13"/>
    <n v="900"/>
    <s v="Full"/>
    <s v="First 30"/>
    <s v="AS"/>
    <s v="No fish"/>
    <x v="1"/>
    <x v="1"/>
    <m/>
    <m/>
    <x v="1"/>
    <m/>
    <m/>
  </r>
  <r>
    <n v="2021"/>
    <x v="13"/>
    <n v="1000"/>
    <s v="Full"/>
    <s v="First 30"/>
    <s v="AS"/>
    <s v="No fish"/>
    <x v="1"/>
    <x v="1"/>
    <m/>
    <m/>
    <x v="1"/>
    <m/>
    <m/>
  </r>
  <r>
    <n v="2021"/>
    <x v="13"/>
    <n v="1100"/>
    <s v="Full"/>
    <s v="First 30"/>
    <s v="AS"/>
    <s v="No fish"/>
    <x v="1"/>
    <x v="1"/>
    <m/>
    <m/>
    <x v="1"/>
    <m/>
    <m/>
  </r>
  <r>
    <n v="2021"/>
    <x v="13"/>
    <n v="1200"/>
    <s v="Full"/>
    <s v="First 30"/>
    <s v="AS"/>
    <s v="No fish"/>
    <x v="1"/>
    <x v="1"/>
    <m/>
    <m/>
    <x v="1"/>
    <m/>
    <m/>
  </r>
  <r>
    <n v="2021"/>
    <x v="13"/>
    <n v="1300"/>
    <s v="Full"/>
    <s v="First 30"/>
    <s v="AS"/>
    <s v="No fish"/>
    <x v="1"/>
    <x v="1"/>
    <m/>
    <m/>
    <x v="1"/>
    <m/>
    <m/>
  </r>
  <r>
    <n v="2021"/>
    <x v="13"/>
    <n v="1400"/>
    <s v="Full"/>
    <s v="First 30"/>
    <s v="AS"/>
    <s v="No fish"/>
    <x v="1"/>
    <x v="1"/>
    <m/>
    <m/>
    <x v="1"/>
    <m/>
    <m/>
  </r>
  <r>
    <n v="2021"/>
    <x v="13"/>
    <n v="1500"/>
    <s v="Full"/>
    <s v="First 30"/>
    <s v="AS"/>
    <s v="No fish"/>
    <x v="1"/>
    <x v="1"/>
    <m/>
    <m/>
    <x v="1"/>
    <m/>
    <m/>
  </r>
  <r>
    <n v="2021"/>
    <x v="13"/>
    <n v="1600"/>
    <s v="Full"/>
    <s v="First 30"/>
    <s v="AS"/>
    <s v="No fish"/>
    <x v="1"/>
    <x v="1"/>
    <m/>
    <m/>
    <x v="1"/>
    <m/>
    <m/>
  </r>
  <r>
    <n v="2021"/>
    <x v="13"/>
    <n v="1700"/>
    <s v="Full"/>
    <s v="First 30"/>
    <s v="AS"/>
    <s v="No fish"/>
    <x v="1"/>
    <x v="1"/>
    <m/>
    <m/>
    <x v="1"/>
    <m/>
    <m/>
  </r>
  <r>
    <n v="2021"/>
    <x v="13"/>
    <n v="1800"/>
    <s v="Full"/>
    <s v="First 30"/>
    <s v="AS"/>
    <s v="No fish"/>
    <x v="1"/>
    <x v="1"/>
    <m/>
    <m/>
    <x v="1"/>
    <m/>
    <m/>
  </r>
  <r>
    <n v="2021"/>
    <x v="13"/>
    <n v="1900"/>
    <s v="Full"/>
    <s v="First 30"/>
    <s v="AS"/>
    <s v="No fish"/>
    <x v="1"/>
    <x v="1"/>
    <m/>
    <m/>
    <x v="1"/>
    <m/>
    <m/>
  </r>
  <r>
    <n v="2021"/>
    <x v="13"/>
    <n v="2000"/>
    <s v="Full"/>
    <s v="First 30"/>
    <s v="AS"/>
    <s v="No fish"/>
    <x v="1"/>
    <x v="1"/>
    <m/>
    <m/>
    <x v="1"/>
    <m/>
    <m/>
  </r>
  <r>
    <n v="2021"/>
    <x v="13"/>
    <n v="2100"/>
    <s v="Full"/>
    <s v="First 30"/>
    <s v="AS"/>
    <s v="No fish"/>
    <x v="1"/>
    <x v="1"/>
    <m/>
    <m/>
    <x v="1"/>
    <m/>
    <m/>
  </r>
  <r>
    <n v="2021"/>
    <x v="13"/>
    <n v="2200"/>
    <s v="Full"/>
    <s v="First 30"/>
    <s v="AS"/>
    <s v="No fish"/>
    <x v="1"/>
    <x v="1"/>
    <m/>
    <m/>
    <x v="1"/>
    <m/>
    <m/>
  </r>
  <r>
    <n v="2021"/>
    <x v="13"/>
    <n v="2300"/>
    <s v="Full"/>
    <s v="First 30"/>
    <s v="AS"/>
    <s v="No fish"/>
    <x v="1"/>
    <x v="1"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2021"/>
    <x v="0"/>
    <n v="0"/>
    <s v="Full"/>
    <s v="First 30"/>
    <s v="CS"/>
    <d v="1899-12-30T00:10:30"/>
    <x v="0"/>
    <n v="69.400000000000006"/>
    <n v="2454"/>
    <n v="10.76"/>
    <x v="0"/>
    <m/>
    <m/>
  </r>
  <r>
    <n v="2021"/>
    <x v="0"/>
    <n v="100"/>
    <s v="Full"/>
    <s v="First 30"/>
    <s v="CS"/>
    <d v="1899-12-30T01:01:39"/>
    <x v="0"/>
    <n v="81.3"/>
    <n v="366"/>
    <n v="17.7"/>
    <x v="0"/>
    <m/>
    <m/>
  </r>
  <r>
    <n v="2021"/>
    <x v="0"/>
    <n v="100"/>
    <s v="Full"/>
    <s v="First 30"/>
    <s v="CS"/>
    <d v="1899-12-30T01:13:45"/>
    <x v="1"/>
    <n v="75.7"/>
    <n v="3022"/>
    <n v="14.05"/>
    <x v="0"/>
    <m/>
    <m/>
  </r>
  <r>
    <n v="2021"/>
    <x v="0"/>
    <n v="200"/>
    <s v="Full"/>
    <s v="First 30"/>
    <s v="CS"/>
    <d v="1899-12-30T02:21:25"/>
    <x v="1"/>
    <n v="60.4"/>
    <n v="5016"/>
    <n v="18.46"/>
    <x v="0"/>
    <m/>
    <m/>
  </r>
  <r>
    <n v="2021"/>
    <x v="0"/>
    <n v="300"/>
    <s v="Full"/>
    <s v="First 30"/>
    <s v="CS"/>
    <s v="No fish"/>
    <x v="2"/>
    <m/>
    <m/>
    <m/>
    <x v="1"/>
    <m/>
    <m/>
  </r>
  <r>
    <n v="2021"/>
    <x v="0"/>
    <n v="400"/>
    <s v="Full"/>
    <s v="First 30"/>
    <s v="CS"/>
    <s v="Review"/>
    <x v="2"/>
    <m/>
    <m/>
    <m/>
    <x v="2"/>
    <s v="re-visit. Passes directly in front of sonar, no frames with full-body image - can't get accurate measurement."/>
    <m/>
  </r>
  <r>
    <n v="2021"/>
    <x v="0"/>
    <n v="500"/>
    <s v="Full"/>
    <s v="First 30"/>
    <s v="CS"/>
    <d v="1899-12-30T05:01:14"/>
    <x v="0"/>
    <m/>
    <n v="285"/>
    <n v="15.88"/>
    <x v="0"/>
    <m/>
    <m/>
  </r>
  <r>
    <n v="2021"/>
    <x v="0"/>
    <n v="600"/>
    <s v="Full"/>
    <s v="First 30"/>
    <s v="CS"/>
    <s v="No fish"/>
    <x v="2"/>
    <m/>
    <m/>
    <m/>
    <x v="1"/>
    <m/>
    <m/>
  </r>
  <r>
    <n v="2021"/>
    <x v="0"/>
    <n v="700"/>
    <s v="Full"/>
    <s v="First 30"/>
    <s v="CS"/>
    <s v="No fish"/>
    <x v="2"/>
    <m/>
    <m/>
    <m/>
    <x v="1"/>
    <m/>
    <m/>
  </r>
  <r>
    <n v="2021"/>
    <x v="0"/>
    <n v="800"/>
    <s v="Full"/>
    <s v="First 30"/>
    <s v="CS"/>
    <s v="No fish"/>
    <x v="2"/>
    <m/>
    <m/>
    <m/>
    <x v="1"/>
    <m/>
    <m/>
  </r>
  <r>
    <n v="2021"/>
    <x v="0"/>
    <n v="900"/>
    <s v="Full"/>
    <s v="First 30"/>
    <s v="CS"/>
    <s v="No fish"/>
    <x v="2"/>
    <m/>
    <m/>
    <m/>
    <x v="1"/>
    <m/>
    <m/>
  </r>
  <r>
    <n v="2021"/>
    <x v="0"/>
    <n v="1000"/>
    <s v="Full"/>
    <s v="First 30"/>
    <s v="CS"/>
    <s v="No fish"/>
    <x v="2"/>
    <m/>
    <m/>
    <m/>
    <x v="1"/>
    <m/>
    <m/>
  </r>
  <r>
    <n v="2021"/>
    <x v="0"/>
    <n v="1100"/>
    <s v="Full"/>
    <s v="First 30"/>
    <s v="CS"/>
    <s v="No fish"/>
    <x v="2"/>
    <m/>
    <m/>
    <m/>
    <x v="1"/>
    <m/>
    <m/>
  </r>
  <r>
    <n v="2021"/>
    <x v="0"/>
    <n v="1200"/>
    <s v="Full"/>
    <s v="First 30"/>
    <s v="CS"/>
    <s v="No fish"/>
    <x v="2"/>
    <m/>
    <m/>
    <m/>
    <x v="1"/>
    <m/>
    <m/>
  </r>
  <r>
    <n v="2021"/>
    <x v="0"/>
    <n v="1300"/>
    <s v="Full"/>
    <s v="First 30"/>
    <s v="CS"/>
    <s v="No fish"/>
    <x v="2"/>
    <m/>
    <m/>
    <m/>
    <x v="1"/>
    <m/>
    <m/>
  </r>
  <r>
    <n v="2021"/>
    <x v="0"/>
    <n v="1400"/>
    <s v="Full"/>
    <s v="First 30"/>
    <s v="CS"/>
    <s v="No fish"/>
    <x v="2"/>
    <m/>
    <m/>
    <m/>
    <x v="1"/>
    <m/>
    <m/>
  </r>
  <r>
    <n v="2021"/>
    <x v="0"/>
    <n v="1500"/>
    <s v="Full"/>
    <s v="First 30"/>
    <s v="CS"/>
    <s v="No fish"/>
    <x v="2"/>
    <m/>
    <m/>
    <m/>
    <x v="1"/>
    <m/>
    <m/>
  </r>
  <r>
    <n v="2021"/>
    <x v="0"/>
    <n v="1600"/>
    <s v="Full"/>
    <s v="First 30"/>
    <s v="CS"/>
    <s v="No fish"/>
    <x v="2"/>
    <m/>
    <m/>
    <m/>
    <x v="1"/>
    <m/>
    <m/>
  </r>
  <r>
    <n v="2021"/>
    <x v="0"/>
    <n v="1700"/>
    <s v="Full"/>
    <s v="First 30"/>
    <s v="CS"/>
    <s v="No fish"/>
    <x v="2"/>
    <m/>
    <m/>
    <m/>
    <x v="1"/>
    <m/>
    <m/>
  </r>
  <r>
    <n v="2021"/>
    <x v="0"/>
    <n v="1800"/>
    <s v="Full"/>
    <s v="First 30"/>
    <s v="CS"/>
    <s v="No fish"/>
    <x v="2"/>
    <m/>
    <m/>
    <m/>
    <x v="1"/>
    <m/>
    <m/>
  </r>
  <r>
    <n v="2021"/>
    <x v="0"/>
    <n v="1900"/>
    <s v="Full"/>
    <s v="First 30"/>
    <s v="CS"/>
    <s v="No fish"/>
    <x v="2"/>
    <m/>
    <m/>
    <m/>
    <x v="1"/>
    <m/>
    <m/>
  </r>
  <r>
    <n v="2021"/>
    <x v="0"/>
    <n v="2000"/>
    <s v="Partial"/>
    <s v="First 30"/>
    <s v="CS"/>
    <s v="No fish"/>
    <x v="2"/>
    <m/>
    <m/>
    <m/>
    <x v="1"/>
    <s v="Split into two files, might be missing 20:03:19 - 20:03:43"/>
    <m/>
  </r>
  <r>
    <n v="2021"/>
    <x v="0"/>
    <n v="2100"/>
    <s v="Full"/>
    <s v="First 30"/>
    <s v="CS"/>
    <d v="1899-12-30T21:01:16"/>
    <x v="0"/>
    <n v="79.2"/>
    <n v="288"/>
    <n v="6.33"/>
    <x v="0"/>
    <m/>
    <m/>
  </r>
  <r>
    <n v="2021"/>
    <x v="0"/>
    <n v="2200"/>
    <s v="Full"/>
    <s v="First 30"/>
    <s v="CS"/>
    <d v="1899-12-30T22:09:23"/>
    <x v="0"/>
    <n v="62"/>
    <n v="2114"/>
    <n v="5.98"/>
    <x v="2"/>
    <m/>
    <m/>
  </r>
  <r>
    <n v="2021"/>
    <x v="0"/>
    <n v="2200"/>
    <s v="Full"/>
    <s v="First 30"/>
    <s v="CS"/>
    <d v="1899-12-30T22:09:56"/>
    <x v="0"/>
    <n v="51.3"/>
    <n v="2235"/>
    <n v="6.01"/>
    <x v="2"/>
    <m/>
    <m/>
  </r>
  <r>
    <n v="2021"/>
    <x v="0"/>
    <n v="2200"/>
    <s v="Full"/>
    <s v="First 30"/>
    <s v="CS"/>
    <d v="1899-12-30T22:12:18"/>
    <x v="1"/>
    <n v="82.6"/>
    <n v="2762"/>
    <n v="14.84"/>
    <x v="0"/>
    <m/>
    <m/>
  </r>
  <r>
    <n v="2021"/>
    <x v="0"/>
    <n v="2300"/>
    <s v="Full"/>
    <s v="First 30"/>
    <s v="CS"/>
    <d v="1899-12-30T23:12:38"/>
    <x v="1"/>
    <n v="83.9"/>
    <n v="2949"/>
    <n v="7.83"/>
    <x v="0"/>
    <m/>
    <m/>
  </r>
  <r>
    <n v="2021"/>
    <x v="1"/>
    <n v="0"/>
    <s v="Full"/>
    <s v="First 30"/>
    <s v="CS"/>
    <d v="1899-12-30T00:15:31"/>
    <x v="1"/>
    <n v="69"/>
    <n v="3533"/>
    <n v="6.88"/>
    <x v="0"/>
    <m/>
    <m/>
  </r>
  <r>
    <n v="2021"/>
    <x v="1"/>
    <n v="100"/>
    <s v="Full"/>
    <s v="First 30"/>
    <s v="CS"/>
    <d v="1899-12-30T01:02:45"/>
    <x v="0"/>
    <n v="88.3"/>
    <n v="606"/>
    <n v="13.98"/>
    <x v="0"/>
    <m/>
    <m/>
  </r>
  <r>
    <n v="2021"/>
    <x v="1"/>
    <n v="100"/>
    <s v="Full"/>
    <s v="First 30"/>
    <s v="CS"/>
    <d v="1899-12-30T01:21:37"/>
    <x v="1"/>
    <n v="64"/>
    <n v="4994"/>
    <n v="8.59"/>
    <x v="0"/>
    <m/>
    <m/>
  </r>
  <r>
    <n v="2021"/>
    <x v="1"/>
    <n v="200"/>
    <s v="Full"/>
    <s v="First 30"/>
    <s v="CS"/>
    <d v="1899-12-30T02:25:33"/>
    <x v="1"/>
    <n v="62.1"/>
    <n v="5879"/>
    <n v="18.63"/>
    <x v="0"/>
    <m/>
    <m/>
  </r>
  <r>
    <n v="2021"/>
    <x v="1"/>
    <n v="200"/>
    <s v="Full"/>
    <s v="First 30"/>
    <s v="CS"/>
    <d v="1899-12-30T02:27:17"/>
    <x v="0"/>
    <n v="55.4"/>
    <n v="6274"/>
    <n v="19.95"/>
    <x v="0"/>
    <m/>
    <m/>
  </r>
  <r>
    <n v="2021"/>
    <x v="1"/>
    <n v="300"/>
    <s v="Full"/>
    <s v="First 30"/>
    <s v="CS"/>
    <s v="No fish"/>
    <x v="2"/>
    <m/>
    <m/>
    <m/>
    <x v="1"/>
    <m/>
    <m/>
  </r>
  <r>
    <n v="2021"/>
    <x v="1"/>
    <n v="400"/>
    <s v="Full"/>
    <s v="First 30"/>
    <s v="CS"/>
    <d v="1899-12-30T04:17:01"/>
    <x v="1"/>
    <n v="76.400000000000006"/>
    <n v="3949"/>
    <n v="15.37"/>
    <x v="0"/>
    <m/>
    <m/>
  </r>
  <r>
    <n v="2021"/>
    <x v="1"/>
    <n v="400"/>
    <s v="Full"/>
    <s v="First 30"/>
    <s v="CS"/>
    <d v="1899-12-30T04:17:03"/>
    <x v="0"/>
    <n v="74.099999999999994"/>
    <n v="3958"/>
    <n v="5.26"/>
    <x v="2"/>
    <m/>
    <m/>
  </r>
  <r>
    <n v="2021"/>
    <x v="1"/>
    <n v="400"/>
    <s v="Full"/>
    <s v="First 30"/>
    <s v="CS"/>
    <d v="1899-12-30T04:28:26"/>
    <x v="0"/>
    <n v="66.8"/>
    <n v="6592"/>
    <n v="10.63"/>
    <x v="0"/>
    <m/>
    <m/>
  </r>
  <r>
    <n v="2021"/>
    <x v="1"/>
    <n v="500"/>
    <s v="Full"/>
    <s v="First 30"/>
    <s v="CS"/>
    <d v="1899-12-30T05:16:40"/>
    <x v="1"/>
    <n v="64.900000000000006"/>
    <n v="3733"/>
    <n v="10.07"/>
    <x v="0"/>
    <m/>
    <m/>
  </r>
  <r>
    <n v="2021"/>
    <x v="1"/>
    <n v="600"/>
    <s v="Full"/>
    <s v="First 30"/>
    <s v="CS"/>
    <s v="No fish"/>
    <x v="2"/>
    <m/>
    <m/>
    <m/>
    <x v="1"/>
    <m/>
    <m/>
  </r>
  <r>
    <n v="2021"/>
    <x v="1"/>
    <n v="700"/>
    <s v="Full"/>
    <s v="First 30"/>
    <s v="CS"/>
    <s v="No fish"/>
    <x v="2"/>
    <m/>
    <m/>
    <m/>
    <x v="1"/>
    <m/>
    <m/>
  </r>
  <r>
    <n v="2021"/>
    <x v="1"/>
    <n v="800"/>
    <s v="Full"/>
    <s v="First 30"/>
    <s v="CS"/>
    <d v="1899-12-30T08:14:15"/>
    <x v="0"/>
    <n v="76.400000000000006"/>
    <n v="3207"/>
    <n v="12.2"/>
    <x v="0"/>
    <m/>
    <m/>
  </r>
  <r>
    <n v="2021"/>
    <x v="1"/>
    <n v="800"/>
    <s v="Full"/>
    <s v="First 30"/>
    <s v="CS"/>
    <d v="1899-12-30T08:14:15"/>
    <x v="0"/>
    <n v="65.900000000000006"/>
    <n v="3207"/>
    <n v="12.3"/>
    <x v="0"/>
    <m/>
    <m/>
  </r>
  <r>
    <n v="2021"/>
    <x v="1"/>
    <n v="900"/>
    <s v="Full"/>
    <s v="First 30"/>
    <s v="CS"/>
    <s v="No fish"/>
    <x v="2"/>
    <m/>
    <m/>
    <m/>
    <x v="1"/>
    <m/>
    <m/>
  </r>
  <r>
    <n v="2021"/>
    <x v="1"/>
    <n v="1000"/>
    <s v="Full"/>
    <s v="First 30"/>
    <s v="CS"/>
    <s v="No fish"/>
    <x v="2"/>
    <m/>
    <m/>
    <m/>
    <x v="1"/>
    <m/>
    <m/>
  </r>
  <r>
    <n v="2021"/>
    <x v="1"/>
    <n v="1100"/>
    <s v="Full"/>
    <s v="First 30"/>
    <s v="CS"/>
    <s v="No fish"/>
    <x v="2"/>
    <m/>
    <m/>
    <m/>
    <x v="1"/>
    <m/>
    <m/>
  </r>
  <r>
    <n v="2021"/>
    <x v="1"/>
    <n v="1200"/>
    <s v="Full"/>
    <s v="First 30"/>
    <s v="CS"/>
    <s v="No fish"/>
    <x v="2"/>
    <m/>
    <m/>
    <m/>
    <x v="1"/>
    <m/>
    <m/>
  </r>
  <r>
    <n v="2021"/>
    <x v="1"/>
    <n v="1300"/>
    <s v="Full"/>
    <s v="First 30"/>
    <s v="CS"/>
    <s v="No fish"/>
    <x v="2"/>
    <m/>
    <m/>
    <m/>
    <x v="1"/>
    <m/>
    <m/>
  </r>
  <r>
    <n v="2021"/>
    <x v="1"/>
    <n v="1400"/>
    <s v="Full"/>
    <s v="First 30"/>
    <s v="CS"/>
    <s v="No fish"/>
    <x v="2"/>
    <m/>
    <m/>
    <m/>
    <x v="1"/>
    <m/>
    <m/>
  </r>
  <r>
    <n v="2021"/>
    <x v="1"/>
    <n v="1500"/>
    <s v="Full"/>
    <s v="First 30"/>
    <s v="CS"/>
    <d v="1899-12-30T15:25:49"/>
    <x v="1"/>
    <n v="64.5"/>
    <n v="6025"/>
    <n v="12.2"/>
    <x v="0"/>
    <m/>
    <m/>
  </r>
  <r>
    <n v="2021"/>
    <x v="1"/>
    <n v="1600"/>
    <s v="Full"/>
    <s v="First 30"/>
    <s v="CS"/>
    <s v="No fish"/>
    <x v="2"/>
    <m/>
    <m/>
    <m/>
    <x v="1"/>
    <m/>
    <m/>
  </r>
  <r>
    <n v="2021"/>
    <x v="1"/>
    <n v="1700"/>
    <s v="Full"/>
    <s v="First 30"/>
    <s v="CS"/>
    <d v="1899-12-30T17:23:26"/>
    <x v="0"/>
    <n v="61"/>
    <n v="5462"/>
    <n v="8.85"/>
    <x v="2"/>
    <s v="Moving very fast"/>
    <m/>
  </r>
  <r>
    <n v="2021"/>
    <x v="1"/>
    <n v="1700"/>
    <s v="Full"/>
    <s v="First 30"/>
    <s v="CS"/>
    <d v="1899-12-30T17:23:28"/>
    <x v="0"/>
    <n v="71.5"/>
    <n v="5467"/>
    <n v="9.7799999999999994"/>
    <x v="2"/>
    <s v="Moving very fast"/>
    <m/>
  </r>
  <r>
    <n v="2021"/>
    <x v="1"/>
    <n v="1700"/>
    <s v="Full"/>
    <s v="First 30"/>
    <s v="CS"/>
    <d v="1899-12-30T17:24:03"/>
    <x v="1"/>
    <n v="77.5"/>
    <n v="5605"/>
    <n v="14.38"/>
    <x v="0"/>
    <m/>
    <m/>
  </r>
  <r>
    <n v="2021"/>
    <x v="1"/>
    <n v="1800"/>
    <s v="Full"/>
    <s v="First 30"/>
    <s v="CS"/>
    <s v="No fish"/>
    <x v="2"/>
    <m/>
    <m/>
    <m/>
    <x v="1"/>
    <m/>
    <m/>
  </r>
  <r>
    <n v="2021"/>
    <x v="1"/>
    <n v="1900"/>
    <s v="Full"/>
    <s v="First 30"/>
    <s v="CS"/>
    <d v="1899-12-30T19:03:19"/>
    <x v="1"/>
    <n v="75.900000000000006"/>
    <n v="639"/>
    <n v="10.130000000000001"/>
    <x v="0"/>
    <m/>
    <m/>
  </r>
  <r>
    <n v="2021"/>
    <x v="1"/>
    <n v="2000"/>
    <s v="Full"/>
    <s v="First 30"/>
    <s v="CS"/>
    <d v="1899-12-30T20:14:34"/>
    <x v="1"/>
    <n v="72.099999999999994"/>
    <n v="3394"/>
    <n v="5.69"/>
    <x v="0"/>
    <m/>
    <m/>
  </r>
  <r>
    <n v="2021"/>
    <x v="1"/>
    <n v="2000"/>
    <s v="Full"/>
    <s v="First 30"/>
    <s v="CS"/>
    <d v="1899-12-30T20:26:20"/>
    <x v="1"/>
    <n v="75.900000000000006"/>
    <n v="6093"/>
    <n v="15.65"/>
    <x v="0"/>
    <m/>
    <m/>
  </r>
  <r>
    <n v="2021"/>
    <x v="1"/>
    <n v="2100"/>
    <s v="Full"/>
    <s v="First 30"/>
    <s v="CS"/>
    <d v="1899-12-30T21:19:03"/>
    <x v="1"/>
    <n v="59.7"/>
    <n v="4179"/>
    <n v="9.4700000000000006"/>
    <x v="0"/>
    <m/>
    <m/>
  </r>
  <r>
    <n v="2021"/>
    <x v="1"/>
    <n v="2200"/>
    <s v="Full"/>
    <s v="First 30"/>
    <s v="CS"/>
    <d v="1899-12-30T22:00:30"/>
    <x v="1"/>
    <n v="61.5"/>
    <n v="111"/>
    <n v="9.1"/>
    <x v="0"/>
    <m/>
    <m/>
  </r>
  <r>
    <n v="2021"/>
    <x v="1"/>
    <n v="2300"/>
    <s v="Full"/>
    <s v="First 30"/>
    <s v="CS"/>
    <s v="No fish"/>
    <x v="2"/>
    <m/>
    <m/>
    <m/>
    <x v="1"/>
    <m/>
    <m/>
  </r>
  <r>
    <n v="2021"/>
    <x v="2"/>
    <n v="0"/>
    <s v="Full"/>
    <s v="First 30"/>
    <s v="CS"/>
    <d v="1899-12-30T00:25:25"/>
    <x v="0"/>
    <n v="53"/>
    <n v="5940"/>
    <n v="9.1199999999999992"/>
    <x v="2"/>
    <m/>
    <m/>
  </r>
  <r>
    <n v="2021"/>
    <x v="2"/>
    <n v="100"/>
    <s v="Full"/>
    <s v="First 30"/>
    <s v="CS"/>
    <d v="1899-12-30T01:13:52"/>
    <x v="0"/>
    <n v="59"/>
    <n v="3161"/>
    <n v="15.86"/>
    <x v="0"/>
    <m/>
    <m/>
  </r>
  <r>
    <n v="2021"/>
    <x v="2"/>
    <n v="200"/>
    <s v="Full"/>
    <s v="First 30"/>
    <s v="CS"/>
    <d v="1899-12-30T02:16:16"/>
    <x v="0"/>
    <n v="49.3"/>
    <n v="3788"/>
    <n v="13.14"/>
    <x v="2"/>
    <m/>
    <m/>
  </r>
  <r>
    <n v="2021"/>
    <x v="2"/>
    <n v="300"/>
    <s v="Full"/>
    <s v="First 30"/>
    <s v="CS"/>
    <s v="No fish"/>
    <x v="2"/>
    <m/>
    <m/>
    <m/>
    <x v="1"/>
    <m/>
    <m/>
  </r>
  <r>
    <n v="2021"/>
    <x v="2"/>
    <n v="400"/>
    <s v="Full"/>
    <s v="First 30"/>
    <s v="CS"/>
    <s v="No fish"/>
    <x v="2"/>
    <m/>
    <m/>
    <m/>
    <x v="1"/>
    <m/>
    <m/>
  </r>
  <r>
    <n v="2021"/>
    <x v="2"/>
    <n v="500"/>
    <s v="Full"/>
    <s v="First 30"/>
    <s v="CS"/>
    <s v="No fish"/>
    <x v="2"/>
    <m/>
    <m/>
    <m/>
    <x v="1"/>
    <m/>
    <m/>
  </r>
  <r>
    <n v="2021"/>
    <x v="2"/>
    <n v="600"/>
    <s v="Full"/>
    <s v="First 30"/>
    <s v="CS"/>
    <s v="No fish"/>
    <x v="2"/>
    <m/>
    <m/>
    <m/>
    <x v="1"/>
    <m/>
    <m/>
  </r>
  <r>
    <n v="2021"/>
    <x v="2"/>
    <n v="700"/>
    <s v="Full"/>
    <s v="First 30"/>
    <s v="CS"/>
    <d v="1899-12-30T07:26:46"/>
    <x v="1"/>
    <n v="71.5"/>
    <n v="6228"/>
    <n v="10.61"/>
    <x v="0"/>
    <m/>
    <m/>
  </r>
  <r>
    <n v="2021"/>
    <x v="2"/>
    <n v="800"/>
    <s v="Full"/>
    <s v="First 30"/>
    <s v="CS"/>
    <s v="No fish"/>
    <x v="2"/>
    <m/>
    <m/>
    <m/>
    <x v="1"/>
    <m/>
    <m/>
  </r>
  <r>
    <n v="2021"/>
    <x v="2"/>
    <n v="900"/>
    <s v="Full"/>
    <s v="First 30"/>
    <s v="CS"/>
    <s v="No fish"/>
    <x v="2"/>
    <m/>
    <m/>
    <m/>
    <x v="1"/>
    <m/>
    <m/>
  </r>
  <r>
    <n v="2021"/>
    <x v="2"/>
    <n v="1000"/>
    <s v="Partial"/>
    <s v="First 30"/>
    <s v="CS"/>
    <s v="No fish"/>
    <x v="2"/>
    <m/>
    <m/>
    <m/>
    <x v="1"/>
    <s v="File is split into two files. Missing 10:14:57 - 10:15:55"/>
    <m/>
  </r>
  <r>
    <n v="2021"/>
    <x v="2"/>
    <n v="1100"/>
    <s v="Full"/>
    <s v="First 30"/>
    <s v="CS"/>
    <s v="No fish"/>
    <x v="2"/>
    <m/>
    <m/>
    <m/>
    <x v="1"/>
    <m/>
    <m/>
  </r>
  <r>
    <n v="2021"/>
    <x v="2"/>
    <n v="1200"/>
    <s v="Full"/>
    <s v="First 30"/>
    <s v="CS"/>
    <s v="No fish"/>
    <x v="2"/>
    <m/>
    <m/>
    <m/>
    <x v="1"/>
    <m/>
    <m/>
  </r>
  <r>
    <n v="2021"/>
    <x v="2"/>
    <n v="1300"/>
    <s v="Full"/>
    <s v="First 30"/>
    <s v="CS"/>
    <s v="No fish"/>
    <x v="2"/>
    <m/>
    <m/>
    <m/>
    <x v="1"/>
    <m/>
    <m/>
  </r>
  <r>
    <n v="2021"/>
    <x v="2"/>
    <n v="1400"/>
    <s v="Full"/>
    <s v="First 30"/>
    <s v="CS"/>
    <s v="No fish"/>
    <x v="2"/>
    <m/>
    <m/>
    <m/>
    <x v="1"/>
    <m/>
    <m/>
  </r>
  <r>
    <n v="2021"/>
    <x v="2"/>
    <n v="1500"/>
    <s v="Full"/>
    <s v="First 30"/>
    <s v="CS"/>
    <s v="No fish"/>
    <x v="2"/>
    <m/>
    <m/>
    <m/>
    <x v="1"/>
    <m/>
    <m/>
  </r>
  <r>
    <n v="2021"/>
    <x v="2"/>
    <n v="1600"/>
    <s v="Full"/>
    <s v="First 30"/>
    <s v="CS"/>
    <s v="No fish"/>
    <x v="2"/>
    <m/>
    <m/>
    <m/>
    <x v="1"/>
    <m/>
    <m/>
  </r>
  <r>
    <n v="2021"/>
    <x v="2"/>
    <n v="1700"/>
    <s v="Full"/>
    <s v="First 30"/>
    <s v="CS"/>
    <s v="No fish"/>
    <x v="2"/>
    <m/>
    <m/>
    <m/>
    <x v="1"/>
    <m/>
    <m/>
  </r>
  <r>
    <n v="2021"/>
    <x v="2"/>
    <n v="1800"/>
    <s v="Full"/>
    <s v="First 30"/>
    <s v="CS"/>
    <s v="No fish"/>
    <x v="2"/>
    <m/>
    <m/>
    <m/>
    <x v="1"/>
    <m/>
    <m/>
  </r>
  <r>
    <n v="2021"/>
    <x v="2"/>
    <n v="1900"/>
    <s v="Full"/>
    <s v="First 30"/>
    <s v="CS"/>
    <s v="No fish"/>
    <x v="2"/>
    <m/>
    <m/>
    <m/>
    <x v="1"/>
    <m/>
    <m/>
  </r>
  <r>
    <n v="2021"/>
    <x v="2"/>
    <n v="2000"/>
    <s v="Full"/>
    <s v="First 30"/>
    <s v="CS"/>
    <s v="No fish"/>
    <x v="2"/>
    <m/>
    <m/>
    <m/>
    <x v="1"/>
    <m/>
    <m/>
  </r>
  <r>
    <n v="2021"/>
    <x v="2"/>
    <n v="2100"/>
    <s v="Full"/>
    <s v="First 30"/>
    <s v="CS"/>
    <d v="1899-12-30T21:10:16"/>
    <x v="1"/>
    <n v="59.3"/>
    <n v="2350"/>
    <n v="14.56"/>
    <x v="0"/>
    <m/>
    <m/>
  </r>
  <r>
    <n v="2021"/>
    <x v="2"/>
    <n v="2200"/>
    <s v="Full"/>
    <s v="First 30"/>
    <s v="CS"/>
    <d v="1899-12-30T22:09:26"/>
    <x v="1"/>
    <n v="59.6"/>
    <n v="2176"/>
    <n v="10.86"/>
    <x v="0"/>
    <m/>
    <m/>
  </r>
  <r>
    <n v="2021"/>
    <x v="2"/>
    <n v="2300"/>
    <s v="Full"/>
    <s v="First 30"/>
    <s v="CS"/>
    <s v="No fish"/>
    <x v="2"/>
    <m/>
    <m/>
    <m/>
    <x v="1"/>
    <m/>
    <m/>
  </r>
  <r>
    <n v="2021"/>
    <x v="3"/>
    <n v="0"/>
    <s v="Full"/>
    <s v="First 30"/>
    <s v="CS"/>
    <d v="1899-12-30T00:01:27"/>
    <x v="1"/>
    <n v="61.5"/>
    <n v="333"/>
    <n v="8.66"/>
    <x v="0"/>
    <m/>
    <m/>
  </r>
  <r>
    <n v="2021"/>
    <x v="3"/>
    <n v="0"/>
    <s v="Full"/>
    <s v="First 30"/>
    <s v="CS"/>
    <d v="1899-12-30T00:03:59"/>
    <x v="1"/>
    <n v="54.7"/>
    <n v="992"/>
    <n v="1.26"/>
    <x v="2"/>
    <s v="Sizable creature passes directly in front of Sonar, no clear full-body shot."/>
    <m/>
  </r>
  <r>
    <n v="2021"/>
    <x v="3"/>
    <n v="100"/>
    <s v="Full"/>
    <s v="First 30"/>
    <s v="CS"/>
    <s v="No fish"/>
    <x v="2"/>
    <m/>
    <m/>
    <m/>
    <x v="1"/>
    <m/>
    <m/>
  </r>
  <r>
    <n v="2021"/>
    <x v="3"/>
    <n v="200"/>
    <s v="Full"/>
    <s v="First 30"/>
    <s v="CS"/>
    <s v="No fish"/>
    <x v="2"/>
    <m/>
    <m/>
    <m/>
    <x v="1"/>
    <m/>
    <m/>
  </r>
  <r>
    <n v="2021"/>
    <x v="3"/>
    <n v="300"/>
    <s v="Full"/>
    <s v="First 30"/>
    <s v="CS"/>
    <s v="No fish"/>
    <x v="2"/>
    <m/>
    <m/>
    <m/>
    <x v="1"/>
    <m/>
    <m/>
  </r>
  <r>
    <n v="2021"/>
    <x v="3"/>
    <n v="400"/>
    <s v="Full"/>
    <s v="First 30"/>
    <s v="CS"/>
    <s v="No fish"/>
    <x v="2"/>
    <m/>
    <m/>
    <m/>
    <x v="1"/>
    <m/>
    <m/>
  </r>
  <r>
    <n v="2021"/>
    <x v="3"/>
    <n v="500"/>
    <s v="Full"/>
    <s v="First 30"/>
    <s v="CS"/>
    <s v="No fish"/>
    <x v="2"/>
    <m/>
    <m/>
    <m/>
    <x v="1"/>
    <m/>
    <m/>
  </r>
  <r>
    <n v="2021"/>
    <x v="3"/>
    <n v="600"/>
    <s v="Full"/>
    <s v="First 30"/>
    <s v="CS"/>
    <d v="1899-12-30T06:26:03"/>
    <x v="0"/>
    <n v="61.6"/>
    <n v="5988"/>
    <n v="9.64"/>
    <x v="2"/>
    <m/>
    <m/>
  </r>
  <r>
    <n v="2021"/>
    <x v="3"/>
    <n v="700"/>
    <s v="Full"/>
    <s v="First 30"/>
    <s v="CS"/>
    <s v="No fish"/>
    <x v="2"/>
    <m/>
    <m/>
    <m/>
    <x v="1"/>
    <m/>
    <m/>
  </r>
  <r>
    <n v="2021"/>
    <x v="3"/>
    <n v="800"/>
    <s v="Full"/>
    <s v="First 30"/>
    <s v="CS"/>
    <s v="No fish"/>
    <x v="2"/>
    <m/>
    <m/>
    <m/>
    <x v="1"/>
    <m/>
    <m/>
  </r>
  <r>
    <n v="2021"/>
    <x v="3"/>
    <n v="900"/>
    <s v="Full"/>
    <s v="First 30"/>
    <s v="CS"/>
    <s v="No fish"/>
    <x v="2"/>
    <m/>
    <m/>
    <m/>
    <x v="1"/>
    <m/>
    <m/>
  </r>
  <r>
    <n v="2021"/>
    <x v="3"/>
    <n v="1000"/>
    <s v="Full"/>
    <s v="First 30"/>
    <s v="CS"/>
    <s v="No fish"/>
    <x v="2"/>
    <m/>
    <m/>
    <m/>
    <x v="1"/>
    <m/>
    <m/>
  </r>
  <r>
    <n v="2021"/>
    <x v="3"/>
    <n v="1100"/>
    <s v="Full"/>
    <s v="First 30"/>
    <s v="CS"/>
    <s v="No fish"/>
    <x v="2"/>
    <m/>
    <m/>
    <m/>
    <x v="1"/>
    <m/>
    <m/>
  </r>
  <r>
    <n v="2021"/>
    <x v="3"/>
    <n v="1200"/>
    <s v="Full"/>
    <s v="First 30"/>
    <s v="CS"/>
    <s v="No fish"/>
    <x v="2"/>
    <m/>
    <m/>
    <m/>
    <x v="1"/>
    <m/>
    <m/>
  </r>
  <r>
    <n v="2021"/>
    <x v="3"/>
    <n v="1300"/>
    <s v="Full"/>
    <s v="First 30"/>
    <s v="CS"/>
    <s v="No fish"/>
    <x v="2"/>
    <m/>
    <m/>
    <m/>
    <x v="1"/>
    <m/>
    <m/>
  </r>
  <r>
    <n v="2021"/>
    <x v="3"/>
    <n v="1400"/>
    <s v="Full"/>
    <s v="First 30"/>
    <s v="CS"/>
    <s v="No fish"/>
    <x v="2"/>
    <m/>
    <m/>
    <m/>
    <x v="1"/>
    <m/>
    <m/>
  </r>
  <r>
    <n v="2021"/>
    <x v="3"/>
    <n v="1500"/>
    <s v="Full"/>
    <s v="First 30"/>
    <s v="CS"/>
    <s v="No fish"/>
    <x v="2"/>
    <m/>
    <m/>
    <m/>
    <x v="1"/>
    <m/>
    <m/>
  </r>
  <r>
    <n v="2021"/>
    <x v="3"/>
    <n v="1600"/>
    <s v="Full"/>
    <s v="First 30"/>
    <s v="CS"/>
    <s v="No fish"/>
    <x v="2"/>
    <m/>
    <m/>
    <m/>
    <x v="1"/>
    <m/>
    <m/>
  </r>
  <r>
    <n v="2021"/>
    <x v="3"/>
    <n v="1700"/>
    <s v="Full"/>
    <s v="First 30"/>
    <s v="CS"/>
    <s v="No fish"/>
    <x v="2"/>
    <m/>
    <m/>
    <m/>
    <x v="1"/>
    <m/>
    <m/>
  </r>
  <r>
    <n v="2021"/>
    <x v="3"/>
    <n v="1800"/>
    <s v="Full"/>
    <s v="First 30"/>
    <s v="CS"/>
    <s v="No fish"/>
    <x v="2"/>
    <m/>
    <m/>
    <m/>
    <x v="1"/>
    <m/>
    <m/>
  </r>
  <r>
    <n v="2021"/>
    <x v="3"/>
    <n v="1900"/>
    <s v="Full"/>
    <s v="First 30"/>
    <s v="CS"/>
    <s v="No fish"/>
    <x v="2"/>
    <m/>
    <m/>
    <m/>
    <x v="1"/>
    <m/>
    <m/>
  </r>
  <r>
    <n v="2021"/>
    <x v="3"/>
    <n v="2000"/>
    <s v="Full"/>
    <s v="First 30"/>
    <s v="CS"/>
    <s v="No fish"/>
    <x v="2"/>
    <m/>
    <m/>
    <m/>
    <x v="1"/>
    <m/>
    <m/>
  </r>
  <r>
    <n v="2021"/>
    <x v="3"/>
    <n v="2100"/>
    <s v="Full"/>
    <s v="First 30"/>
    <s v="CS"/>
    <d v="1899-12-30T21:05:34"/>
    <x v="1"/>
    <n v="67"/>
    <n v="1077"/>
    <n v="11.9"/>
    <x v="0"/>
    <m/>
    <m/>
  </r>
  <r>
    <n v="2021"/>
    <x v="3"/>
    <n v="2100"/>
    <s v="Full"/>
    <s v="First 30"/>
    <s v="CS"/>
    <d v="1899-12-30T21:10:41"/>
    <x v="0"/>
    <n v="63.8"/>
    <n v="2011"/>
    <n v="13.99"/>
    <x v="2"/>
    <s v="Comes up pretty faint, may want to revisit"/>
    <m/>
  </r>
  <r>
    <n v="2021"/>
    <x v="3"/>
    <n v="2100"/>
    <s v="Full"/>
    <s v="First 30"/>
    <s v="CS"/>
    <d v="1899-12-30T21:14:43"/>
    <x v="0"/>
    <n v="55.5"/>
    <n v="2891"/>
    <n v="7.65"/>
    <x v="0"/>
    <s v="Swimming in tandem"/>
    <m/>
  </r>
  <r>
    <n v="2021"/>
    <x v="3"/>
    <n v="2100"/>
    <s v="Full"/>
    <s v="First 30"/>
    <s v="CS"/>
    <d v="1899-12-30T21:14:43"/>
    <x v="0"/>
    <n v="69.099999999999994"/>
    <n v="2893"/>
    <n v="8.27"/>
    <x v="0"/>
    <m/>
    <m/>
  </r>
  <r>
    <n v="2021"/>
    <x v="3"/>
    <n v="2100"/>
    <s v="Full"/>
    <s v="First 30"/>
    <s v="CS"/>
    <d v="1899-12-30T21:16:41"/>
    <x v="0"/>
    <n v="61.2"/>
    <n v="3333"/>
    <n v="11.52"/>
    <x v="0"/>
    <m/>
    <m/>
  </r>
  <r>
    <n v="2021"/>
    <x v="3"/>
    <n v="2100"/>
    <s v="Full"/>
    <s v="First 30"/>
    <s v="CS"/>
    <d v="1899-12-30T21:21:14"/>
    <x v="0"/>
    <n v="55.4"/>
    <n v="4364"/>
    <n v="7.74"/>
    <x v="2"/>
    <m/>
    <m/>
  </r>
  <r>
    <n v="2021"/>
    <x v="3"/>
    <n v="2200"/>
    <s v="Full"/>
    <s v="First 30"/>
    <s v="CS"/>
    <d v="1899-12-30T22:02:56"/>
    <x v="1"/>
    <n v="61.2"/>
    <n v="638"/>
    <n v="1.6"/>
    <x v="2"/>
    <s v="Sizable creature passes directly in front of Sonar, no clear full-body shot."/>
    <m/>
  </r>
  <r>
    <n v="2021"/>
    <x v="3"/>
    <n v="2200"/>
    <s v="Full"/>
    <s v="First 30"/>
    <s v="CS"/>
    <d v="1899-12-30T22:23:17"/>
    <x v="1"/>
    <n v="66"/>
    <n v="4821"/>
    <n v="1.5"/>
    <x v="2"/>
    <s v="Sizable creature passes directly in front of Sonar, no clear full-body shot."/>
    <m/>
  </r>
  <r>
    <n v="2021"/>
    <x v="3"/>
    <n v="2300"/>
    <s v="Full"/>
    <s v="First 30"/>
    <s v="CS"/>
    <d v="1899-12-30T23:06:55"/>
    <x v="0"/>
    <n v="70.599999999999994"/>
    <n v="1525"/>
    <n v="10.130000000000001"/>
    <x v="0"/>
    <m/>
    <m/>
  </r>
  <r>
    <n v="2021"/>
    <x v="3"/>
    <n v="2300"/>
    <s v="Full"/>
    <s v="First 30"/>
    <s v="CS"/>
    <d v="1899-12-30T23:17:14"/>
    <x v="0"/>
    <n v="77.599999999999994"/>
    <n v="3570"/>
    <n v="14.16"/>
    <x v="0"/>
    <m/>
    <m/>
  </r>
  <r>
    <n v="2021"/>
    <x v="4"/>
    <n v="0"/>
    <s v="Full"/>
    <s v="First 30"/>
    <s v="CS"/>
    <s v="No fish"/>
    <x v="2"/>
    <m/>
    <m/>
    <m/>
    <x v="1"/>
    <m/>
    <m/>
  </r>
  <r>
    <n v="2021"/>
    <x v="4"/>
    <n v="100"/>
    <s v="Full"/>
    <s v="First 30"/>
    <s v="CS"/>
    <d v="1899-12-30T01:28:43"/>
    <x v="0"/>
    <n v="58"/>
    <n v="6596"/>
    <n v="8.01"/>
    <x v="2"/>
    <m/>
    <m/>
  </r>
  <r>
    <n v="2021"/>
    <x v="4"/>
    <n v="200"/>
    <s v="Full"/>
    <s v="First 30"/>
    <s v="CS"/>
    <s v="No fish"/>
    <x v="2"/>
    <m/>
    <m/>
    <m/>
    <x v="1"/>
    <m/>
    <m/>
  </r>
  <r>
    <n v="2021"/>
    <x v="4"/>
    <n v="300"/>
    <s v="Full"/>
    <s v="First 30"/>
    <s v="CS"/>
    <s v="No fish"/>
    <x v="2"/>
    <m/>
    <m/>
    <m/>
    <x v="1"/>
    <m/>
    <m/>
  </r>
  <r>
    <n v="2021"/>
    <x v="4"/>
    <n v="400"/>
    <s v="Full"/>
    <s v="First 30"/>
    <s v="CS"/>
    <s v="No fish"/>
    <x v="2"/>
    <m/>
    <m/>
    <m/>
    <x v="1"/>
    <s v="Small fish &lt;45 cm holding in frame for a few hours"/>
    <m/>
  </r>
  <r>
    <n v="2021"/>
    <x v="4"/>
    <n v="500"/>
    <s v="Full"/>
    <s v="First 30"/>
    <s v="CS"/>
    <s v="No fish"/>
    <x v="2"/>
    <m/>
    <m/>
    <m/>
    <x v="1"/>
    <m/>
    <m/>
  </r>
  <r>
    <n v="2021"/>
    <x v="4"/>
    <n v="600"/>
    <s v="Full"/>
    <s v="First 30"/>
    <s v="CS"/>
    <s v="No fish"/>
    <x v="2"/>
    <m/>
    <m/>
    <m/>
    <x v="1"/>
    <m/>
    <m/>
  </r>
  <r>
    <n v="2021"/>
    <x v="4"/>
    <n v="700"/>
    <s v="Full"/>
    <s v="First 30"/>
    <s v="CS"/>
    <s v="No fish"/>
    <x v="2"/>
    <m/>
    <m/>
    <m/>
    <x v="1"/>
    <m/>
    <m/>
  </r>
  <r>
    <n v="2021"/>
    <x v="4"/>
    <n v="800"/>
    <s v="Full"/>
    <s v="First 30"/>
    <s v="CS"/>
    <s v="No fish"/>
    <x v="2"/>
    <m/>
    <m/>
    <m/>
    <x v="1"/>
    <m/>
    <m/>
  </r>
  <r>
    <n v="2021"/>
    <x v="4"/>
    <n v="900"/>
    <s v="Full"/>
    <s v="First 30"/>
    <s v="CS"/>
    <s v="No fish"/>
    <x v="2"/>
    <m/>
    <m/>
    <m/>
    <x v="1"/>
    <m/>
    <m/>
  </r>
  <r>
    <n v="2021"/>
    <x v="4"/>
    <n v="1000"/>
    <s v="Full"/>
    <s v="First 30"/>
    <s v="CS"/>
    <s v="No fish"/>
    <x v="2"/>
    <m/>
    <m/>
    <m/>
    <x v="1"/>
    <m/>
    <m/>
  </r>
  <r>
    <n v="2021"/>
    <x v="4"/>
    <n v="1100"/>
    <s v="Full"/>
    <s v="First 30"/>
    <s v="CS"/>
    <s v="No fish"/>
    <x v="2"/>
    <m/>
    <m/>
    <m/>
    <x v="1"/>
    <m/>
    <m/>
  </r>
  <r>
    <n v="2021"/>
    <x v="4"/>
    <n v="1200"/>
    <s v="Full"/>
    <s v="First 30"/>
    <s v="CS"/>
    <s v="No fish"/>
    <x v="2"/>
    <m/>
    <m/>
    <m/>
    <x v="1"/>
    <m/>
    <m/>
  </r>
  <r>
    <n v="2021"/>
    <x v="4"/>
    <n v="1300"/>
    <s v="Full"/>
    <s v="First 30"/>
    <s v="CS"/>
    <s v="No fish"/>
    <x v="2"/>
    <m/>
    <m/>
    <m/>
    <x v="1"/>
    <m/>
    <m/>
  </r>
  <r>
    <n v="2021"/>
    <x v="4"/>
    <n v="1400"/>
    <s v="Full"/>
    <s v="First 30"/>
    <s v="CS"/>
    <s v="No fish"/>
    <x v="2"/>
    <m/>
    <m/>
    <m/>
    <x v="1"/>
    <m/>
    <m/>
  </r>
  <r>
    <n v="2021"/>
    <x v="4"/>
    <n v="1500"/>
    <s v="Full"/>
    <s v="First 30"/>
    <s v="CS"/>
    <s v="No fish"/>
    <x v="2"/>
    <m/>
    <m/>
    <m/>
    <x v="1"/>
    <m/>
    <m/>
  </r>
  <r>
    <n v="2021"/>
    <x v="4"/>
    <n v="1600"/>
    <s v="Full"/>
    <s v="First 30"/>
    <s v="CS"/>
    <s v="No fish"/>
    <x v="2"/>
    <m/>
    <m/>
    <m/>
    <x v="1"/>
    <m/>
    <m/>
  </r>
  <r>
    <n v="2021"/>
    <x v="4"/>
    <n v="1700"/>
    <s v="Full"/>
    <s v="First 30"/>
    <s v="CS"/>
    <s v="No fish"/>
    <x v="2"/>
    <m/>
    <m/>
    <m/>
    <x v="1"/>
    <m/>
    <m/>
  </r>
  <r>
    <n v="2021"/>
    <x v="4"/>
    <n v="1800"/>
    <s v="Full"/>
    <s v="First 30"/>
    <s v="CS"/>
    <s v="No fish"/>
    <x v="2"/>
    <m/>
    <m/>
    <m/>
    <x v="1"/>
    <s v="Questionable objects at 18:04:20 (debris?)"/>
    <m/>
  </r>
  <r>
    <n v="2021"/>
    <x v="4"/>
    <n v="1900"/>
    <s v="Full"/>
    <s v="First 30"/>
    <s v="CS"/>
    <s v="No fish"/>
    <x v="2"/>
    <m/>
    <m/>
    <m/>
    <x v="1"/>
    <m/>
    <m/>
  </r>
  <r>
    <n v="2021"/>
    <x v="4"/>
    <n v="2000"/>
    <s v="Full"/>
    <s v="First 30"/>
    <s v="CS"/>
    <s v="No fish"/>
    <x v="2"/>
    <m/>
    <m/>
    <m/>
    <x v="1"/>
    <m/>
    <m/>
  </r>
  <r>
    <n v="2021"/>
    <x v="4"/>
    <n v="2100"/>
    <s v="Full"/>
    <s v="First 30"/>
    <s v="CS"/>
    <s v="No fish"/>
    <x v="2"/>
    <m/>
    <m/>
    <m/>
    <x v="1"/>
    <s v="Lots of small fish (smolt) activity"/>
    <m/>
  </r>
  <r>
    <n v="2021"/>
    <x v="4"/>
    <n v="2200"/>
    <s v="Full"/>
    <s v="First 30"/>
    <s v="CS"/>
    <s v="No fish"/>
    <x v="2"/>
    <m/>
    <m/>
    <m/>
    <x v="1"/>
    <m/>
    <m/>
  </r>
  <r>
    <n v="2021"/>
    <x v="4"/>
    <n v="2300"/>
    <s v="Full"/>
    <s v="First 30"/>
    <s v="CS"/>
    <s v="No fish"/>
    <x v="2"/>
    <m/>
    <m/>
    <m/>
    <x v="1"/>
    <m/>
    <m/>
  </r>
  <r>
    <n v="2021"/>
    <x v="5"/>
    <n v="0"/>
    <s v="Full"/>
    <s v="First 30"/>
    <s v="CS"/>
    <d v="1899-12-30T00:24:29"/>
    <x v="0"/>
    <n v="51.9"/>
    <n v="5658"/>
    <n v="10.210000000000001"/>
    <x v="2"/>
    <m/>
    <m/>
  </r>
  <r>
    <n v="2021"/>
    <x v="5"/>
    <n v="100"/>
    <s v="Full"/>
    <s v="First 30"/>
    <s v="CS"/>
    <d v="1899-12-30T01:17:45"/>
    <x v="0"/>
    <n v="46.5"/>
    <n v="4120"/>
    <n v="7.45"/>
    <x v="0"/>
    <m/>
    <m/>
  </r>
  <r>
    <n v="2021"/>
    <x v="5"/>
    <n v="200"/>
    <s v="Full"/>
    <s v="First 30"/>
    <s v="CS"/>
    <d v="1899-12-30T02:21:05"/>
    <x v="0"/>
    <n v="50.3"/>
    <n v="4909"/>
    <n v="17.989999999999998"/>
    <x v="2"/>
    <m/>
    <m/>
  </r>
  <r>
    <n v="2021"/>
    <x v="5"/>
    <n v="300"/>
    <s v="Full"/>
    <s v="First 30"/>
    <s v="CS"/>
    <s v="No fish"/>
    <x v="2"/>
    <m/>
    <m/>
    <m/>
    <x v="1"/>
    <m/>
    <m/>
  </r>
  <r>
    <n v="2021"/>
    <x v="5"/>
    <n v="400"/>
    <s v="Full"/>
    <s v="First 30"/>
    <s v="CS"/>
    <s v="No fish"/>
    <x v="2"/>
    <m/>
    <m/>
    <m/>
    <x v="1"/>
    <m/>
    <m/>
  </r>
  <r>
    <n v="2021"/>
    <x v="5"/>
    <n v="500"/>
    <s v="Full"/>
    <s v="First 30"/>
    <s v="CS"/>
    <s v="No fish"/>
    <x v="2"/>
    <m/>
    <m/>
    <m/>
    <x v="1"/>
    <m/>
    <m/>
  </r>
  <r>
    <n v="2021"/>
    <x v="5"/>
    <n v="600"/>
    <s v="Full"/>
    <s v="First 30"/>
    <s v="CS"/>
    <s v="No fish"/>
    <x v="2"/>
    <m/>
    <m/>
    <m/>
    <x v="1"/>
    <m/>
    <m/>
  </r>
  <r>
    <n v="2021"/>
    <x v="5"/>
    <n v="700"/>
    <s v="Full"/>
    <s v="First 30"/>
    <s v="CS"/>
    <s v="No fish"/>
    <x v="2"/>
    <m/>
    <m/>
    <m/>
    <x v="1"/>
    <m/>
    <m/>
  </r>
  <r>
    <n v="2021"/>
    <x v="5"/>
    <n v="800"/>
    <s v="Full"/>
    <s v="First 30"/>
    <s v="CS"/>
    <s v="No fish"/>
    <x v="2"/>
    <m/>
    <m/>
    <m/>
    <x v="1"/>
    <s v="Fish backs into frame but doesn’t pass all the way through"/>
    <m/>
  </r>
  <r>
    <n v="2021"/>
    <x v="5"/>
    <n v="900"/>
    <s v="Full"/>
    <s v="First 30"/>
    <s v="CS"/>
    <s v="No fish"/>
    <x v="2"/>
    <m/>
    <m/>
    <m/>
    <x v="1"/>
    <m/>
    <m/>
  </r>
  <r>
    <n v="2021"/>
    <x v="5"/>
    <n v="1000"/>
    <s v="Full"/>
    <s v="First 30"/>
    <s v="CS"/>
    <s v="No fish"/>
    <x v="2"/>
    <m/>
    <m/>
    <m/>
    <x v="1"/>
    <m/>
    <m/>
  </r>
  <r>
    <n v="2021"/>
    <x v="5"/>
    <n v="1100"/>
    <s v="Full"/>
    <s v="First 30"/>
    <s v="CS"/>
    <s v="No fish"/>
    <x v="2"/>
    <m/>
    <m/>
    <m/>
    <x v="1"/>
    <m/>
    <m/>
  </r>
  <r>
    <n v="2021"/>
    <x v="5"/>
    <n v="1200"/>
    <s v="Full"/>
    <s v="First 30"/>
    <s v="CS"/>
    <s v="No fish"/>
    <x v="2"/>
    <m/>
    <m/>
    <m/>
    <x v="1"/>
    <m/>
    <m/>
  </r>
  <r>
    <n v="2021"/>
    <x v="5"/>
    <n v="1300"/>
    <s v="Full"/>
    <s v="First 30"/>
    <s v="CS"/>
    <s v="No fish"/>
    <x v="2"/>
    <m/>
    <m/>
    <m/>
    <x v="1"/>
    <m/>
    <m/>
  </r>
  <r>
    <n v="2021"/>
    <x v="5"/>
    <n v="1400"/>
    <s v="Full"/>
    <s v="First 30"/>
    <s v="CS"/>
    <s v="No fish"/>
    <x v="2"/>
    <m/>
    <m/>
    <m/>
    <x v="1"/>
    <m/>
    <m/>
  </r>
  <r>
    <n v="2021"/>
    <x v="5"/>
    <n v="1500"/>
    <s v="Full"/>
    <s v="First 30"/>
    <s v="CS"/>
    <s v="No fish"/>
    <x v="2"/>
    <m/>
    <m/>
    <m/>
    <x v="1"/>
    <m/>
    <m/>
  </r>
  <r>
    <n v="2021"/>
    <x v="5"/>
    <n v="1600"/>
    <s v="Full"/>
    <s v="First 30"/>
    <s v="CS"/>
    <s v="No fish"/>
    <x v="2"/>
    <m/>
    <m/>
    <m/>
    <x v="1"/>
    <m/>
    <m/>
  </r>
  <r>
    <n v="2021"/>
    <x v="5"/>
    <n v="1700"/>
    <s v="Full"/>
    <s v="First 30"/>
    <s v="CS"/>
    <s v="No fish"/>
    <x v="2"/>
    <m/>
    <m/>
    <m/>
    <x v="1"/>
    <m/>
    <m/>
  </r>
  <r>
    <n v="2021"/>
    <x v="5"/>
    <n v="1800"/>
    <s v="Full"/>
    <s v="First 30"/>
    <s v="CS"/>
    <s v="No fish"/>
    <x v="2"/>
    <m/>
    <m/>
    <m/>
    <x v="1"/>
    <m/>
    <m/>
  </r>
  <r>
    <n v="2021"/>
    <x v="5"/>
    <n v="1900"/>
    <s v="Full"/>
    <s v="First 30"/>
    <s v="CS"/>
    <s v="No fish"/>
    <x v="2"/>
    <m/>
    <m/>
    <m/>
    <x v="1"/>
    <m/>
    <m/>
  </r>
  <r>
    <n v="2021"/>
    <x v="5"/>
    <n v="2000"/>
    <s v="Full"/>
    <s v="First 30"/>
    <s v="CS"/>
    <s v="No fish"/>
    <x v="2"/>
    <m/>
    <m/>
    <m/>
    <x v="1"/>
    <m/>
    <m/>
  </r>
  <r>
    <n v="2021"/>
    <x v="5"/>
    <n v="2100"/>
    <s v="Full"/>
    <s v="First 30"/>
    <s v="CS"/>
    <s v="No fish"/>
    <x v="2"/>
    <m/>
    <m/>
    <m/>
    <x v="1"/>
    <m/>
    <m/>
  </r>
  <r>
    <n v="2021"/>
    <x v="5"/>
    <n v="2200"/>
    <s v="Full"/>
    <s v="First 30"/>
    <s v="CS"/>
    <s v="No fish"/>
    <x v="2"/>
    <m/>
    <m/>
    <m/>
    <x v="1"/>
    <m/>
    <m/>
  </r>
  <r>
    <n v="2021"/>
    <x v="5"/>
    <n v="2300"/>
    <s v="Full"/>
    <s v="First 30"/>
    <s v="CS"/>
    <s v="No fish"/>
    <x v="2"/>
    <m/>
    <m/>
    <m/>
    <x v="1"/>
    <m/>
    <m/>
  </r>
  <r>
    <n v="2021"/>
    <x v="6"/>
    <n v="0"/>
    <s v="Full"/>
    <s v="First 30"/>
    <s v="CS"/>
    <d v="1899-12-30T00:12:36"/>
    <x v="0"/>
    <n v="59.3"/>
    <n v="2928"/>
    <n v="17.2"/>
    <x v="0"/>
    <m/>
    <m/>
  </r>
  <r>
    <n v="2021"/>
    <x v="6"/>
    <n v="100"/>
    <s v="Full"/>
    <s v="First 30"/>
    <s v="CS"/>
    <d v="1899-12-30T01:06:09"/>
    <x v="0"/>
    <n v="65.400000000000006"/>
    <n v="1416"/>
    <n v="12.05"/>
    <x v="0"/>
    <m/>
    <m/>
  </r>
  <r>
    <n v="2021"/>
    <x v="6"/>
    <n v="200"/>
    <s v="Full"/>
    <s v="First 30"/>
    <s v="CS"/>
    <d v="1899-12-30T02:09:51"/>
    <x v="0"/>
    <n v="73.099999999999994"/>
    <n v="2289"/>
    <n v="11.28"/>
    <x v="2"/>
    <m/>
    <m/>
  </r>
  <r>
    <n v="2021"/>
    <x v="6"/>
    <n v="300"/>
    <s v="Full"/>
    <s v="First 30"/>
    <s v="CS"/>
    <s v="No fish"/>
    <x v="2"/>
    <m/>
    <m/>
    <m/>
    <x v="1"/>
    <m/>
    <m/>
  </r>
  <r>
    <n v="2021"/>
    <x v="6"/>
    <n v="400"/>
    <s v="Full"/>
    <s v="First 30"/>
    <s v="CS"/>
    <s v="No fish"/>
    <x v="2"/>
    <m/>
    <m/>
    <m/>
    <x v="1"/>
    <m/>
    <m/>
  </r>
  <r>
    <n v="2021"/>
    <x v="6"/>
    <n v="500"/>
    <s v="Full"/>
    <s v="First 30"/>
    <s v="CS"/>
    <s v="No fish"/>
    <x v="2"/>
    <m/>
    <m/>
    <m/>
    <x v="1"/>
    <m/>
    <m/>
  </r>
  <r>
    <n v="2021"/>
    <x v="6"/>
    <n v="600"/>
    <s v="Full"/>
    <s v="First 30"/>
    <s v="CS"/>
    <s v="No fish"/>
    <x v="2"/>
    <m/>
    <m/>
    <m/>
    <x v="1"/>
    <m/>
    <m/>
  </r>
  <r>
    <n v="2021"/>
    <x v="6"/>
    <n v="700"/>
    <s v="Full"/>
    <s v="First 30"/>
    <s v="CS"/>
    <s v="No fish"/>
    <x v="2"/>
    <m/>
    <m/>
    <m/>
    <x v="1"/>
    <m/>
    <m/>
  </r>
  <r>
    <n v="2021"/>
    <x v="6"/>
    <n v="800"/>
    <s v="Full"/>
    <s v="First 30"/>
    <s v="CS"/>
    <d v="1899-12-30T08:02:21"/>
    <x v="1"/>
    <n v="60.4"/>
    <n v="513"/>
    <n v="15.81"/>
    <x v="0"/>
    <m/>
    <m/>
  </r>
  <r>
    <n v="2021"/>
    <x v="6"/>
    <n v="900"/>
    <s v="Full"/>
    <s v="First 30"/>
    <s v="CS"/>
    <s v="No fish"/>
    <x v="2"/>
    <m/>
    <m/>
    <m/>
    <x v="1"/>
    <m/>
    <m/>
  </r>
  <r>
    <n v="2021"/>
    <x v="6"/>
    <n v="1000"/>
    <s v="Full"/>
    <s v="First 30"/>
    <s v="CS"/>
    <s v="No fish"/>
    <x v="2"/>
    <m/>
    <m/>
    <m/>
    <x v="1"/>
    <m/>
    <m/>
  </r>
  <r>
    <n v="2021"/>
    <x v="6"/>
    <n v="1100"/>
    <s v="Full"/>
    <s v="First 30"/>
    <s v="CS"/>
    <d v="1899-12-30T11:15:30"/>
    <x v="1"/>
    <n v="67.5"/>
    <n v="3544"/>
    <n v="10.56"/>
    <x v="0"/>
    <s v="More fish present but not marked per protocol"/>
    <m/>
  </r>
  <r>
    <n v="2021"/>
    <x v="6"/>
    <n v="1200"/>
    <s v="Full"/>
    <s v="First 30"/>
    <s v="CS"/>
    <d v="1899-12-30T12:27:02"/>
    <x v="0"/>
    <n v="60.5"/>
    <n v="6248"/>
    <n v="14.89"/>
    <x v="0"/>
    <m/>
    <m/>
  </r>
  <r>
    <n v="2021"/>
    <x v="6"/>
    <n v="1300"/>
    <s v="Full"/>
    <s v="First 30"/>
    <s v="CS"/>
    <s v="No fish"/>
    <x v="2"/>
    <m/>
    <m/>
    <m/>
    <x v="1"/>
    <m/>
    <m/>
  </r>
  <r>
    <n v="2021"/>
    <x v="6"/>
    <n v="1400"/>
    <s v="Full"/>
    <s v="First 30"/>
    <s v="CS"/>
    <d v="1899-12-30T14:15:53"/>
    <x v="1"/>
    <n v="64.2"/>
    <n v="3678"/>
    <n v="11.76"/>
    <x v="0"/>
    <m/>
    <m/>
  </r>
  <r>
    <n v="2021"/>
    <x v="6"/>
    <n v="1500"/>
    <s v="Full"/>
    <s v="First 30"/>
    <s v="CS"/>
    <s v="No fish"/>
    <x v="2"/>
    <m/>
    <m/>
    <m/>
    <x v="1"/>
    <m/>
    <m/>
  </r>
  <r>
    <n v="2021"/>
    <x v="6"/>
    <n v="1600"/>
    <s v="Full"/>
    <s v="First 30"/>
    <s v="CS"/>
    <s v="No fish"/>
    <x v="2"/>
    <m/>
    <m/>
    <m/>
    <x v="1"/>
    <m/>
    <m/>
  </r>
  <r>
    <n v="2021"/>
    <x v="6"/>
    <n v="1700"/>
    <s v="Full"/>
    <s v="First 30"/>
    <s v="CS"/>
    <s v="No fish"/>
    <x v="2"/>
    <m/>
    <m/>
    <m/>
    <x v="1"/>
    <m/>
    <m/>
  </r>
  <r>
    <n v="2021"/>
    <x v="6"/>
    <n v="1800"/>
    <s v="Full"/>
    <s v="First 30"/>
    <s v="CS"/>
    <s v="No fish"/>
    <x v="2"/>
    <m/>
    <m/>
    <m/>
    <x v="1"/>
    <m/>
    <m/>
  </r>
  <r>
    <n v="2021"/>
    <x v="6"/>
    <n v="1900"/>
    <s v="Full"/>
    <s v="First 30"/>
    <s v="CS"/>
    <s v="No fish"/>
    <x v="2"/>
    <m/>
    <m/>
    <m/>
    <x v="1"/>
    <m/>
    <m/>
  </r>
  <r>
    <n v="2021"/>
    <x v="6"/>
    <n v="2000"/>
    <s v="Full"/>
    <s v="First 30"/>
    <s v="CS"/>
    <s v="No fish"/>
    <x v="2"/>
    <m/>
    <m/>
    <m/>
    <x v="1"/>
    <m/>
    <m/>
  </r>
  <r>
    <n v="2021"/>
    <x v="6"/>
    <n v="2100"/>
    <s v="Full"/>
    <s v="First 30"/>
    <s v="CS"/>
    <d v="1899-12-30T21:05:32"/>
    <x v="1"/>
    <n v="52"/>
    <n v="1285"/>
    <n v="15.6"/>
    <x v="0"/>
    <m/>
    <m/>
  </r>
  <r>
    <n v="2021"/>
    <x v="6"/>
    <n v="2200"/>
    <s v="Full"/>
    <s v="First 30"/>
    <s v="CS"/>
    <s v="No fish"/>
    <x v="2"/>
    <m/>
    <m/>
    <m/>
    <x v="1"/>
    <m/>
    <m/>
  </r>
  <r>
    <n v="2021"/>
    <x v="6"/>
    <n v="2300"/>
    <s v="Full"/>
    <s v="First 30"/>
    <s v="CS"/>
    <s v="No fish"/>
    <x v="2"/>
    <m/>
    <m/>
    <m/>
    <x v="1"/>
    <m/>
    <m/>
  </r>
  <r>
    <n v="2021"/>
    <x v="7"/>
    <n v="0"/>
    <s v="Full"/>
    <s v="First 30"/>
    <s v="CS"/>
    <s v="No fish"/>
    <x v="2"/>
    <m/>
    <m/>
    <m/>
    <x v="1"/>
    <m/>
    <m/>
  </r>
  <r>
    <n v="2021"/>
    <x v="7"/>
    <n v="100"/>
    <s v="Full"/>
    <s v="First 30"/>
    <s v="CS"/>
    <s v="No fish"/>
    <x v="2"/>
    <m/>
    <m/>
    <m/>
    <x v="1"/>
    <m/>
    <m/>
  </r>
  <r>
    <n v="2021"/>
    <x v="7"/>
    <n v="200"/>
    <s v="Full"/>
    <s v="First 30"/>
    <s v="CS"/>
    <s v="No fish"/>
    <x v="2"/>
    <m/>
    <m/>
    <m/>
    <x v="1"/>
    <m/>
    <m/>
  </r>
  <r>
    <n v="2021"/>
    <x v="7"/>
    <n v="300"/>
    <s v="Full"/>
    <s v="First 30"/>
    <s v="CS"/>
    <s v="No fish"/>
    <x v="2"/>
    <m/>
    <m/>
    <m/>
    <x v="1"/>
    <m/>
    <m/>
  </r>
  <r>
    <n v="2021"/>
    <x v="7"/>
    <n v="400"/>
    <s v="Full"/>
    <s v="First 30"/>
    <s v="CS"/>
    <s v="No fish"/>
    <x v="2"/>
    <m/>
    <m/>
    <m/>
    <x v="1"/>
    <m/>
    <m/>
  </r>
  <r>
    <n v="2021"/>
    <x v="7"/>
    <n v="500"/>
    <s v="Full"/>
    <s v="First 30"/>
    <s v="CS"/>
    <s v="No fish"/>
    <x v="2"/>
    <m/>
    <m/>
    <m/>
    <x v="1"/>
    <m/>
    <m/>
  </r>
  <r>
    <n v="2021"/>
    <x v="7"/>
    <n v="600"/>
    <s v="Full"/>
    <s v="First 30"/>
    <s v="CS"/>
    <s v="No fish"/>
    <x v="2"/>
    <m/>
    <m/>
    <m/>
    <x v="1"/>
    <m/>
    <m/>
  </r>
  <r>
    <n v="2021"/>
    <x v="7"/>
    <n v="700"/>
    <s v="Full"/>
    <s v="First 30"/>
    <s v="CS"/>
    <s v="No fish"/>
    <x v="2"/>
    <m/>
    <m/>
    <m/>
    <x v="1"/>
    <m/>
    <m/>
  </r>
  <r>
    <n v="2021"/>
    <x v="7"/>
    <n v="800"/>
    <s v="Full"/>
    <s v="First 30"/>
    <s v="CS"/>
    <s v="No fish"/>
    <x v="2"/>
    <m/>
    <m/>
    <m/>
    <x v="1"/>
    <m/>
    <m/>
  </r>
  <r>
    <n v="2021"/>
    <x v="7"/>
    <n v="900"/>
    <s v="Full"/>
    <s v="First 30"/>
    <s v="CS"/>
    <s v="No fish"/>
    <x v="2"/>
    <m/>
    <m/>
    <m/>
    <x v="1"/>
    <m/>
    <m/>
  </r>
  <r>
    <n v="2021"/>
    <x v="7"/>
    <n v="1000"/>
    <s v="Full"/>
    <s v="First 30"/>
    <s v="CS"/>
    <s v="No fish"/>
    <x v="2"/>
    <m/>
    <m/>
    <m/>
    <x v="1"/>
    <m/>
    <m/>
  </r>
  <r>
    <n v="2021"/>
    <x v="7"/>
    <n v="1100"/>
    <s v="Full"/>
    <s v="First 30"/>
    <s v="CS"/>
    <d v="1899-12-30T11:09:31"/>
    <x v="0"/>
    <n v="65.099999999999994"/>
    <n v="2216"/>
    <n v="15.27"/>
    <x v="0"/>
    <m/>
    <m/>
  </r>
  <r>
    <n v="2021"/>
    <x v="7"/>
    <n v="1200"/>
    <s v="Full"/>
    <s v="First 30"/>
    <s v="CS"/>
    <s v="No fish"/>
    <x v="2"/>
    <m/>
    <m/>
    <m/>
    <x v="1"/>
    <m/>
    <m/>
  </r>
  <r>
    <n v="2021"/>
    <x v="7"/>
    <n v="1300"/>
    <s v="Full"/>
    <s v="First 30"/>
    <s v="CS"/>
    <s v="No fish"/>
    <x v="2"/>
    <m/>
    <m/>
    <m/>
    <x v="1"/>
    <m/>
    <m/>
  </r>
  <r>
    <n v="2021"/>
    <x v="7"/>
    <n v="1400"/>
    <s v="Full"/>
    <s v="First 30"/>
    <s v="CS"/>
    <s v="No fish"/>
    <x v="2"/>
    <m/>
    <m/>
    <m/>
    <x v="1"/>
    <m/>
    <m/>
  </r>
  <r>
    <n v="2021"/>
    <x v="7"/>
    <n v="1500"/>
    <s v="Full"/>
    <s v="First 30"/>
    <s v="CS"/>
    <s v="No fish"/>
    <x v="2"/>
    <m/>
    <m/>
    <m/>
    <x v="1"/>
    <m/>
    <m/>
  </r>
  <r>
    <n v="2021"/>
    <x v="7"/>
    <n v="1600"/>
    <s v="Full"/>
    <s v="First 30"/>
    <s v="CS"/>
    <s v="No fish"/>
    <x v="2"/>
    <m/>
    <m/>
    <m/>
    <x v="1"/>
    <m/>
    <m/>
  </r>
  <r>
    <n v="2021"/>
    <x v="7"/>
    <n v="1700"/>
    <s v="Full"/>
    <s v="First 30"/>
    <s v="CS"/>
    <s v="No fish"/>
    <x v="2"/>
    <m/>
    <m/>
    <m/>
    <x v="1"/>
    <m/>
    <m/>
  </r>
  <r>
    <n v="2021"/>
    <x v="7"/>
    <n v="1800"/>
    <s v="Full"/>
    <s v="First 30"/>
    <s v="CS"/>
    <s v="No fish"/>
    <x v="2"/>
    <m/>
    <m/>
    <m/>
    <x v="1"/>
    <m/>
    <m/>
  </r>
  <r>
    <n v="2021"/>
    <x v="7"/>
    <n v="1900"/>
    <s v="Full"/>
    <s v="First 30"/>
    <s v="CS"/>
    <s v="No fish"/>
    <x v="2"/>
    <m/>
    <m/>
    <m/>
    <x v="1"/>
    <m/>
    <m/>
  </r>
  <r>
    <n v="2021"/>
    <x v="7"/>
    <n v="2000"/>
    <s v="Full"/>
    <s v="First 30"/>
    <s v="CS"/>
    <s v="No fish"/>
    <x v="2"/>
    <m/>
    <m/>
    <m/>
    <x v="1"/>
    <m/>
    <m/>
  </r>
  <r>
    <n v="2021"/>
    <x v="7"/>
    <n v="2100"/>
    <s v="Full"/>
    <s v="First 30"/>
    <s v="CS"/>
    <s v="No fish"/>
    <x v="2"/>
    <m/>
    <m/>
    <m/>
    <x v="1"/>
    <m/>
    <m/>
  </r>
  <r>
    <n v="2021"/>
    <x v="7"/>
    <n v="2200"/>
    <s v="Full"/>
    <s v="First 30"/>
    <s v="CS"/>
    <s v="No fish"/>
    <x v="2"/>
    <m/>
    <m/>
    <m/>
    <x v="1"/>
    <m/>
    <m/>
  </r>
  <r>
    <n v="2021"/>
    <x v="7"/>
    <n v="2300"/>
    <s v="Full"/>
    <s v="First 30"/>
    <s v="CS"/>
    <s v="No fish"/>
    <x v="2"/>
    <m/>
    <m/>
    <m/>
    <x v="1"/>
    <m/>
    <m/>
  </r>
  <r>
    <n v="2021"/>
    <x v="8"/>
    <n v="0"/>
    <s v="Full"/>
    <s v="First 30"/>
    <s v="CS"/>
    <s v="No fish"/>
    <x v="2"/>
    <m/>
    <m/>
    <m/>
    <x v="1"/>
    <s v="There may be an error in recording. Echogram is blank."/>
    <m/>
  </r>
  <r>
    <n v="2021"/>
    <x v="8"/>
    <n v="100"/>
    <s v="Full"/>
    <s v="First 30"/>
    <s v="CS"/>
    <s v="No fish"/>
    <x v="2"/>
    <m/>
    <m/>
    <m/>
    <x v="1"/>
    <s v="There may be an error in recording. Echogram is blank."/>
    <m/>
  </r>
  <r>
    <n v="2021"/>
    <x v="8"/>
    <n v="200"/>
    <s v="Full"/>
    <s v="First 30"/>
    <s v="CS"/>
    <s v="No fish"/>
    <x v="2"/>
    <m/>
    <m/>
    <m/>
    <x v="1"/>
    <s v="There may be an error in recording. Echogram is blank."/>
    <m/>
  </r>
  <r>
    <n v="2021"/>
    <x v="8"/>
    <n v="300"/>
    <s v="Full"/>
    <s v="First 30"/>
    <s v="CS"/>
    <s v="No fish"/>
    <x v="2"/>
    <m/>
    <m/>
    <m/>
    <x v="1"/>
    <s v="There may be an error in recording. Echogram is blank."/>
    <m/>
  </r>
  <r>
    <n v="2021"/>
    <x v="8"/>
    <n v="400"/>
    <s v="Full"/>
    <s v="First 30"/>
    <s v="CS"/>
    <s v="No fish"/>
    <x v="2"/>
    <m/>
    <m/>
    <m/>
    <x v="1"/>
    <s v="There may be an error in recording. Echogram is blank."/>
    <m/>
  </r>
  <r>
    <n v="2021"/>
    <x v="8"/>
    <n v="500"/>
    <s v="Full"/>
    <s v="First 30"/>
    <s v="CS"/>
    <s v="No fish"/>
    <x v="2"/>
    <m/>
    <m/>
    <m/>
    <x v="1"/>
    <s v="There may be an error in recording. Echogram is blank."/>
    <m/>
  </r>
  <r>
    <n v="2021"/>
    <x v="8"/>
    <n v="600"/>
    <s v="Full"/>
    <s v="First 30"/>
    <s v="CS"/>
    <s v="No fish"/>
    <x v="2"/>
    <m/>
    <m/>
    <m/>
    <x v="1"/>
    <s v="There may be an error in recording. Echogram is blank."/>
    <m/>
  </r>
  <r>
    <n v="2021"/>
    <x v="8"/>
    <n v="700"/>
    <s v="Full"/>
    <s v="First 30"/>
    <s v="CS"/>
    <s v="No fish"/>
    <x v="2"/>
    <m/>
    <m/>
    <m/>
    <x v="1"/>
    <s v="There may be an error in recording. Echogram is blank."/>
    <m/>
  </r>
  <r>
    <n v="2021"/>
    <x v="8"/>
    <n v="800"/>
    <s v="Full"/>
    <s v="First 30"/>
    <s v="CS"/>
    <s v="No fish"/>
    <x v="2"/>
    <m/>
    <m/>
    <m/>
    <x v="1"/>
    <m/>
    <m/>
  </r>
  <r>
    <n v="2021"/>
    <x v="8"/>
    <n v="900"/>
    <s v="Full"/>
    <s v="First 30"/>
    <s v="CS"/>
    <s v="No fish"/>
    <x v="2"/>
    <m/>
    <m/>
    <m/>
    <x v="1"/>
    <m/>
    <m/>
  </r>
  <r>
    <n v="2021"/>
    <x v="8"/>
    <n v="1000"/>
    <s v="Full"/>
    <s v="First 30"/>
    <s v="CS"/>
    <s v="No fish"/>
    <x v="2"/>
    <m/>
    <m/>
    <m/>
    <x v="1"/>
    <m/>
    <m/>
  </r>
  <r>
    <n v="2021"/>
    <x v="8"/>
    <n v="1100"/>
    <s v="Full"/>
    <s v="First 30"/>
    <s v="CS"/>
    <s v="No fish"/>
    <x v="2"/>
    <m/>
    <m/>
    <m/>
    <x v="1"/>
    <m/>
    <m/>
  </r>
  <r>
    <n v="2021"/>
    <x v="8"/>
    <n v="1200"/>
    <s v="Full"/>
    <s v="First 30"/>
    <s v="CS"/>
    <s v="No fish"/>
    <x v="2"/>
    <m/>
    <m/>
    <m/>
    <x v="1"/>
    <m/>
    <m/>
  </r>
  <r>
    <n v="2021"/>
    <x v="8"/>
    <n v="1300"/>
    <s v="Full"/>
    <s v="First 30"/>
    <s v="CS"/>
    <d v="1899-12-30T13:03:21"/>
    <x v="0"/>
    <n v="47.6"/>
    <n v="766"/>
    <n v="15.55"/>
    <x v="0"/>
    <m/>
    <m/>
  </r>
  <r>
    <n v="2021"/>
    <x v="8"/>
    <n v="1400"/>
    <s v="Full"/>
    <s v="First 30"/>
    <s v="CS"/>
    <s v="No fish"/>
    <x v="2"/>
    <m/>
    <m/>
    <m/>
    <x v="1"/>
    <m/>
    <m/>
  </r>
  <r>
    <n v="2021"/>
    <x v="8"/>
    <n v="1500"/>
    <s v="Full"/>
    <s v="First 30"/>
    <s v="CS"/>
    <s v="No fish"/>
    <x v="2"/>
    <m/>
    <m/>
    <m/>
    <x v="1"/>
    <m/>
    <m/>
  </r>
  <r>
    <n v="2021"/>
    <x v="8"/>
    <n v="1600"/>
    <s v="Full"/>
    <s v="First 30"/>
    <s v="CS"/>
    <s v="No fish"/>
    <x v="2"/>
    <m/>
    <m/>
    <m/>
    <x v="1"/>
    <m/>
    <m/>
  </r>
  <r>
    <n v="2021"/>
    <x v="8"/>
    <n v="1700"/>
    <s v="Full"/>
    <s v="First 30"/>
    <s v="CS"/>
    <s v="No fish"/>
    <x v="2"/>
    <m/>
    <m/>
    <m/>
    <x v="1"/>
    <m/>
    <m/>
  </r>
  <r>
    <n v="2021"/>
    <x v="8"/>
    <n v="1800"/>
    <s v="Full"/>
    <s v="First 30"/>
    <s v="CS"/>
    <s v="No fish"/>
    <x v="2"/>
    <m/>
    <m/>
    <m/>
    <x v="1"/>
    <m/>
    <m/>
  </r>
  <r>
    <n v="2021"/>
    <x v="8"/>
    <n v="1900"/>
    <s v="Full"/>
    <s v="First 30"/>
    <s v="CS"/>
    <s v="No fish"/>
    <x v="2"/>
    <m/>
    <m/>
    <m/>
    <x v="1"/>
    <m/>
    <m/>
  </r>
  <r>
    <n v="2021"/>
    <x v="8"/>
    <n v="2000"/>
    <s v="Full"/>
    <s v="First 30"/>
    <s v="CS"/>
    <s v="No fish"/>
    <x v="2"/>
    <m/>
    <m/>
    <m/>
    <x v="1"/>
    <m/>
    <m/>
  </r>
  <r>
    <n v="2021"/>
    <x v="8"/>
    <n v="2100"/>
    <s v="Full"/>
    <s v="First 30"/>
    <s v="CS"/>
    <s v="No fish"/>
    <x v="2"/>
    <m/>
    <m/>
    <m/>
    <x v="1"/>
    <m/>
    <m/>
  </r>
  <r>
    <n v="2021"/>
    <x v="8"/>
    <n v="2200"/>
    <s v="Full"/>
    <s v="First 30"/>
    <s v="CS"/>
    <d v="1899-12-30T22:11:25"/>
    <x v="1"/>
    <n v="80.7"/>
    <n v="2398"/>
    <n v="14.82"/>
    <x v="0"/>
    <m/>
    <m/>
  </r>
  <r>
    <n v="2021"/>
    <x v="8"/>
    <n v="2200"/>
    <s v="Full"/>
    <s v="First 30"/>
    <s v="CS"/>
    <d v="1899-12-30T22:20:14"/>
    <x v="0"/>
    <n v="71.099999999999994"/>
    <n v="4233"/>
    <n v="10.52"/>
    <x v="2"/>
    <m/>
    <m/>
  </r>
  <r>
    <n v="2021"/>
    <x v="8"/>
    <n v="2200"/>
    <s v="Full"/>
    <s v="First 30"/>
    <s v="CS"/>
    <d v="1899-12-30T22:20:14"/>
    <x v="0"/>
    <n v="74.7"/>
    <n v="4235"/>
    <n v="9.85"/>
    <x v="2"/>
    <m/>
    <m/>
  </r>
  <r>
    <n v="2021"/>
    <x v="8"/>
    <n v="2300"/>
    <s v="Full"/>
    <s v="First 30"/>
    <s v="CS"/>
    <s v="No fish"/>
    <x v="2"/>
    <m/>
    <m/>
    <m/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2021"/>
    <x v="0"/>
    <n v="0"/>
    <s v="Full"/>
    <s v="First 30"/>
    <s v="BT"/>
    <d v="1899-12-30T00:13:34"/>
    <x v="0"/>
    <n v="54.6"/>
    <n v="2409"/>
    <n v="5.5"/>
    <x v="0"/>
    <s v="Likely same fish as US @ 22:21:48 on 2/05"/>
    <m/>
  </r>
  <r>
    <n v="2021"/>
    <x v="0"/>
    <n v="100"/>
    <s v="Full"/>
    <s v="First 30"/>
    <s v="BT"/>
    <s v="No fish"/>
    <x v="1"/>
    <m/>
    <m/>
    <m/>
    <x v="1"/>
    <m/>
    <m/>
  </r>
  <r>
    <n v="2021"/>
    <x v="0"/>
    <n v="200"/>
    <s v="Full"/>
    <s v="First 30"/>
    <s v="BT"/>
    <s v="No fish"/>
    <x v="1"/>
    <m/>
    <m/>
    <m/>
    <x v="1"/>
    <m/>
    <m/>
  </r>
  <r>
    <n v="2021"/>
    <x v="0"/>
    <n v="300"/>
    <s v="Full"/>
    <s v="First 30"/>
    <s v="BT"/>
    <s v="No fish"/>
    <x v="1"/>
    <m/>
    <m/>
    <m/>
    <x v="1"/>
    <m/>
    <m/>
  </r>
  <r>
    <n v="2021"/>
    <x v="0"/>
    <n v="300"/>
    <s v="Full"/>
    <s v="First 30"/>
    <s v="BT"/>
    <s v="No fish"/>
    <x v="1"/>
    <m/>
    <m/>
    <m/>
    <x v="1"/>
    <m/>
    <m/>
  </r>
  <r>
    <n v="2021"/>
    <x v="0"/>
    <n v="400"/>
    <s v="Full"/>
    <s v="First 30"/>
    <s v="BT"/>
    <s v="No fish"/>
    <x v="1"/>
    <m/>
    <m/>
    <m/>
    <x v="1"/>
    <m/>
    <m/>
  </r>
  <r>
    <n v="2021"/>
    <x v="0"/>
    <n v="500"/>
    <s v="Full"/>
    <s v="First 30"/>
    <s v="BT"/>
    <s v="No fish"/>
    <x v="1"/>
    <m/>
    <m/>
    <m/>
    <x v="1"/>
    <m/>
    <m/>
  </r>
  <r>
    <n v="2021"/>
    <x v="0"/>
    <n v="600"/>
    <s v="Full"/>
    <s v="First 30"/>
    <s v="BT"/>
    <d v="1899-12-30T06:04:19"/>
    <x v="0"/>
    <n v="55.7"/>
    <n v="756"/>
    <n v="14.2"/>
    <x v="2"/>
    <m/>
    <m/>
  </r>
  <r>
    <n v="2021"/>
    <x v="0"/>
    <n v="700"/>
    <s v="Full"/>
    <s v="First 30"/>
    <s v="BT"/>
    <s v="No fish"/>
    <x v="1"/>
    <m/>
    <m/>
    <m/>
    <x v="1"/>
    <m/>
    <m/>
  </r>
  <r>
    <n v="2021"/>
    <x v="0"/>
    <n v="800"/>
    <s v="Full"/>
    <s v="First 30"/>
    <s v="BT"/>
    <s v="No fish"/>
    <x v="1"/>
    <m/>
    <m/>
    <m/>
    <x v="1"/>
    <m/>
    <m/>
  </r>
  <r>
    <n v="2021"/>
    <x v="0"/>
    <n v="900"/>
    <s v="Full"/>
    <s v="First 30"/>
    <s v="BT"/>
    <s v="No fish"/>
    <x v="1"/>
    <m/>
    <m/>
    <m/>
    <x v="1"/>
    <m/>
    <m/>
  </r>
  <r>
    <n v="2021"/>
    <x v="0"/>
    <n v="1000"/>
    <s v="Full"/>
    <s v="First 30"/>
    <s v="BT"/>
    <s v="No fish"/>
    <x v="1"/>
    <m/>
    <m/>
    <m/>
    <x v="1"/>
    <m/>
    <m/>
  </r>
  <r>
    <n v="2021"/>
    <x v="0"/>
    <n v="1100"/>
    <s v="Full"/>
    <s v="First 30"/>
    <s v="BT"/>
    <s v="No fish"/>
    <x v="1"/>
    <m/>
    <m/>
    <m/>
    <x v="1"/>
    <m/>
    <m/>
  </r>
  <r>
    <n v="2021"/>
    <x v="0"/>
    <n v="1200"/>
    <s v="Full"/>
    <s v="First 30"/>
    <s v="BT"/>
    <s v="No fish"/>
    <x v="1"/>
    <m/>
    <m/>
    <m/>
    <x v="1"/>
    <m/>
    <m/>
  </r>
  <r>
    <n v="2021"/>
    <x v="0"/>
    <n v="1300"/>
    <s v="Full"/>
    <s v="First 30"/>
    <s v="BT"/>
    <s v="No fish"/>
    <x v="1"/>
    <m/>
    <m/>
    <m/>
    <x v="1"/>
    <m/>
    <m/>
  </r>
  <r>
    <n v="2021"/>
    <x v="0"/>
    <n v="1400"/>
    <s v="Full"/>
    <s v="First 30"/>
    <s v="BT"/>
    <s v="No fish"/>
    <x v="1"/>
    <m/>
    <m/>
    <m/>
    <x v="1"/>
    <m/>
    <m/>
  </r>
  <r>
    <n v="2021"/>
    <x v="0"/>
    <n v="1500"/>
    <s v="Full"/>
    <s v="First 30"/>
    <s v="BT"/>
    <s v="No fish"/>
    <x v="1"/>
    <m/>
    <m/>
    <m/>
    <x v="1"/>
    <m/>
    <m/>
  </r>
  <r>
    <n v="2021"/>
    <x v="0"/>
    <n v="1600"/>
    <s v="Full"/>
    <s v="First 30"/>
    <s v="BT"/>
    <s v="No fish"/>
    <x v="1"/>
    <m/>
    <m/>
    <m/>
    <x v="1"/>
    <m/>
    <m/>
  </r>
  <r>
    <n v="2021"/>
    <x v="0"/>
    <n v="1700"/>
    <s v="Full"/>
    <s v="First 30"/>
    <s v="BT"/>
    <s v="No fish"/>
    <x v="1"/>
    <m/>
    <m/>
    <m/>
    <x v="1"/>
    <m/>
    <m/>
  </r>
  <r>
    <n v="2021"/>
    <x v="0"/>
    <n v="1800"/>
    <s v="Full"/>
    <s v="First 30"/>
    <s v="BT"/>
    <s v="Review"/>
    <x v="1"/>
    <m/>
    <m/>
    <m/>
    <x v="1"/>
    <s v="3 or 4 small fish &lt;35cm drift slowly DS together @18:14. Some sonar image frames have them appearing as like a single large object"/>
    <m/>
  </r>
  <r>
    <n v="2021"/>
    <x v="0"/>
    <n v="1900"/>
    <s v="Full"/>
    <s v="First 30"/>
    <s v="BT"/>
    <s v="No fish"/>
    <x v="1"/>
    <m/>
    <m/>
    <m/>
    <x v="1"/>
    <m/>
    <m/>
  </r>
  <r>
    <n v="2021"/>
    <x v="0"/>
    <n v="2000"/>
    <s v="Full"/>
    <s v="First 30"/>
    <s v="BT"/>
    <s v="No fish"/>
    <x v="1"/>
    <m/>
    <m/>
    <m/>
    <x v="1"/>
    <m/>
    <m/>
  </r>
  <r>
    <n v="2021"/>
    <x v="0"/>
    <n v="2100"/>
    <s v="Full"/>
    <s v="First 30"/>
    <s v="BT"/>
    <s v="No fish"/>
    <x v="1"/>
    <m/>
    <m/>
    <m/>
    <x v="1"/>
    <m/>
    <m/>
  </r>
  <r>
    <n v="2021"/>
    <x v="0"/>
    <n v="2200"/>
    <s v="Full"/>
    <s v="First 30"/>
    <s v="BT"/>
    <d v="1899-12-30T22:03:18"/>
    <x v="2"/>
    <n v="57.1"/>
    <n v="580"/>
    <n v="3.15"/>
    <x v="0"/>
    <m/>
    <m/>
  </r>
  <r>
    <n v="2021"/>
    <x v="0"/>
    <n v="2200"/>
    <s v="Full"/>
    <s v="First 30"/>
    <s v="BT"/>
    <d v="1899-12-30T22:03:20"/>
    <x v="0"/>
    <n v="56.6"/>
    <n v="671"/>
    <n v="9.2799999999999994"/>
    <x v="0"/>
    <m/>
    <m/>
  </r>
  <r>
    <n v="2021"/>
    <x v="0"/>
    <n v="2300"/>
    <s v="Full"/>
    <s v="First 30"/>
    <s v="BT"/>
    <s v="No fish"/>
    <x v="1"/>
    <m/>
    <m/>
    <m/>
    <x v="1"/>
    <m/>
    <m/>
  </r>
  <r>
    <n v="2021"/>
    <x v="1"/>
    <n v="0"/>
    <s v="Full"/>
    <s v="First 30"/>
    <s v="BT"/>
    <s v="No fish"/>
    <x v="1"/>
    <m/>
    <m/>
    <m/>
    <x v="1"/>
    <m/>
    <m/>
  </r>
  <r>
    <n v="2021"/>
    <x v="1"/>
    <n v="100"/>
    <s v="Full"/>
    <s v="First 30"/>
    <s v="BT"/>
    <s v="No fish"/>
    <x v="1"/>
    <m/>
    <m/>
    <m/>
    <x v="1"/>
    <m/>
    <m/>
  </r>
  <r>
    <n v="2021"/>
    <x v="1"/>
    <n v="200"/>
    <s v="Full"/>
    <s v="First 30"/>
    <s v="BT"/>
    <d v="1899-12-30T02:23:40"/>
    <x v="2"/>
    <n v="82"/>
    <n v="5381"/>
    <n v="15.53"/>
    <x v="0"/>
    <m/>
    <m/>
  </r>
  <r>
    <n v="2021"/>
    <x v="1"/>
    <n v="300"/>
    <s v="Full"/>
    <s v="First 30"/>
    <s v="BT"/>
    <s v="No fish"/>
    <x v="1"/>
    <m/>
    <m/>
    <m/>
    <x v="1"/>
    <m/>
    <m/>
  </r>
  <r>
    <n v="2021"/>
    <x v="1"/>
    <n v="400"/>
    <s v="Full"/>
    <s v="First 30"/>
    <s v="BT"/>
    <s v="No fish"/>
    <x v="1"/>
    <m/>
    <m/>
    <m/>
    <x v="1"/>
    <m/>
    <m/>
  </r>
  <r>
    <n v="2021"/>
    <x v="1"/>
    <n v="500"/>
    <s v="Full"/>
    <s v="First 30"/>
    <s v="BT"/>
    <s v="No fish"/>
    <x v="1"/>
    <m/>
    <m/>
    <m/>
    <x v="1"/>
    <m/>
    <m/>
  </r>
  <r>
    <n v="2021"/>
    <x v="1"/>
    <n v="600"/>
    <s v="Full"/>
    <s v="First 30"/>
    <s v="BT"/>
    <s v="No fish"/>
    <x v="1"/>
    <m/>
    <m/>
    <m/>
    <x v="1"/>
    <m/>
    <m/>
  </r>
  <r>
    <n v="2021"/>
    <x v="1"/>
    <n v="700"/>
    <s v="Full"/>
    <s v="First 30"/>
    <s v="BT"/>
    <s v="No fish"/>
    <x v="1"/>
    <m/>
    <m/>
    <m/>
    <x v="1"/>
    <m/>
    <m/>
  </r>
  <r>
    <n v="2021"/>
    <x v="1"/>
    <n v="800"/>
    <s v="Full"/>
    <s v="First 30"/>
    <s v="BT"/>
    <s v="No fish"/>
    <x v="1"/>
    <m/>
    <m/>
    <m/>
    <x v="1"/>
    <m/>
    <m/>
  </r>
  <r>
    <n v="2021"/>
    <x v="1"/>
    <n v="900"/>
    <s v="Full"/>
    <s v="First 30"/>
    <s v="BT"/>
    <s v="No fish"/>
    <x v="1"/>
    <m/>
    <m/>
    <m/>
    <x v="1"/>
    <m/>
    <m/>
  </r>
  <r>
    <n v="2021"/>
    <x v="1"/>
    <n v="1000"/>
    <s v="Full"/>
    <s v="First 30"/>
    <s v="BT"/>
    <s v="No fish"/>
    <x v="1"/>
    <m/>
    <m/>
    <m/>
    <x v="1"/>
    <m/>
    <m/>
  </r>
  <r>
    <n v="2021"/>
    <x v="1"/>
    <n v="1100"/>
    <s v="Full"/>
    <s v="First 30"/>
    <s v="BT"/>
    <s v="No fish"/>
    <x v="1"/>
    <m/>
    <m/>
    <m/>
    <x v="1"/>
    <m/>
    <m/>
  </r>
  <r>
    <n v="2021"/>
    <x v="1"/>
    <n v="1200"/>
    <s v="Full"/>
    <s v="First 30"/>
    <s v="BT"/>
    <s v="No fish"/>
    <x v="1"/>
    <m/>
    <m/>
    <m/>
    <x v="1"/>
    <m/>
    <m/>
  </r>
  <r>
    <n v="2021"/>
    <x v="1"/>
    <n v="1300"/>
    <s v="Full"/>
    <s v="First 30"/>
    <s v="BT"/>
    <s v="No fish"/>
    <x v="1"/>
    <m/>
    <m/>
    <m/>
    <x v="1"/>
    <m/>
    <m/>
  </r>
  <r>
    <n v="2021"/>
    <x v="1"/>
    <n v="1400"/>
    <s v="Full"/>
    <s v="First 30"/>
    <s v="BT"/>
    <s v="No fish"/>
    <x v="1"/>
    <m/>
    <m/>
    <m/>
    <x v="1"/>
    <m/>
    <m/>
  </r>
  <r>
    <n v="2021"/>
    <x v="1"/>
    <n v="1500"/>
    <s v="Full"/>
    <s v="First 30"/>
    <s v="BT"/>
    <s v="No fish"/>
    <x v="1"/>
    <m/>
    <m/>
    <m/>
    <x v="1"/>
    <m/>
    <m/>
  </r>
  <r>
    <n v="2021"/>
    <x v="1"/>
    <n v="1600"/>
    <s v="Full"/>
    <s v="First 30"/>
    <s v="BT"/>
    <s v="No fish"/>
    <x v="1"/>
    <m/>
    <m/>
    <m/>
    <x v="1"/>
    <m/>
    <m/>
  </r>
  <r>
    <n v="2021"/>
    <x v="1"/>
    <n v="1700"/>
    <s v="Full"/>
    <s v="First 30"/>
    <s v="BT"/>
    <s v="No fish"/>
    <x v="1"/>
    <m/>
    <m/>
    <m/>
    <x v="1"/>
    <m/>
    <m/>
  </r>
  <r>
    <n v="2021"/>
    <x v="1"/>
    <n v="1800"/>
    <s v="Full"/>
    <s v="First 30"/>
    <s v="BT"/>
    <d v="1899-12-30T18:16:26"/>
    <x v="0"/>
    <n v="82.3"/>
    <n v="3491"/>
    <n v="6.29"/>
    <x v="0"/>
    <m/>
    <m/>
  </r>
  <r>
    <n v="2021"/>
    <x v="1"/>
    <n v="1900"/>
    <s v="Full"/>
    <s v="First 30"/>
    <s v="BT"/>
    <s v="No fish"/>
    <x v="1"/>
    <m/>
    <m/>
    <m/>
    <x v="1"/>
    <m/>
    <m/>
  </r>
  <r>
    <n v="2021"/>
    <x v="1"/>
    <n v="2000"/>
    <s v="Full"/>
    <s v="First 30"/>
    <s v="BT"/>
    <d v="1899-12-30T20:08:35"/>
    <x v="2"/>
    <n v="81.900000000000006"/>
    <n v="1966"/>
    <n v="15.5"/>
    <x v="0"/>
    <m/>
    <m/>
  </r>
  <r>
    <n v="2021"/>
    <x v="1"/>
    <n v="2100"/>
    <s v="Full"/>
    <s v="First 30"/>
    <s v="BT"/>
    <d v="1899-12-30T21:00:36"/>
    <x v="0"/>
    <n v="80.7"/>
    <n v="132"/>
    <n v="15.21"/>
    <x v="0"/>
    <m/>
    <m/>
  </r>
  <r>
    <n v="2021"/>
    <x v="1"/>
    <n v="2200"/>
    <s v="Full"/>
    <s v="First 30"/>
    <s v="BT"/>
    <s v="No fish"/>
    <x v="1"/>
    <m/>
    <m/>
    <m/>
    <x v="1"/>
    <m/>
    <m/>
  </r>
  <r>
    <n v="2021"/>
    <x v="1"/>
    <n v="2300"/>
    <s v="Full"/>
    <s v="First 30"/>
    <s v="BT"/>
    <d v="1899-12-30T23:03:40"/>
    <x v="2"/>
    <n v="90.3"/>
    <n v="776"/>
    <n v="13.93"/>
    <x v="0"/>
    <m/>
    <m/>
  </r>
  <r>
    <n v="2021"/>
    <x v="2"/>
    <n v="0"/>
    <s v="Full"/>
    <s v="First 30"/>
    <s v="BT"/>
    <s v="No fish"/>
    <x v="1"/>
    <m/>
    <m/>
    <m/>
    <x v="1"/>
    <m/>
    <m/>
  </r>
  <r>
    <n v="2021"/>
    <x v="2"/>
    <n v="100"/>
    <s v="Full"/>
    <s v="First 30"/>
    <s v="BT"/>
    <s v="No fish"/>
    <x v="1"/>
    <m/>
    <m/>
    <m/>
    <x v="1"/>
    <m/>
    <m/>
  </r>
  <r>
    <n v="2021"/>
    <x v="2"/>
    <n v="200"/>
    <s v="Full"/>
    <s v="First 30"/>
    <s v="BT"/>
    <s v="No fish"/>
    <x v="1"/>
    <m/>
    <m/>
    <m/>
    <x v="1"/>
    <m/>
    <m/>
  </r>
  <r>
    <n v="2021"/>
    <x v="2"/>
    <n v="300"/>
    <s v="Full"/>
    <s v="First 30"/>
    <s v="BT"/>
    <s v="No fish"/>
    <x v="1"/>
    <m/>
    <m/>
    <m/>
    <x v="1"/>
    <m/>
    <m/>
  </r>
  <r>
    <n v="2021"/>
    <x v="2"/>
    <n v="400"/>
    <s v="Full"/>
    <s v="First 30"/>
    <s v="BT"/>
    <d v="1899-12-30T04:04:54"/>
    <x v="0"/>
    <n v="69.2"/>
    <n v="1098"/>
    <n v="10.44"/>
    <x v="0"/>
    <m/>
    <m/>
  </r>
  <r>
    <n v="2021"/>
    <x v="2"/>
    <n v="400"/>
    <s v="Full"/>
    <s v="First 30"/>
    <s v="BT"/>
    <d v="1899-12-30T04:21:50"/>
    <x v="2"/>
    <n v="85.4"/>
    <n v="4636"/>
    <n v="9.64"/>
    <x v="0"/>
    <m/>
    <m/>
  </r>
  <r>
    <n v="2021"/>
    <x v="2"/>
    <n v="500"/>
    <s v="Full"/>
    <s v="First 30"/>
    <s v="BT"/>
    <d v="1899-12-30T05:00:06"/>
    <x v="2"/>
    <n v="67.7"/>
    <n v="19"/>
    <n v="4.9400000000000004"/>
    <x v="0"/>
    <m/>
    <m/>
  </r>
  <r>
    <n v="2021"/>
    <x v="2"/>
    <n v="600"/>
    <s v="Full"/>
    <s v="First 30"/>
    <s v="BT"/>
    <s v="No fish"/>
    <x v="1"/>
    <m/>
    <m/>
    <m/>
    <x v="1"/>
    <m/>
    <m/>
  </r>
  <r>
    <n v="2021"/>
    <x v="2"/>
    <n v="700"/>
    <s v="Full"/>
    <s v="First 30"/>
    <s v="BT"/>
    <s v="No fish"/>
    <x v="1"/>
    <m/>
    <m/>
    <m/>
    <x v="1"/>
    <m/>
    <m/>
  </r>
  <r>
    <n v="2021"/>
    <x v="2"/>
    <n v="800"/>
    <s v="Full"/>
    <s v="First 30"/>
    <s v="BT"/>
    <s v="No fish"/>
    <x v="1"/>
    <m/>
    <m/>
    <m/>
    <x v="1"/>
    <m/>
    <m/>
  </r>
  <r>
    <n v="2021"/>
    <x v="2"/>
    <n v="900"/>
    <s v="Full"/>
    <s v="First 30"/>
    <s v="BT"/>
    <d v="1899-12-30T09:12:53"/>
    <x v="0"/>
    <n v="52.8"/>
    <n v="2846"/>
    <n v="8.94"/>
    <x v="0"/>
    <s v="There is also an US fish 37-41cm @ 9:20 = Not marked per protocol."/>
    <m/>
  </r>
  <r>
    <n v="2021"/>
    <x v="2"/>
    <n v="900"/>
    <s v="Full"/>
    <s v="First 30"/>
    <s v="BT"/>
    <d v="1899-12-30T09:28:14"/>
    <x v="2"/>
    <n v="51.7"/>
    <n v="6026"/>
    <n v="10.96"/>
    <x v="0"/>
    <s v="fish is moving fast. Definitely &gt;45cm but difficult to find a good still frame to measure accurately"/>
    <m/>
  </r>
  <r>
    <n v="2021"/>
    <x v="2"/>
    <n v="1000"/>
    <s v="Full"/>
    <s v="First 30"/>
    <s v="BT"/>
    <s v="No fish"/>
    <x v="1"/>
    <m/>
    <m/>
    <m/>
    <x v="1"/>
    <m/>
    <m/>
  </r>
  <r>
    <n v="2021"/>
    <x v="2"/>
    <n v="1100"/>
    <s v="Full"/>
    <s v="First 30"/>
    <s v="BT"/>
    <s v="No fish"/>
    <x v="1"/>
    <m/>
    <m/>
    <m/>
    <x v="1"/>
    <s v="heavy interference for initial 2 minutes but entire half hour time block is recorded"/>
    <m/>
  </r>
  <r>
    <n v="2021"/>
    <x v="2"/>
    <n v="1200"/>
    <s v="Full"/>
    <s v="First 30"/>
    <s v="BT"/>
    <s v="No fish"/>
    <x v="1"/>
    <m/>
    <m/>
    <m/>
    <x v="1"/>
    <m/>
    <m/>
  </r>
  <r>
    <n v="2021"/>
    <x v="2"/>
    <n v="1300"/>
    <s v="Full"/>
    <s v="First 30"/>
    <s v="BT"/>
    <s v="No fish"/>
    <x v="1"/>
    <m/>
    <m/>
    <m/>
    <x v="1"/>
    <m/>
    <m/>
  </r>
  <r>
    <n v="2021"/>
    <x v="2"/>
    <n v="1400"/>
    <s v="Full"/>
    <s v="First 30"/>
    <s v="BT"/>
    <s v="No fish"/>
    <x v="1"/>
    <m/>
    <m/>
    <m/>
    <x v="1"/>
    <m/>
    <m/>
  </r>
  <r>
    <n v="2021"/>
    <x v="2"/>
    <n v="1500"/>
    <s v="Full"/>
    <s v="First 30"/>
    <s v="BT"/>
    <s v="No fish"/>
    <x v="1"/>
    <m/>
    <m/>
    <m/>
    <x v="1"/>
    <m/>
    <m/>
  </r>
  <r>
    <n v="2021"/>
    <x v="2"/>
    <n v="1600"/>
    <s v="Full"/>
    <s v="First 30"/>
    <s v="BT"/>
    <s v="No fish"/>
    <x v="1"/>
    <m/>
    <m/>
    <m/>
    <x v="1"/>
    <m/>
    <m/>
  </r>
  <r>
    <n v="2021"/>
    <x v="2"/>
    <n v="1700"/>
    <s v="Full"/>
    <s v="First 30"/>
    <s v="BT"/>
    <s v="No fish"/>
    <x v="1"/>
    <m/>
    <m/>
    <m/>
    <x v="1"/>
    <m/>
    <m/>
  </r>
  <r>
    <n v="2021"/>
    <x v="2"/>
    <n v="1800"/>
    <s v="Full"/>
    <s v="First 30"/>
    <s v="BT"/>
    <s v="No fish"/>
    <x v="1"/>
    <m/>
    <m/>
    <m/>
    <x v="1"/>
    <m/>
    <m/>
  </r>
  <r>
    <n v="2021"/>
    <x v="2"/>
    <n v="1900"/>
    <s v="Full"/>
    <s v="First 30"/>
    <s v="BT"/>
    <s v="No fish"/>
    <x v="1"/>
    <m/>
    <m/>
    <m/>
    <x v="1"/>
    <m/>
    <m/>
  </r>
  <r>
    <n v="2021"/>
    <x v="2"/>
    <n v="2000"/>
    <s v="Full"/>
    <s v="First 30"/>
    <s v="BT"/>
    <d v="1899-12-30T20:26:07"/>
    <x v="2"/>
    <n v="70.5"/>
    <n v="5607"/>
    <n v="15.55"/>
    <x v="0"/>
    <s v="Also fish DS @20:04 moving at too acute angle to sonar for accurate measurement, but not &gt;45cm"/>
    <m/>
  </r>
  <r>
    <n v="2021"/>
    <x v="2"/>
    <n v="2100"/>
    <s v="Full"/>
    <s v="First 30"/>
    <s v="BT"/>
    <d v="1899-12-30T21:09:37"/>
    <x v="0"/>
    <n v="73"/>
    <n v="1914"/>
    <n v="14.81"/>
    <x v="0"/>
    <m/>
    <m/>
  </r>
  <r>
    <n v="2021"/>
    <x v="2"/>
    <n v="2200"/>
    <s v="Full"/>
    <s v="First 30"/>
    <s v="BT"/>
    <s v="No fish"/>
    <x v="1"/>
    <m/>
    <m/>
    <m/>
    <x v="1"/>
    <m/>
    <m/>
  </r>
  <r>
    <n v="2021"/>
    <x v="2"/>
    <n v="2300"/>
    <s v="Full"/>
    <s v="First 30"/>
    <s v="BT"/>
    <s v="No fish"/>
    <x v="1"/>
    <m/>
    <m/>
    <m/>
    <x v="1"/>
    <m/>
    <m/>
  </r>
  <r>
    <n v="2021"/>
    <x v="3"/>
    <n v="0"/>
    <s v="Full"/>
    <s v="First 30"/>
    <s v="BT"/>
    <s v="No fish"/>
    <x v="1"/>
    <m/>
    <m/>
    <m/>
    <x v="1"/>
    <m/>
    <m/>
  </r>
  <r>
    <n v="2021"/>
    <x v="3"/>
    <n v="100"/>
    <s v="Full"/>
    <s v="First 30"/>
    <s v="BT"/>
    <d v="1899-12-30T01:26:01"/>
    <x v="0"/>
    <n v="72.5"/>
    <n v="5849"/>
    <n v="4.3499999999999996"/>
    <x v="0"/>
    <m/>
    <m/>
  </r>
  <r>
    <n v="2021"/>
    <x v="3"/>
    <n v="200"/>
    <s v="Full"/>
    <s v="First 30"/>
    <s v="BT"/>
    <d v="1899-12-30T02:10:58"/>
    <x v="0"/>
    <n v="51.3"/>
    <n v="2534"/>
    <n v="8.4700000000000006"/>
    <x v="2"/>
    <s v="not certain this is a fish; only 1 good still frame"/>
    <m/>
  </r>
  <r>
    <n v="2021"/>
    <x v="3"/>
    <n v="200"/>
    <s v="Full"/>
    <s v="First 30"/>
    <s v="BT"/>
    <d v="1899-12-30T02:26:31"/>
    <x v="0"/>
    <n v="65.7"/>
    <n v="6201"/>
    <n v="5.19"/>
    <x v="0"/>
    <m/>
    <m/>
  </r>
  <r>
    <n v="2021"/>
    <x v="3"/>
    <n v="300"/>
    <s v="Full"/>
    <s v="First 30"/>
    <s v="BT"/>
    <s v="No fish"/>
    <x v="1"/>
    <m/>
    <m/>
    <m/>
    <x v="1"/>
    <m/>
    <m/>
  </r>
  <r>
    <n v="2021"/>
    <x v="3"/>
    <n v="400"/>
    <s v="Full"/>
    <s v="First 30"/>
    <s v="BT"/>
    <s v="No fish"/>
    <x v="1"/>
    <m/>
    <m/>
    <m/>
    <x v="1"/>
    <m/>
    <m/>
  </r>
  <r>
    <n v="2021"/>
    <x v="3"/>
    <n v="500"/>
    <s v="Full"/>
    <s v="First 30"/>
    <s v="BT"/>
    <s v="No fish"/>
    <x v="1"/>
    <m/>
    <m/>
    <m/>
    <x v="1"/>
    <m/>
    <m/>
  </r>
  <r>
    <n v="2021"/>
    <x v="3"/>
    <n v="600"/>
    <s v="Full"/>
    <s v="First 30"/>
    <s v="BT"/>
    <s v="No fish"/>
    <x v="1"/>
    <m/>
    <m/>
    <m/>
    <x v="1"/>
    <m/>
    <m/>
  </r>
  <r>
    <n v="2021"/>
    <x v="3"/>
    <n v="700"/>
    <s v="Full"/>
    <s v="First 30"/>
    <s v="BT"/>
    <s v="No fish"/>
    <x v="1"/>
    <m/>
    <m/>
    <m/>
    <x v="1"/>
    <m/>
    <m/>
  </r>
  <r>
    <n v="2021"/>
    <x v="3"/>
    <n v="800"/>
    <s v="Full"/>
    <s v="First 30"/>
    <s v="BT"/>
    <d v="1899-12-30T08:18:20"/>
    <x v="1"/>
    <m/>
    <m/>
    <m/>
    <x v="3"/>
    <s v="USO (unknown swimming object. Andrew's dog?). Also 2 small fish DS @8:22"/>
    <m/>
  </r>
  <r>
    <n v="2021"/>
    <x v="3"/>
    <n v="900"/>
    <s v="Full"/>
    <s v="First 30"/>
    <s v="BT"/>
    <s v="No fish"/>
    <x v="1"/>
    <m/>
    <m/>
    <m/>
    <x v="1"/>
    <m/>
    <m/>
  </r>
  <r>
    <n v="2021"/>
    <x v="3"/>
    <n v="1000"/>
    <s v="Full"/>
    <s v="First 30"/>
    <s v="BT"/>
    <s v="No fish"/>
    <x v="1"/>
    <m/>
    <m/>
    <m/>
    <x v="1"/>
    <m/>
    <m/>
  </r>
  <r>
    <n v="2021"/>
    <x v="3"/>
    <n v="1100"/>
    <s v="Full"/>
    <s v="First 30"/>
    <s v="BT"/>
    <s v="No fish"/>
    <x v="1"/>
    <m/>
    <m/>
    <m/>
    <x v="1"/>
    <m/>
    <m/>
  </r>
  <r>
    <n v="2021"/>
    <x v="3"/>
    <n v="1200"/>
    <s v="Full"/>
    <s v="First 30"/>
    <s v="BT"/>
    <s v="No fish"/>
    <x v="1"/>
    <m/>
    <m/>
    <m/>
    <x v="1"/>
    <m/>
    <m/>
  </r>
  <r>
    <n v="2021"/>
    <x v="3"/>
    <n v="1300"/>
    <s v="Full"/>
    <s v="First 30"/>
    <s v="BT"/>
    <s v="No fish"/>
    <x v="1"/>
    <m/>
    <m/>
    <m/>
    <x v="1"/>
    <m/>
    <m/>
  </r>
  <r>
    <n v="2021"/>
    <x v="3"/>
    <n v="1400"/>
    <s v="Full"/>
    <s v="First 30"/>
    <s v="BT"/>
    <d v="1899-12-30T14:16:34"/>
    <x v="0"/>
    <n v="65.900000000000006"/>
    <n v="3897"/>
    <n v="14"/>
    <x v="0"/>
    <m/>
    <m/>
  </r>
  <r>
    <n v="2021"/>
    <x v="3"/>
    <n v="1500"/>
    <s v="Full"/>
    <s v="First 30"/>
    <s v="BT"/>
    <s v="No fish"/>
    <x v="1"/>
    <m/>
    <m/>
    <m/>
    <x v="1"/>
    <m/>
    <m/>
  </r>
  <r>
    <n v="2021"/>
    <x v="3"/>
    <n v="1600"/>
    <s v="Full"/>
    <s v="First 30"/>
    <s v="BT"/>
    <s v="No fish"/>
    <x v="1"/>
    <m/>
    <m/>
    <m/>
    <x v="1"/>
    <m/>
    <m/>
  </r>
  <r>
    <n v="2021"/>
    <x v="3"/>
    <n v="1700"/>
    <s v="Full"/>
    <s v="First 30"/>
    <s v="BT"/>
    <s v="No fish"/>
    <x v="1"/>
    <m/>
    <m/>
    <m/>
    <x v="1"/>
    <m/>
    <m/>
  </r>
  <r>
    <n v="2021"/>
    <x v="3"/>
    <n v="1800"/>
    <s v="Full"/>
    <s v="First 30"/>
    <s v="BT"/>
    <s v="No fish"/>
    <x v="1"/>
    <m/>
    <m/>
    <m/>
    <x v="1"/>
    <m/>
    <m/>
  </r>
  <r>
    <n v="2021"/>
    <x v="3"/>
    <n v="1900"/>
    <s v="Full"/>
    <s v="First 30"/>
    <s v="BT"/>
    <s v="No fish"/>
    <x v="1"/>
    <m/>
    <m/>
    <m/>
    <x v="1"/>
    <m/>
    <m/>
  </r>
  <r>
    <n v="2021"/>
    <x v="3"/>
    <n v="2000"/>
    <s v="Full"/>
    <s v="First 30"/>
    <s v="BT"/>
    <d v="1899-12-30T20:13:45"/>
    <x v="0"/>
    <n v="62.4"/>
    <n v="3116"/>
    <n v="8.7899999999999991"/>
    <x v="2"/>
    <s v="fairly certain this is a fish = see also frame #3111"/>
    <m/>
  </r>
  <r>
    <n v="2021"/>
    <x v="3"/>
    <n v="2100"/>
    <s v="Full"/>
    <s v="First 30"/>
    <s v="BT"/>
    <d v="1899-12-30T21:11:01"/>
    <x v="0"/>
    <n v="51.2"/>
    <n v="2576"/>
    <n v="9.91"/>
    <x v="0"/>
    <s v="also 4 small fish &lt;40cm DS @21:00:30 &amp; DS @21:08 &amp; US @21:19 &amp; DS @21:25 = Not marked per protocol"/>
    <m/>
  </r>
  <r>
    <n v="2021"/>
    <x v="3"/>
    <n v="2100"/>
    <s v="Full"/>
    <s v="First 30"/>
    <s v="BT"/>
    <d v="1899-12-30T21:15:31"/>
    <x v="2"/>
    <n v="55.1"/>
    <n v="3624"/>
    <n v="4.43"/>
    <x v="0"/>
    <m/>
    <m/>
  </r>
  <r>
    <n v="2021"/>
    <x v="3"/>
    <n v="2100"/>
    <s v="Full"/>
    <s v="First 30"/>
    <s v="BT"/>
    <d v="1899-12-30T21:23:08"/>
    <x v="0"/>
    <n v="79.2"/>
    <n v="5515"/>
    <n v="18.850000000000001"/>
    <x v="0"/>
    <s v="also fish &lt;40cm DS @ 21:25 = Not marked per protocol"/>
    <m/>
  </r>
  <r>
    <n v="2021"/>
    <x v="3"/>
    <n v="2200"/>
    <s v="Full"/>
    <s v="First 30"/>
    <s v="BT"/>
    <d v="1899-12-30T22:20:41"/>
    <x v="0"/>
    <n v="60.8"/>
    <n v="4452"/>
    <n v="14.71"/>
    <x v="0"/>
    <s v="Fish &lt;45cm falls back and moves forward again @22:21. Also a much larger fish noses into sonar beam at 22:21, falls back, then re-enters @ 22:22 and falls back again @ 22:23 w/o ever transiting US = both small and large fishes Not marked per protocol"/>
    <m/>
  </r>
  <r>
    <n v="2021"/>
    <x v="3"/>
    <n v="2300"/>
    <s v="Full"/>
    <s v="First 30"/>
    <s v="BT"/>
    <d v="1899-12-30T23:10:21"/>
    <x v="2"/>
    <n v="65.900000000000006"/>
    <n v="2422"/>
    <n v="12.59"/>
    <x v="0"/>
    <m/>
    <m/>
  </r>
  <r>
    <n v="2021"/>
    <x v="4"/>
    <n v="0"/>
    <s v="Full"/>
    <s v="First 30"/>
    <s v="BT"/>
    <d v="1899-12-30T00:25:25"/>
    <x v="0"/>
    <n v="50.4"/>
    <n v="5939"/>
    <n v="9.18"/>
    <x v="0"/>
    <m/>
    <m/>
  </r>
  <r>
    <n v="2021"/>
    <x v="4"/>
    <n v="0"/>
    <s v="Full"/>
    <s v="First 30"/>
    <s v="BT"/>
    <d v="1899-12-30T01:13:52"/>
    <x v="0"/>
    <n v="65.3"/>
    <n v="3161"/>
    <n v="15.84"/>
    <x v="0"/>
    <m/>
    <m/>
  </r>
  <r>
    <n v="2021"/>
    <x v="4"/>
    <n v="100"/>
    <s v="Full"/>
    <s v="First 30"/>
    <s v="BT"/>
    <d v="1899-12-30T01:15:20"/>
    <x v="0"/>
    <n v="52.2"/>
    <n v="3464"/>
    <n v="14.34"/>
    <x v="0"/>
    <s v="2-3 fish DS @1:01:20 all &lt;45cm"/>
    <m/>
  </r>
  <r>
    <n v="2021"/>
    <x v="4"/>
    <n v="200"/>
    <s v="Full"/>
    <s v="First 30"/>
    <s v="BT"/>
    <d v="1899-12-30T02:16:16"/>
    <x v="0"/>
    <n v="52.2"/>
    <n v="3788"/>
    <n v="13.12"/>
    <x v="0"/>
    <m/>
    <m/>
  </r>
  <r>
    <n v="2021"/>
    <x v="4"/>
    <n v="400"/>
    <s v="Full"/>
    <s v="First 30"/>
    <s v="BT"/>
    <s v="No fish"/>
    <x v="1"/>
    <m/>
    <m/>
    <m/>
    <x v="1"/>
    <m/>
    <m/>
  </r>
  <r>
    <n v="2021"/>
    <x v="4"/>
    <n v="500"/>
    <s v="Full"/>
    <s v="First 30"/>
    <s v="BT"/>
    <s v="No fish"/>
    <x v="1"/>
    <m/>
    <m/>
    <m/>
    <x v="1"/>
    <m/>
    <m/>
  </r>
  <r>
    <n v="2021"/>
    <x v="4"/>
    <n v="600"/>
    <s v="Full"/>
    <s v="First 30"/>
    <s v="BT"/>
    <s v="No fish"/>
    <x v="1"/>
    <m/>
    <m/>
    <m/>
    <x v="1"/>
    <m/>
    <m/>
  </r>
  <r>
    <n v="2021"/>
    <x v="4"/>
    <n v="700"/>
    <s v="Full"/>
    <s v="First 30"/>
    <s v="BT"/>
    <d v="1899-12-30T07:26:46"/>
    <x v="2"/>
    <n v="64.400000000000006"/>
    <n v="6229"/>
    <n v="10.62"/>
    <x v="0"/>
    <s v="critter US @7:16:30 = not a fish"/>
    <m/>
  </r>
  <r>
    <n v="2021"/>
    <x v="4"/>
    <n v="800"/>
    <s v="Full"/>
    <s v="First 30"/>
    <s v="BT"/>
    <s v="No fish"/>
    <x v="1"/>
    <m/>
    <m/>
    <m/>
    <x v="1"/>
    <m/>
    <m/>
  </r>
  <r>
    <n v="2021"/>
    <x v="4"/>
    <n v="900"/>
    <s v="Full"/>
    <s v="First 30"/>
    <s v="BT"/>
    <s v="No fish"/>
    <x v="1"/>
    <m/>
    <m/>
    <m/>
    <x v="1"/>
    <m/>
    <m/>
  </r>
  <r>
    <n v="2021"/>
    <x v="4"/>
    <n v="1000"/>
    <s v="Full"/>
    <s v="First 30"/>
    <s v="BT"/>
    <s v="No fish"/>
    <x v="1"/>
    <m/>
    <m/>
    <m/>
    <x v="1"/>
    <s v="2 separate files but entire 1/2 hour block was recorded"/>
    <m/>
  </r>
  <r>
    <n v="2021"/>
    <x v="4"/>
    <n v="1100"/>
    <s v="Full"/>
    <s v="First 30"/>
    <s v="BT"/>
    <s v="No fish"/>
    <x v="1"/>
    <m/>
    <m/>
    <m/>
    <x v="1"/>
    <s v="a couple of small fish holding or transiting all &lt;45cm"/>
    <m/>
  </r>
  <r>
    <n v="2021"/>
    <x v="4"/>
    <n v="1200"/>
    <s v="Full"/>
    <s v="First 30"/>
    <s v="BT"/>
    <s v="No fish"/>
    <x v="1"/>
    <m/>
    <m/>
    <m/>
    <x v="1"/>
    <m/>
    <m/>
  </r>
  <r>
    <n v="2021"/>
    <x v="4"/>
    <n v="1300"/>
    <s v="Full"/>
    <s v="First 30"/>
    <s v="BT"/>
    <s v="No fish"/>
    <x v="1"/>
    <m/>
    <m/>
    <m/>
    <x v="1"/>
    <s v="2 smaller fish DS @ 13:12"/>
    <m/>
  </r>
  <r>
    <n v="2021"/>
    <x v="4"/>
    <n v="1400"/>
    <s v="Full"/>
    <s v="First 30"/>
    <s v="BT"/>
    <s v="No fish"/>
    <x v="1"/>
    <m/>
    <m/>
    <m/>
    <x v="1"/>
    <m/>
    <m/>
  </r>
  <r>
    <n v="2021"/>
    <x v="4"/>
    <n v="1500"/>
    <s v="Full"/>
    <s v="First 30"/>
    <s v="BT"/>
    <s v="No fish"/>
    <x v="1"/>
    <m/>
    <m/>
    <m/>
    <x v="1"/>
    <m/>
    <m/>
  </r>
  <r>
    <n v="2021"/>
    <x v="4"/>
    <n v="1600"/>
    <s v="Full"/>
    <s v="First 30"/>
    <s v="BT"/>
    <s v="No fish"/>
    <x v="1"/>
    <m/>
    <m/>
    <m/>
    <x v="1"/>
    <m/>
    <m/>
  </r>
  <r>
    <n v="2021"/>
    <x v="4"/>
    <n v="1700"/>
    <s v="Full"/>
    <s v="First 30"/>
    <s v="BT"/>
    <s v="No fish"/>
    <x v="1"/>
    <m/>
    <m/>
    <m/>
    <x v="1"/>
    <m/>
    <m/>
  </r>
  <r>
    <n v="2021"/>
    <x v="4"/>
    <n v="1800"/>
    <s v="Full"/>
    <s v="First 30"/>
    <s v="BT"/>
    <s v="No fish"/>
    <x v="1"/>
    <m/>
    <m/>
    <m/>
    <x v="1"/>
    <m/>
    <m/>
  </r>
  <r>
    <n v="2021"/>
    <x v="4"/>
    <n v="1900"/>
    <s v="Full"/>
    <s v="First 30"/>
    <s v="BT"/>
    <s v="No fish"/>
    <x v="1"/>
    <m/>
    <m/>
    <m/>
    <x v="1"/>
    <m/>
    <m/>
  </r>
  <r>
    <n v="2021"/>
    <x v="4"/>
    <n v="2000"/>
    <s v="Full"/>
    <s v="First 30"/>
    <s v="BT"/>
    <s v="No fish"/>
    <x v="1"/>
    <m/>
    <m/>
    <m/>
    <x v="1"/>
    <m/>
    <m/>
  </r>
  <r>
    <n v="2021"/>
    <x v="4"/>
    <n v="2100"/>
    <s v="Full"/>
    <s v="First 30"/>
    <s v="BT"/>
    <d v="1899-12-30T21:10:16"/>
    <x v="2"/>
    <n v="62"/>
    <n v="2349"/>
    <n v="14.57"/>
    <x v="0"/>
    <s v="also no way to identify object(s) 3m out from sonar @21:28"/>
    <m/>
  </r>
  <r>
    <n v="2021"/>
    <x v="4"/>
    <n v="2200"/>
    <s v="Full"/>
    <s v="First 30"/>
    <s v="BT"/>
    <d v="1899-12-30T22:09:41"/>
    <x v="2"/>
    <n v="62"/>
    <n v="2236"/>
    <n v="11.43"/>
    <x v="0"/>
    <m/>
    <m/>
  </r>
  <r>
    <n v="2021"/>
    <x v="4"/>
    <n v="2200"/>
    <s v="Full"/>
    <s v="First 30"/>
    <s v="BT"/>
    <d v="1899-12-30T22:18:36"/>
    <x v="0"/>
    <n v="65.7"/>
    <n v="4270"/>
    <n v="12.5"/>
    <x v="0"/>
    <m/>
    <m/>
  </r>
  <r>
    <n v="2021"/>
    <x v="4"/>
    <n v="2300"/>
    <s v="Full"/>
    <s v="First 30"/>
    <s v="BT"/>
    <d v="1899-12-30T23:04:43"/>
    <x v="0"/>
    <n v="57.3"/>
    <n v="1103"/>
    <n v="14.66"/>
    <x v="0"/>
    <s v="also 2 small fish &lt;45cm DS @ 23: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1B2BB-6BE6-4AAF-A154-813149E12AB4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5:J16" firstHeaderRow="1" firstDataRow="2" firstDataCol="1" rowPageCount="1" colPageCount="1"/>
  <pivotFields count="15">
    <pivotField showAll="0" defaultSubtotal="0"/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2"/>
        <item x="1"/>
      </items>
    </pivotField>
    <pivotField dataField="1" showAll="0" defaultSubtotal="0"/>
    <pivotField showAll="0" defaultSubtotal="0"/>
    <pivotField showAll="0" defaultSubtotal="0"/>
    <pivotField axis="axisPage" multipleItemSelectionAllowed="1" showAll="0" defaultSubtotal="0">
      <items count="4">
        <item x="0"/>
        <item h="1" x="2"/>
        <item h="1" x="3"/>
        <item h="1" x="1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1"/>
  </rowFields>
  <rowItems count="10">
    <i>
      <x v="2"/>
    </i>
    <i r="1">
      <x v="37"/>
    </i>
    <i r="1">
      <x v="58"/>
    </i>
    <i>
      <x v="3"/>
    </i>
    <i r="1">
      <x v="80"/>
    </i>
    <i>
      <x v="4"/>
    </i>
    <i r="1">
      <x v="101"/>
    </i>
    <i>
      <x v="5"/>
    </i>
    <i r="1">
      <x v="12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Length" fld="8" subtotal="count" baseField="1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2356F-EC91-4726-96E8-16BF1611A37F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5:P18" firstHeaderRow="1" firstDataRow="2" firstDataCol="1" rowPageCount="1" colPageCount="1"/>
  <pivotFields count="15">
    <pivotField showAll="0" defaultSubtotal="0"/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h="1" x="2"/>
      </items>
    </pivotField>
    <pivotField dataField="1" showAll="0" defaultSubtotal="0"/>
    <pivotField showAll="0" defaultSubtotal="0"/>
    <pivotField showAll="0" defaultSubtotal="0"/>
    <pivotField axis="axisPage" multipleItemSelectionAllowed="1" showAll="0" defaultSubtotal="0">
      <items count="3">
        <item x="0"/>
        <item h="1" x="2"/>
        <item h="1" x="1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sd="0" x="2"/>
        <item sd="0"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1"/>
  </rowFields>
  <rowItems count="12">
    <i>
      <x v="4"/>
    </i>
    <i r="1">
      <x v="113"/>
    </i>
    <i r="1">
      <x v="114"/>
    </i>
    <i>
      <x v="5"/>
    </i>
    <i r="1">
      <x v="122"/>
    </i>
    <i r="1">
      <x v="134"/>
    </i>
    <i r="1">
      <x v="146"/>
    </i>
    <i r="1">
      <x v="147"/>
    </i>
    <i r="1">
      <x v="148"/>
    </i>
    <i>
      <x v="6"/>
    </i>
    <i r="1">
      <x v="158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Length" fld="8" subtotal="count" baseField="1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50339-5F97-4E24-891E-3A1E98FA538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D23" firstHeaderRow="1" firstDataRow="2" firstDataCol="1" rowPageCount="2" colPageCount="1"/>
  <pivotFields count="15">
    <pivotField showAll="0" defaultSubtotal="0"/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2"/>
        <item h="1" x="1"/>
      </items>
    </pivotField>
    <pivotField axis="axisPage" dataField="1" multipleItemSelectionAllowed="1" showAll="0" defaultSubtotal="0">
      <items count="83">
        <item h="1" x="14"/>
        <item h="1" x="79"/>
        <item h="1" x="74"/>
        <item x="0"/>
        <item h="1" x="70"/>
        <item x="27"/>
        <item x="23"/>
        <item x="59"/>
        <item x="16"/>
        <item x="80"/>
        <item x="13"/>
        <item x="4"/>
        <item x="2"/>
        <item x="56"/>
        <item x="26"/>
        <item x="78"/>
        <item x="3"/>
        <item x="29"/>
        <item x="52"/>
        <item x="35"/>
        <item x="54"/>
        <item x="22"/>
        <item x="51"/>
        <item x="69"/>
        <item x="12"/>
        <item x="38"/>
        <item x="34"/>
        <item x="53"/>
        <item x="17"/>
        <item x="47"/>
        <item x="67"/>
        <item x="63"/>
        <item x="49"/>
        <item x="48"/>
        <item x="60"/>
        <item x="18"/>
        <item x="42"/>
        <item x="68"/>
        <item x="77"/>
        <item x="66"/>
        <item x="19"/>
        <item x="76"/>
        <item x="32"/>
        <item x="37"/>
        <item x="20"/>
        <item x="15"/>
        <item x="28"/>
        <item x="55"/>
        <item x="21"/>
        <item x="25"/>
        <item x="24"/>
        <item x="57"/>
        <item x="10"/>
        <item x="43"/>
        <item x="30"/>
        <item x="46"/>
        <item x="64"/>
        <item x="41"/>
        <item x="75"/>
        <item x="40"/>
        <item x="50"/>
        <item x="44"/>
        <item x="36"/>
        <item x="61"/>
        <item x="31"/>
        <item x="82"/>
        <item x="58"/>
        <item x="39"/>
        <item x="45"/>
        <item x="8"/>
        <item x="11"/>
        <item x="62"/>
        <item x="6"/>
        <item x="9"/>
        <item x="7"/>
        <item x="5"/>
        <item x="65"/>
        <item x="81"/>
        <item x="73"/>
        <item x="71"/>
        <item x="72"/>
        <item x="33"/>
        <item x="1"/>
      </items>
    </pivotField>
    <pivotField showAll="0" defaultSubtotal="0"/>
    <pivotField showAll="0" defaultSubtotal="0"/>
    <pivotField axis="axisPage" multipleItemSelectionAllowed="1" showAll="0" defaultSubtotal="0">
      <items count="4">
        <item x="0"/>
        <item h="1" x="2"/>
        <item h="1" x="3"/>
        <item h="1" x="1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1"/>
  </rowFields>
  <rowItems count="17">
    <i>
      <x v="2"/>
    </i>
    <i r="1">
      <x v="37"/>
    </i>
    <i r="1">
      <x v="58"/>
    </i>
    <i>
      <x v="3"/>
    </i>
    <i r="1">
      <x v="80"/>
    </i>
    <i>
      <x v="4"/>
    </i>
    <i r="1">
      <x v="101"/>
    </i>
    <i r="1">
      <x v="113"/>
    </i>
    <i r="1">
      <x v="114"/>
    </i>
    <i>
      <x v="5"/>
    </i>
    <i r="1">
      <x v="122"/>
    </i>
    <i r="1">
      <x v="134"/>
    </i>
    <i r="1">
      <x v="147"/>
    </i>
    <i r="1">
      <x v="148"/>
    </i>
    <i>
      <x v="6"/>
    </i>
    <i r="1">
      <x v="158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11" hier="-1"/>
    <pageField fld="8" hier="-1"/>
  </pageFields>
  <dataFields count="1">
    <dataField name="Count of Length" fld="8" subtotal="count" baseField="1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BA12-2831-4441-B9AD-AE1EF23417AF}">
  <dimension ref="A1:N740"/>
  <sheetViews>
    <sheetView tabSelected="1" zoomScale="90" zoomScaleNormal="90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2" max="2" width="12" customWidth="1"/>
    <col min="3" max="3" width="9.140625" style="10" customWidth="1"/>
    <col min="4" max="4" width="14" customWidth="1"/>
    <col min="5" max="5" width="14.42578125" customWidth="1"/>
    <col min="8" max="8" width="12.140625" bestFit="1" customWidth="1"/>
    <col min="12" max="12" width="11.140625" bestFit="1" customWidth="1"/>
    <col min="13" max="13" width="38.57031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</row>
    <row r="2" spans="1:14" x14ac:dyDescent="0.25">
      <c r="A2">
        <v>2021</v>
      </c>
      <c r="B2" s="9">
        <v>44233</v>
      </c>
      <c r="C2" s="10">
        <v>0</v>
      </c>
      <c r="D2" t="s">
        <v>14</v>
      </c>
      <c r="E2" t="s">
        <v>15</v>
      </c>
      <c r="F2" t="s">
        <v>16</v>
      </c>
      <c r="G2" s="11">
        <v>9.4212962962962957E-3</v>
      </c>
      <c r="H2" s="12" t="s">
        <v>17</v>
      </c>
      <c r="I2" s="13">
        <v>42.7</v>
      </c>
      <c r="J2">
        <v>2408</v>
      </c>
      <c r="K2" s="14">
        <v>4.93</v>
      </c>
      <c r="L2">
        <v>1</v>
      </c>
      <c r="M2" t="s">
        <v>18</v>
      </c>
    </row>
    <row r="3" spans="1:14" x14ac:dyDescent="0.25">
      <c r="A3">
        <v>2021</v>
      </c>
      <c r="B3" s="9">
        <v>44233</v>
      </c>
      <c r="C3" s="10">
        <v>0</v>
      </c>
      <c r="D3" t="s">
        <v>14</v>
      </c>
      <c r="E3" t="s">
        <v>15</v>
      </c>
      <c r="F3" t="s">
        <v>19</v>
      </c>
      <c r="G3" s="15">
        <v>9.4212962962962957E-3</v>
      </c>
      <c r="H3" s="12" t="s">
        <v>17</v>
      </c>
      <c r="I3" s="13">
        <v>54.6</v>
      </c>
      <c r="J3">
        <v>2409</v>
      </c>
      <c r="K3" s="14">
        <v>5.5</v>
      </c>
      <c r="L3">
        <v>1</v>
      </c>
      <c r="M3" t="s">
        <v>20</v>
      </c>
    </row>
    <row r="4" spans="1:14" x14ac:dyDescent="0.25">
      <c r="A4">
        <v>2021</v>
      </c>
      <c r="B4" s="9">
        <v>44233</v>
      </c>
      <c r="C4" s="10">
        <v>600</v>
      </c>
      <c r="D4" t="s">
        <v>14</v>
      </c>
      <c r="E4" t="s">
        <v>15</v>
      </c>
      <c r="F4" t="s">
        <v>16</v>
      </c>
      <c r="G4" s="16">
        <v>0.25299768518518517</v>
      </c>
      <c r="H4" s="17" t="s">
        <v>17</v>
      </c>
      <c r="I4" s="18">
        <v>55.6</v>
      </c>
      <c r="J4">
        <v>756</v>
      </c>
      <c r="K4" s="14">
        <v>14.25</v>
      </c>
      <c r="L4">
        <v>1</v>
      </c>
      <c r="M4" s="17" t="s">
        <v>21</v>
      </c>
    </row>
    <row r="5" spans="1:14" x14ac:dyDescent="0.25">
      <c r="A5">
        <v>2021</v>
      </c>
      <c r="B5" s="9">
        <v>44233</v>
      </c>
      <c r="C5" s="10">
        <v>600</v>
      </c>
      <c r="D5" t="s">
        <v>14</v>
      </c>
      <c r="E5" t="s">
        <v>15</v>
      </c>
      <c r="F5" t="s">
        <v>19</v>
      </c>
      <c r="G5" s="19">
        <v>0.25299768518518517</v>
      </c>
      <c r="H5" t="s">
        <v>17</v>
      </c>
      <c r="I5" s="20">
        <v>55.7</v>
      </c>
      <c r="J5">
        <v>756</v>
      </c>
      <c r="K5" s="14">
        <v>14.2</v>
      </c>
      <c r="L5" s="21">
        <v>2</v>
      </c>
    </row>
    <row r="6" spans="1:14" x14ac:dyDescent="0.25">
      <c r="A6">
        <v>2021</v>
      </c>
      <c r="B6" s="9">
        <v>44233</v>
      </c>
      <c r="C6" s="10">
        <v>1800</v>
      </c>
      <c r="D6" t="s">
        <v>14</v>
      </c>
      <c r="E6" t="s">
        <v>15</v>
      </c>
      <c r="F6" t="s">
        <v>19</v>
      </c>
      <c r="G6" s="19" t="s">
        <v>22</v>
      </c>
      <c r="I6" s="20"/>
      <c r="K6" s="14"/>
      <c r="L6">
        <v>2</v>
      </c>
      <c r="M6" t="s">
        <v>23</v>
      </c>
    </row>
    <row r="7" spans="1:14" x14ac:dyDescent="0.25">
      <c r="A7">
        <v>2021</v>
      </c>
      <c r="B7" s="9">
        <v>44233</v>
      </c>
      <c r="C7" s="10">
        <v>2200</v>
      </c>
      <c r="D7" t="s">
        <v>14</v>
      </c>
      <c r="E7" t="s">
        <v>15</v>
      </c>
      <c r="F7" t="s">
        <v>16</v>
      </c>
      <c r="G7" s="22">
        <v>0.91895833333333332</v>
      </c>
      <c r="H7" s="23" t="s">
        <v>24</v>
      </c>
      <c r="I7" s="24">
        <v>57</v>
      </c>
      <c r="J7">
        <v>580</v>
      </c>
      <c r="K7" s="14">
        <v>3.32</v>
      </c>
      <c r="L7">
        <v>1</v>
      </c>
    </row>
    <row r="8" spans="1:14" x14ac:dyDescent="0.25">
      <c r="A8">
        <v>2021</v>
      </c>
      <c r="B8" s="9">
        <v>44233</v>
      </c>
      <c r="C8" s="10">
        <v>2200</v>
      </c>
      <c r="D8" t="s">
        <v>14</v>
      </c>
      <c r="E8" t="s">
        <v>15</v>
      </c>
      <c r="F8" t="s">
        <v>19</v>
      </c>
      <c r="G8" s="25">
        <v>0.91895833333333332</v>
      </c>
      <c r="H8" s="23" t="s">
        <v>24</v>
      </c>
      <c r="I8" s="24">
        <v>57.1</v>
      </c>
      <c r="J8">
        <v>580</v>
      </c>
      <c r="K8" s="14">
        <v>3.15</v>
      </c>
      <c r="L8">
        <v>1</v>
      </c>
    </row>
    <row r="9" spans="1:14" x14ac:dyDescent="0.25">
      <c r="A9">
        <v>2021</v>
      </c>
      <c r="B9" s="9">
        <v>44233</v>
      </c>
      <c r="C9" s="10">
        <v>2200</v>
      </c>
      <c r="D9" t="s">
        <v>14</v>
      </c>
      <c r="E9" t="s">
        <v>15</v>
      </c>
      <c r="F9" t="s">
        <v>19</v>
      </c>
      <c r="G9" s="15">
        <v>0.91898148148148151</v>
      </c>
      <c r="H9" s="12" t="s">
        <v>17</v>
      </c>
      <c r="I9" s="13">
        <v>56.6</v>
      </c>
      <c r="J9">
        <v>671</v>
      </c>
      <c r="K9" s="14">
        <v>9.2799999999999994</v>
      </c>
      <c r="L9">
        <v>1</v>
      </c>
    </row>
    <row r="10" spans="1:14" x14ac:dyDescent="0.25">
      <c r="A10">
        <v>2021</v>
      </c>
      <c r="B10" s="9">
        <v>44233</v>
      </c>
      <c r="C10" s="10">
        <v>2200</v>
      </c>
      <c r="D10" t="s">
        <v>14</v>
      </c>
      <c r="E10" t="s">
        <v>15</v>
      </c>
      <c r="F10" t="s">
        <v>16</v>
      </c>
      <c r="G10" s="11">
        <v>0.91930555555555549</v>
      </c>
      <c r="H10" s="12" t="s">
        <v>17</v>
      </c>
      <c r="I10" s="13">
        <v>54.6</v>
      </c>
      <c r="J10">
        <v>672</v>
      </c>
      <c r="K10" s="14">
        <v>9.17</v>
      </c>
      <c r="L10">
        <v>1</v>
      </c>
    </row>
    <row r="11" spans="1:14" x14ac:dyDescent="0.25">
      <c r="A11">
        <v>2021</v>
      </c>
      <c r="B11" s="9">
        <v>44254</v>
      </c>
      <c r="C11" s="10">
        <v>200</v>
      </c>
      <c r="D11" t="s">
        <v>14</v>
      </c>
      <c r="E11" t="s">
        <v>15</v>
      </c>
      <c r="F11" t="s">
        <v>16</v>
      </c>
      <c r="G11" s="26">
        <v>9.976851851851852E-2</v>
      </c>
      <c r="H11" s="27" t="s">
        <v>24</v>
      </c>
      <c r="I11" s="28">
        <v>88.6</v>
      </c>
      <c r="J11">
        <v>5381</v>
      </c>
      <c r="K11" s="14">
        <v>15.5</v>
      </c>
      <c r="L11">
        <v>1</v>
      </c>
    </row>
    <row r="12" spans="1:14" x14ac:dyDescent="0.25">
      <c r="A12">
        <v>2021</v>
      </c>
      <c r="B12" s="9">
        <v>44254</v>
      </c>
      <c r="C12" s="10">
        <v>200</v>
      </c>
      <c r="D12" t="s">
        <v>14</v>
      </c>
      <c r="E12" t="s">
        <v>15</v>
      </c>
      <c r="F12" t="s">
        <v>19</v>
      </c>
      <c r="G12" s="26">
        <v>9.976851851851852E-2</v>
      </c>
      <c r="H12" s="27" t="s">
        <v>24</v>
      </c>
      <c r="I12" s="28">
        <v>82</v>
      </c>
      <c r="J12">
        <v>5381</v>
      </c>
      <c r="K12" s="14">
        <v>15.53</v>
      </c>
      <c r="L12">
        <v>1</v>
      </c>
    </row>
    <row r="13" spans="1:14" x14ac:dyDescent="0.25">
      <c r="A13">
        <v>2021</v>
      </c>
      <c r="B13" s="9">
        <v>44254</v>
      </c>
      <c r="C13" s="10">
        <v>1800</v>
      </c>
      <c r="D13" t="s">
        <v>14</v>
      </c>
      <c r="E13" t="s">
        <v>15</v>
      </c>
      <c r="F13" t="s">
        <v>16</v>
      </c>
      <c r="G13" s="29">
        <v>0.76141203703703697</v>
      </c>
      <c r="H13" s="30" t="s">
        <v>17</v>
      </c>
      <c r="I13" s="31">
        <v>86</v>
      </c>
      <c r="J13">
        <v>3491</v>
      </c>
      <c r="K13" s="14">
        <v>86</v>
      </c>
      <c r="L13">
        <v>1</v>
      </c>
    </row>
    <row r="14" spans="1:14" x14ac:dyDescent="0.25">
      <c r="A14">
        <v>2021</v>
      </c>
      <c r="B14" s="9">
        <v>44254</v>
      </c>
      <c r="C14" s="10">
        <v>1800</v>
      </c>
      <c r="D14" t="s">
        <v>14</v>
      </c>
      <c r="E14" t="s">
        <v>15</v>
      </c>
      <c r="F14" t="s">
        <v>19</v>
      </c>
      <c r="G14" s="29">
        <v>0.76141203703703697</v>
      </c>
      <c r="H14" s="30" t="s">
        <v>17</v>
      </c>
      <c r="I14" s="31">
        <v>82.3</v>
      </c>
      <c r="J14">
        <v>3491</v>
      </c>
      <c r="K14" s="14">
        <v>6.29</v>
      </c>
      <c r="L14">
        <v>1</v>
      </c>
    </row>
    <row r="15" spans="1:14" x14ac:dyDescent="0.25">
      <c r="A15">
        <v>2021</v>
      </c>
      <c r="B15" s="9">
        <v>44254</v>
      </c>
      <c r="C15" s="10">
        <v>2000</v>
      </c>
      <c r="D15" t="s">
        <v>14</v>
      </c>
      <c r="E15" t="s">
        <v>15</v>
      </c>
      <c r="F15" t="s">
        <v>16</v>
      </c>
      <c r="G15" s="26">
        <v>0.83929398148148149</v>
      </c>
      <c r="H15" s="27" t="s">
        <v>24</v>
      </c>
      <c r="I15" s="28">
        <v>87</v>
      </c>
      <c r="J15">
        <v>1966</v>
      </c>
      <c r="K15" s="14">
        <v>15.61</v>
      </c>
      <c r="L15">
        <v>1</v>
      </c>
    </row>
    <row r="16" spans="1:14" x14ac:dyDescent="0.25">
      <c r="A16">
        <v>2021</v>
      </c>
      <c r="B16" s="9">
        <v>44254</v>
      </c>
      <c r="C16" s="10">
        <v>2000</v>
      </c>
      <c r="D16" t="s">
        <v>14</v>
      </c>
      <c r="E16" t="s">
        <v>15</v>
      </c>
      <c r="F16" t="s">
        <v>19</v>
      </c>
      <c r="G16" s="26">
        <v>0.83929398148148149</v>
      </c>
      <c r="H16" s="27" t="s">
        <v>24</v>
      </c>
      <c r="I16" s="28">
        <v>81.900000000000006</v>
      </c>
      <c r="J16">
        <v>1966</v>
      </c>
      <c r="K16" s="14">
        <v>15.5</v>
      </c>
      <c r="L16">
        <v>1</v>
      </c>
    </row>
    <row r="17" spans="1:13" x14ac:dyDescent="0.25">
      <c r="A17">
        <v>2021</v>
      </c>
      <c r="B17" s="9">
        <v>44254</v>
      </c>
      <c r="C17" s="10">
        <v>2100</v>
      </c>
      <c r="D17" t="s">
        <v>14</v>
      </c>
      <c r="E17" t="s">
        <v>15</v>
      </c>
      <c r="F17" t="s">
        <v>16</v>
      </c>
      <c r="G17" s="29">
        <v>0.87541666666666673</v>
      </c>
      <c r="H17" s="30" t="s">
        <v>17</v>
      </c>
      <c r="I17" s="31">
        <v>84.2</v>
      </c>
      <c r="J17">
        <v>132</v>
      </c>
      <c r="K17" s="14">
        <v>15.23</v>
      </c>
      <c r="L17">
        <v>1</v>
      </c>
    </row>
    <row r="18" spans="1:13" x14ac:dyDescent="0.25">
      <c r="A18">
        <v>2021</v>
      </c>
      <c r="B18" s="9">
        <v>44254</v>
      </c>
      <c r="C18" s="10">
        <v>2100</v>
      </c>
      <c r="D18" t="s">
        <v>14</v>
      </c>
      <c r="E18" t="s">
        <v>15</v>
      </c>
      <c r="F18" t="s">
        <v>19</v>
      </c>
      <c r="G18" s="29">
        <v>0.87541666666666673</v>
      </c>
      <c r="H18" s="30" t="s">
        <v>17</v>
      </c>
      <c r="I18" s="31">
        <v>80.7</v>
      </c>
      <c r="J18">
        <v>132</v>
      </c>
      <c r="K18" s="14">
        <v>15.21</v>
      </c>
      <c r="L18">
        <v>1</v>
      </c>
    </row>
    <row r="19" spans="1:13" x14ac:dyDescent="0.25">
      <c r="A19">
        <v>2021</v>
      </c>
      <c r="B19" s="9">
        <v>44254</v>
      </c>
      <c r="C19" s="10">
        <v>2200</v>
      </c>
      <c r="D19" t="s">
        <v>14</v>
      </c>
      <c r="E19" t="s">
        <v>15</v>
      </c>
      <c r="F19" t="s">
        <v>16</v>
      </c>
      <c r="G19" s="26">
        <v>0.96078703703703694</v>
      </c>
      <c r="H19" s="27" t="s">
        <v>24</v>
      </c>
      <c r="I19" s="28">
        <v>86.9</v>
      </c>
      <c r="J19">
        <v>748</v>
      </c>
      <c r="K19" s="14">
        <v>10.86</v>
      </c>
      <c r="L19">
        <v>1</v>
      </c>
    </row>
    <row r="20" spans="1:13" x14ac:dyDescent="0.25">
      <c r="A20">
        <v>2021</v>
      </c>
      <c r="B20" s="9">
        <v>44254</v>
      </c>
      <c r="C20" s="10">
        <v>2300</v>
      </c>
      <c r="D20" t="s">
        <v>14</v>
      </c>
      <c r="E20" t="s">
        <v>15</v>
      </c>
      <c r="F20" t="s">
        <v>19</v>
      </c>
      <c r="G20" s="26">
        <v>0.96087962962962958</v>
      </c>
      <c r="H20" s="27" t="s">
        <v>24</v>
      </c>
      <c r="I20" s="28">
        <v>90.3</v>
      </c>
      <c r="J20">
        <v>776</v>
      </c>
      <c r="K20" s="14">
        <v>13.93</v>
      </c>
      <c r="L20">
        <v>1</v>
      </c>
    </row>
    <row r="21" spans="1:13" x14ac:dyDescent="0.25">
      <c r="A21">
        <v>2021</v>
      </c>
      <c r="B21" s="9">
        <v>44275</v>
      </c>
      <c r="C21" s="10">
        <v>400</v>
      </c>
      <c r="D21" t="s">
        <v>14</v>
      </c>
      <c r="E21" t="s">
        <v>15</v>
      </c>
      <c r="F21" t="s">
        <v>16</v>
      </c>
      <c r="G21" s="11">
        <v>0.17006944444444447</v>
      </c>
      <c r="H21" s="12" t="s">
        <v>17</v>
      </c>
      <c r="I21" s="13">
        <v>74.900000000000006</v>
      </c>
      <c r="J21">
        <v>1098</v>
      </c>
      <c r="K21" s="14">
        <v>10.44</v>
      </c>
      <c r="L21">
        <v>1</v>
      </c>
      <c r="M21" t="s">
        <v>25</v>
      </c>
    </row>
    <row r="22" spans="1:13" x14ac:dyDescent="0.25">
      <c r="A22">
        <v>2021</v>
      </c>
      <c r="B22" s="9">
        <v>44275</v>
      </c>
      <c r="C22" s="10">
        <v>400</v>
      </c>
      <c r="D22" t="s">
        <v>14</v>
      </c>
      <c r="E22" t="s">
        <v>15</v>
      </c>
      <c r="F22" t="s">
        <v>19</v>
      </c>
      <c r="G22" s="11">
        <v>0.17006944444444447</v>
      </c>
      <c r="H22" s="12" t="s">
        <v>17</v>
      </c>
      <c r="I22" s="13">
        <v>69.2</v>
      </c>
      <c r="J22">
        <v>1098</v>
      </c>
      <c r="K22" s="14">
        <v>10.44</v>
      </c>
      <c r="L22">
        <v>1</v>
      </c>
    </row>
    <row r="23" spans="1:13" x14ac:dyDescent="0.25">
      <c r="A23">
        <v>2021</v>
      </c>
      <c r="B23" s="9">
        <v>44275</v>
      </c>
      <c r="C23" s="10">
        <v>400</v>
      </c>
      <c r="D23" t="s">
        <v>14</v>
      </c>
      <c r="E23" t="s">
        <v>15</v>
      </c>
      <c r="F23" t="s">
        <v>19</v>
      </c>
      <c r="G23" s="22">
        <v>0.18182870370370371</v>
      </c>
      <c r="H23" s="23" t="s">
        <v>24</v>
      </c>
      <c r="I23" s="24">
        <v>85.4</v>
      </c>
      <c r="J23">
        <v>4636</v>
      </c>
      <c r="K23" s="14">
        <v>9.64</v>
      </c>
      <c r="L23">
        <v>1</v>
      </c>
    </row>
    <row r="24" spans="1:13" x14ac:dyDescent="0.25">
      <c r="A24">
        <v>2021</v>
      </c>
      <c r="B24" s="9">
        <v>44275</v>
      </c>
      <c r="C24" s="10">
        <v>400</v>
      </c>
      <c r="D24" t="s">
        <v>14</v>
      </c>
      <c r="E24" t="s">
        <v>15</v>
      </c>
      <c r="F24" t="s">
        <v>16</v>
      </c>
      <c r="G24" s="22">
        <v>0.18189814814814817</v>
      </c>
      <c r="H24" s="23" t="s">
        <v>24</v>
      </c>
      <c r="I24" s="24">
        <v>84.5</v>
      </c>
      <c r="J24">
        <v>4658</v>
      </c>
      <c r="K24" s="14">
        <v>9.4700000000000006</v>
      </c>
      <c r="L24">
        <v>1</v>
      </c>
    </row>
    <row r="25" spans="1:13" x14ac:dyDescent="0.25">
      <c r="A25">
        <v>2021</v>
      </c>
      <c r="B25" s="9">
        <v>44275</v>
      </c>
      <c r="C25" s="10">
        <v>500</v>
      </c>
      <c r="D25" t="s">
        <v>14</v>
      </c>
      <c r="E25" t="s">
        <v>15</v>
      </c>
      <c r="F25" t="s">
        <v>19</v>
      </c>
      <c r="G25" s="11">
        <v>0.2084027777777778</v>
      </c>
      <c r="H25" s="12" t="s">
        <v>24</v>
      </c>
      <c r="I25" s="13">
        <v>67.7</v>
      </c>
      <c r="J25">
        <v>19</v>
      </c>
      <c r="K25" s="14">
        <v>4.9400000000000004</v>
      </c>
      <c r="L25">
        <v>1</v>
      </c>
    </row>
    <row r="26" spans="1:13" x14ac:dyDescent="0.25">
      <c r="A26">
        <v>2021</v>
      </c>
      <c r="B26" s="9">
        <v>44275</v>
      </c>
      <c r="C26" s="10">
        <v>500</v>
      </c>
      <c r="D26" t="s">
        <v>14</v>
      </c>
      <c r="E26" t="s">
        <v>15</v>
      </c>
      <c r="F26" t="s">
        <v>16</v>
      </c>
      <c r="G26" s="11">
        <v>0.20843750000000003</v>
      </c>
      <c r="H26" s="12" t="s">
        <v>24</v>
      </c>
      <c r="I26" s="13">
        <v>62.7</v>
      </c>
      <c r="J26">
        <v>30</v>
      </c>
      <c r="K26" s="14">
        <v>5.93</v>
      </c>
      <c r="L26">
        <v>1</v>
      </c>
    </row>
    <row r="27" spans="1:13" x14ac:dyDescent="0.25">
      <c r="A27">
        <v>2021</v>
      </c>
      <c r="B27" s="9">
        <v>44275</v>
      </c>
      <c r="C27" s="10">
        <v>900</v>
      </c>
      <c r="D27" t="s">
        <v>14</v>
      </c>
      <c r="E27" t="s">
        <v>15</v>
      </c>
      <c r="F27" t="s">
        <v>16</v>
      </c>
      <c r="G27" s="32">
        <v>0.38393518518518516</v>
      </c>
      <c r="H27" t="s">
        <v>17</v>
      </c>
      <c r="I27" s="20">
        <v>50.4</v>
      </c>
      <c r="J27">
        <v>2844</v>
      </c>
      <c r="K27" s="14">
        <v>9.02</v>
      </c>
      <c r="L27">
        <v>2</v>
      </c>
      <c r="M27" t="s">
        <v>26</v>
      </c>
    </row>
    <row r="28" spans="1:13" x14ac:dyDescent="0.25">
      <c r="A28">
        <v>2021</v>
      </c>
      <c r="B28" s="9">
        <v>44275</v>
      </c>
      <c r="C28" s="10">
        <v>900</v>
      </c>
      <c r="D28" t="s">
        <v>14</v>
      </c>
      <c r="E28" t="s">
        <v>15</v>
      </c>
      <c r="F28" t="s">
        <v>19</v>
      </c>
      <c r="G28" s="33">
        <v>0.38394675925925931</v>
      </c>
      <c r="H28" s="34" t="s">
        <v>17</v>
      </c>
      <c r="I28" s="35">
        <v>52.8</v>
      </c>
      <c r="J28">
        <v>2846</v>
      </c>
      <c r="K28" s="14">
        <v>8.94</v>
      </c>
      <c r="L28">
        <v>1</v>
      </c>
      <c r="M28" s="34" t="s">
        <v>27</v>
      </c>
    </row>
    <row r="29" spans="1:13" x14ac:dyDescent="0.25">
      <c r="A29">
        <v>2021</v>
      </c>
      <c r="B29" s="9">
        <v>44275</v>
      </c>
      <c r="C29" s="10">
        <v>900</v>
      </c>
      <c r="D29" t="s">
        <v>14</v>
      </c>
      <c r="E29" t="s">
        <v>15</v>
      </c>
      <c r="F29" t="s">
        <v>19</v>
      </c>
      <c r="G29" s="33">
        <v>0.39460648148148153</v>
      </c>
      <c r="H29" s="34" t="s">
        <v>24</v>
      </c>
      <c r="I29" s="35">
        <v>51.7</v>
      </c>
      <c r="J29">
        <v>6026</v>
      </c>
      <c r="K29" s="14">
        <v>10.96</v>
      </c>
      <c r="L29">
        <v>1</v>
      </c>
      <c r="M29" s="34" t="s">
        <v>28</v>
      </c>
    </row>
    <row r="30" spans="1:13" x14ac:dyDescent="0.25">
      <c r="A30">
        <v>2021</v>
      </c>
      <c r="B30" s="9">
        <v>44275</v>
      </c>
      <c r="C30" s="10">
        <v>2000</v>
      </c>
      <c r="D30" t="s">
        <v>14</v>
      </c>
      <c r="E30" t="s">
        <v>15</v>
      </c>
      <c r="F30" t="s">
        <v>16</v>
      </c>
      <c r="G30" s="22">
        <v>0.85146990740740736</v>
      </c>
      <c r="H30" s="23" t="s">
        <v>24</v>
      </c>
      <c r="I30" s="24">
        <v>72</v>
      </c>
      <c r="J30">
        <v>5607</v>
      </c>
      <c r="K30" s="14">
        <v>15.56</v>
      </c>
      <c r="L30">
        <v>1</v>
      </c>
    </row>
    <row r="31" spans="1:13" x14ac:dyDescent="0.25">
      <c r="A31">
        <v>2021</v>
      </c>
      <c r="B31" s="9">
        <v>44275</v>
      </c>
      <c r="C31" s="10">
        <v>2000</v>
      </c>
      <c r="D31" t="s">
        <v>14</v>
      </c>
      <c r="E31" t="s">
        <v>15</v>
      </c>
      <c r="F31" t="s">
        <v>19</v>
      </c>
      <c r="G31" s="22">
        <v>0.85146990740740736</v>
      </c>
      <c r="H31" s="23" t="s">
        <v>24</v>
      </c>
      <c r="I31" s="24">
        <v>70.5</v>
      </c>
      <c r="J31">
        <v>5607</v>
      </c>
      <c r="K31" s="14">
        <v>15.55</v>
      </c>
      <c r="L31">
        <v>1</v>
      </c>
      <c r="M31" t="s">
        <v>29</v>
      </c>
    </row>
    <row r="32" spans="1:13" x14ac:dyDescent="0.25">
      <c r="A32">
        <v>2021</v>
      </c>
      <c r="B32" s="9">
        <v>44275</v>
      </c>
      <c r="C32" s="10">
        <v>2100</v>
      </c>
      <c r="D32" t="s">
        <v>14</v>
      </c>
      <c r="E32" t="s">
        <v>15</v>
      </c>
      <c r="F32" t="s">
        <v>19</v>
      </c>
      <c r="G32" s="11">
        <v>0.88167824074074075</v>
      </c>
      <c r="H32" s="12" t="s">
        <v>17</v>
      </c>
      <c r="I32" s="13">
        <v>73</v>
      </c>
      <c r="J32">
        <v>1914</v>
      </c>
      <c r="K32" s="14">
        <v>14.81</v>
      </c>
      <c r="L32">
        <v>1</v>
      </c>
    </row>
    <row r="33" spans="1:13" x14ac:dyDescent="0.25">
      <c r="A33">
        <v>2021</v>
      </c>
      <c r="B33" s="9">
        <v>44275</v>
      </c>
      <c r="C33" s="10">
        <v>2100</v>
      </c>
      <c r="D33" t="s">
        <v>14</v>
      </c>
      <c r="E33" t="s">
        <v>15</v>
      </c>
      <c r="F33" t="s">
        <v>16</v>
      </c>
      <c r="G33" s="11">
        <v>0.88168981481481479</v>
      </c>
      <c r="H33" s="12" t="s">
        <v>17</v>
      </c>
      <c r="I33" s="13">
        <v>48.2</v>
      </c>
      <c r="J33">
        <v>1919</v>
      </c>
      <c r="K33" s="14">
        <v>14.5</v>
      </c>
      <c r="L33">
        <v>1</v>
      </c>
    </row>
    <row r="34" spans="1:13" x14ac:dyDescent="0.25">
      <c r="A34">
        <v>2021</v>
      </c>
      <c r="B34" s="9">
        <v>44296</v>
      </c>
      <c r="C34" s="10">
        <v>100</v>
      </c>
      <c r="D34" t="s">
        <v>14</v>
      </c>
      <c r="E34" t="s">
        <v>15</v>
      </c>
      <c r="F34" t="s">
        <v>16</v>
      </c>
      <c r="G34" s="26">
        <v>5.9710648148148145E-2</v>
      </c>
      <c r="H34" s="27" t="s">
        <v>17</v>
      </c>
      <c r="I34" s="28">
        <v>65.599999999999994</v>
      </c>
      <c r="J34">
        <v>5842</v>
      </c>
      <c r="K34" s="14">
        <v>4.6399999999999997</v>
      </c>
      <c r="L34">
        <v>1</v>
      </c>
    </row>
    <row r="35" spans="1:13" x14ac:dyDescent="0.25">
      <c r="A35">
        <v>2021</v>
      </c>
      <c r="B35" s="9">
        <v>44296</v>
      </c>
      <c r="C35" s="10">
        <v>100</v>
      </c>
      <c r="D35" t="s">
        <v>14</v>
      </c>
      <c r="E35" t="s">
        <v>15</v>
      </c>
      <c r="F35" t="s">
        <v>19</v>
      </c>
      <c r="G35" s="26">
        <v>5.9733796296296299E-2</v>
      </c>
      <c r="H35" s="27" t="s">
        <v>17</v>
      </c>
      <c r="I35" s="28">
        <v>72.5</v>
      </c>
      <c r="J35">
        <v>5849</v>
      </c>
      <c r="K35" s="14">
        <v>4.3499999999999996</v>
      </c>
      <c r="L35">
        <v>1</v>
      </c>
    </row>
    <row r="36" spans="1:13" x14ac:dyDescent="0.25">
      <c r="A36">
        <v>2021</v>
      </c>
      <c r="B36" s="9">
        <v>44296</v>
      </c>
      <c r="C36" s="10">
        <v>200</v>
      </c>
      <c r="D36" t="s">
        <v>14</v>
      </c>
      <c r="E36" t="s">
        <v>15</v>
      </c>
      <c r="F36" t="s">
        <v>19</v>
      </c>
      <c r="G36" s="32">
        <v>9.0949074074074085E-2</v>
      </c>
      <c r="H36" t="s">
        <v>17</v>
      </c>
      <c r="I36" s="20">
        <v>51.3</v>
      </c>
      <c r="J36">
        <v>2534</v>
      </c>
      <c r="K36" s="14">
        <v>8.4700000000000006</v>
      </c>
      <c r="L36" s="36">
        <v>2</v>
      </c>
      <c r="M36" t="s">
        <v>30</v>
      </c>
    </row>
    <row r="37" spans="1:13" x14ac:dyDescent="0.25">
      <c r="A37">
        <v>2021</v>
      </c>
      <c r="B37" s="9">
        <v>44296</v>
      </c>
      <c r="C37" s="10">
        <v>200</v>
      </c>
      <c r="D37" t="s">
        <v>14</v>
      </c>
      <c r="E37" t="s">
        <v>15</v>
      </c>
      <c r="F37" t="s">
        <v>16</v>
      </c>
      <c r="G37" s="29">
        <v>0.1017361111111111</v>
      </c>
      <c r="H37" s="30" t="s">
        <v>17</v>
      </c>
      <c r="I37" s="31">
        <v>67.3</v>
      </c>
      <c r="J37">
        <v>6196</v>
      </c>
      <c r="K37" s="14">
        <v>4.8499999999999996</v>
      </c>
      <c r="L37">
        <v>1</v>
      </c>
    </row>
    <row r="38" spans="1:13" x14ac:dyDescent="0.25">
      <c r="A38">
        <v>2021</v>
      </c>
      <c r="B38" s="9">
        <v>44296</v>
      </c>
      <c r="C38" s="10">
        <v>200</v>
      </c>
      <c r="D38" t="s">
        <v>14</v>
      </c>
      <c r="E38" t="s">
        <v>15</v>
      </c>
      <c r="F38" t="s">
        <v>19</v>
      </c>
      <c r="G38" s="29">
        <v>0.10174768518518518</v>
      </c>
      <c r="H38" s="30" t="s">
        <v>17</v>
      </c>
      <c r="I38" s="31">
        <v>65.7</v>
      </c>
      <c r="J38">
        <v>6201</v>
      </c>
      <c r="K38" s="14">
        <v>5.19</v>
      </c>
      <c r="L38" s="36">
        <v>1</v>
      </c>
    </row>
    <row r="39" spans="1:13" x14ac:dyDescent="0.25">
      <c r="A39">
        <v>2021</v>
      </c>
      <c r="B39" s="9">
        <v>44296</v>
      </c>
      <c r="C39" s="10">
        <v>1400</v>
      </c>
      <c r="D39" t="s">
        <v>14</v>
      </c>
      <c r="E39" t="s">
        <v>15</v>
      </c>
      <c r="F39" t="s">
        <v>16</v>
      </c>
      <c r="G39" s="26">
        <v>0.59480324074074076</v>
      </c>
      <c r="H39" s="27" t="s">
        <v>17</v>
      </c>
      <c r="I39" s="28">
        <v>69.400000000000006</v>
      </c>
      <c r="J39">
        <v>3886</v>
      </c>
      <c r="K39" s="14">
        <v>14.21</v>
      </c>
      <c r="L39">
        <v>1</v>
      </c>
    </row>
    <row r="40" spans="1:13" x14ac:dyDescent="0.25">
      <c r="A40">
        <v>2021</v>
      </c>
      <c r="B40" s="9">
        <v>44296</v>
      </c>
      <c r="C40" s="10">
        <v>1400</v>
      </c>
      <c r="D40" t="s">
        <v>14</v>
      </c>
      <c r="E40" t="s">
        <v>15</v>
      </c>
      <c r="F40" t="s">
        <v>19</v>
      </c>
      <c r="G40" s="26">
        <v>0.59483796296296299</v>
      </c>
      <c r="H40" s="27" t="s">
        <v>17</v>
      </c>
      <c r="I40" s="28">
        <v>65.900000000000006</v>
      </c>
      <c r="J40">
        <v>3897</v>
      </c>
      <c r="K40" s="14">
        <v>14</v>
      </c>
      <c r="L40" s="36">
        <v>1</v>
      </c>
    </row>
    <row r="41" spans="1:13" x14ac:dyDescent="0.25">
      <c r="A41">
        <v>2021</v>
      </c>
      <c r="B41" s="9">
        <v>44296</v>
      </c>
      <c r="C41" s="10">
        <v>2000</v>
      </c>
      <c r="D41" t="s">
        <v>14</v>
      </c>
      <c r="E41" t="s">
        <v>15</v>
      </c>
      <c r="F41" t="s">
        <v>16</v>
      </c>
      <c r="G41" s="16">
        <v>0.84287037037037038</v>
      </c>
      <c r="H41" s="17" t="s">
        <v>17</v>
      </c>
      <c r="I41" s="18">
        <v>71.7</v>
      </c>
      <c r="J41">
        <v>3113</v>
      </c>
      <c r="K41" s="14">
        <v>8.74</v>
      </c>
      <c r="L41">
        <v>1</v>
      </c>
      <c r="M41" s="17" t="s">
        <v>31</v>
      </c>
    </row>
    <row r="42" spans="1:13" x14ac:dyDescent="0.25">
      <c r="A42">
        <v>2021</v>
      </c>
      <c r="B42" s="9">
        <v>44296</v>
      </c>
      <c r="C42" s="10">
        <v>2000</v>
      </c>
      <c r="D42" t="s">
        <v>14</v>
      </c>
      <c r="E42" t="s">
        <v>15</v>
      </c>
      <c r="F42" t="s">
        <v>19</v>
      </c>
      <c r="G42" s="32">
        <v>0.84288194444444453</v>
      </c>
      <c r="H42" t="s">
        <v>17</v>
      </c>
      <c r="I42" s="20">
        <v>62.4</v>
      </c>
      <c r="J42">
        <v>3116</v>
      </c>
      <c r="K42" s="14">
        <v>8.7899999999999991</v>
      </c>
      <c r="L42" s="36">
        <v>2</v>
      </c>
      <c r="M42" t="s">
        <v>32</v>
      </c>
    </row>
    <row r="43" spans="1:13" x14ac:dyDescent="0.25">
      <c r="A43">
        <v>2021</v>
      </c>
      <c r="B43" s="9">
        <v>44296</v>
      </c>
      <c r="C43" s="10">
        <v>2100</v>
      </c>
      <c r="D43" t="s">
        <v>14</v>
      </c>
      <c r="E43" t="s">
        <v>15</v>
      </c>
      <c r="F43" t="s">
        <v>16</v>
      </c>
      <c r="G43" s="29">
        <v>0.88265046296296301</v>
      </c>
      <c r="H43" s="30" t="s">
        <v>17</v>
      </c>
      <c r="I43" s="31">
        <v>72.900000000000006</v>
      </c>
      <c r="J43">
        <v>2575</v>
      </c>
      <c r="K43" s="14">
        <v>9.7899999999999991</v>
      </c>
      <c r="L43">
        <v>1</v>
      </c>
    </row>
    <row r="44" spans="1:13" x14ac:dyDescent="0.25">
      <c r="A44">
        <v>2021</v>
      </c>
      <c r="B44" s="9">
        <v>44296</v>
      </c>
      <c r="C44" s="10">
        <v>2100</v>
      </c>
      <c r="D44" t="s">
        <v>14</v>
      </c>
      <c r="E44" t="s">
        <v>15</v>
      </c>
      <c r="F44" t="s">
        <v>19</v>
      </c>
      <c r="G44" s="29">
        <v>0.88265046296296301</v>
      </c>
      <c r="H44" s="30" t="s">
        <v>17</v>
      </c>
      <c r="I44" s="31">
        <v>51.2</v>
      </c>
      <c r="J44">
        <v>2576</v>
      </c>
      <c r="K44" s="14">
        <v>9.91</v>
      </c>
      <c r="L44">
        <v>1</v>
      </c>
      <c r="M44" t="s">
        <v>33</v>
      </c>
    </row>
    <row r="45" spans="1:13" x14ac:dyDescent="0.25">
      <c r="A45">
        <v>2021</v>
      </c>
      <c r="B45" s="9">
        <v>44296</v>
      </c>
      <c r="C45" s="10">
        <v>2100</v>
      </c>
      <c r="D45" t="s">
        <v>14</v>
      </c>
      <c r="E45" t="s">
        <v>15</v>
      </c>
      <c r="F45" t="s">
        <v>16</v>
      </c>
      <c r="G45" s="26">
        <v>0.88577546296296295</v>
      </c>
      <c r="H45" s="27" t="s">
        <v>24</v>
      </c>
      <c r="I45" s="28">
        <v>61.4</v>
      </c>
      <c r="J45">
        <v>3624</v>
      </c>
      <c r="K45" s="14">
        <v>4.37</v>
      </c>
      <c r="L45">
        <v>1</v>
      </c>
    </row>
    <row r="46" spans="1:13" x14ac:dyDescent="0.25">
      <c r="A46">
        <v>2021</v>
      </c>
      <c r="B46" s="9">
        <v>44296</v>
      </c>
      <c r="C46" s="10">
        <v>2100</v>
      </c>
      <c r="D46" t="s">
        <v>14</v>
      </c>
      <c r="E46" t="s">
        <v>15</v>
      </c>
      <c r="F46" t="s">
        <v>19</v>
      </c>
      <c r="G46" s="26">
        <v>0.88577546296296295</v>
      </c>
      <c r="H46" s="27" t="s">
        <v>24</v>
      </c>
      <c r="I46" s="28">
        <v>55.1</v>
      </c>
      <c r="J46">
        <v>3624</v>
      </c>
      <c r="K46" s="14">
        <v>4.43</v>
      </c>
      <c r="L46">
        <v>1</v>
      </c>
    </row>
    <row r="47" spans="1:13" x14ac:dyDescent="0.25">
      <c r="A47">
        <v>2021</v>
      </c>
      <c r="B47" s="9">
        <v>44296</v>
      </c>
      <c r="C47" s="10">
        <v>2100</v>
      </c>
      <c r="D47" t="s">
        <v>14</v>
      </c>
      <c r="E47" t="s">
        <v>15</v>
      </c>
      <c r="F47" t="s">
        <v>16</v>
      </c>
      <c r="G47" s="16">
        <v>0.8881944444444444</v>
      </c>
      <c r="H47" s="17" t="s">
        <v>24</v>
      </c>
      <c r="I47" s="18">
        <v>46.1</v>
      </c>
      <c r="J47">
        <v>4430</v>
      </c>
      <c r="K47" s="14">
        <v>17.239999999999998</v>
      </c>
      <c r="L47">
        <v>1</v>
      </c>
      <c r="M47" s="17" t="s">
        <v>31</v>
      </c>
    </row>
    <row r="48" spans="1:13" x14ac:dyDescent="0.25">
      <c r="A48">
        <v>2021</v>
      </c>
      <c r="B48" s="9">
        <v>44296</v>
      </c>
      <c r="C48" s="10">
        <v>2100</v>
      </c>
      <c r="D48" t="s">
        <v>14</v>
      </c>
      <c r="E48" t="s">
        <v>15</v>
      </c>
      <c r="F48" t="s">
        <v>19</v>
      </c>
      <c r="G48" s="29">
        <v>0.89106481481481481</v>
      </c>
      <c r="H48" s="30" t="s">
        <v>17</v>
      </c>
      <c r="I48" s="31">
        <v>79.2</v>
      </c>
      <c r="J48">
        <v>5515</v>
      </c>
      <c r="K48" s="14">
        <v>18.850000000000001</v>
      </c>
      <c r="L48">
        <v>1</v>
      </c>
      <c r="M48" t="s">
        <v>34</v>
      </c>
    </row>
    <row r="49" spans="1:13" x14ac:dyDescent="0.25">
      <c r="A49">
        <v>2021</v>
      </c>
      <c r="B49" s="9">
        <v>44296</v>
      </c>
      <c r="C49" s="10">
        <v>2100</v>
      </c>
      <c r="D49" t="s">
        <v>14</v>
      </c>
      <c r="E49" t="s">
        <v>15</v>
      </c>
      <c r="F49" t="s">
        <v>16</v>
      </c>
      <c r="G49" s="29">
        <v>0.89152777777777781</v>
      </c>
      <c r="H49" s="30" t="s">
        <v>17</v>
      </c>
      <c r="I49" s="31">
        <v>74.099999999999994</v>
      </c>
      <c r="J49">
        <v>5514</v>
      </c>
      <c r="K49" s="14">
        <v>18.86</v>
      </c>
      <c r="L49">
        <v>1</v>
      </c>
    </row>
    <row r="50" spans="1:13" x14ac:dyDescent="0.25">
      <c r="A50">
        <v>2021</v>
      </c>
      <c r="B50" s="9">
        <v>44296</v>
      </c>
      <c r="C50" s="10">
        <v>2200</v>
      </c>
      <c r="D50" t="s">
        <v>14</v>
      </c>
      <c r="E50" t="s">
        <v>15</v>
      </c>
      <c r="F50" t="s">
        <v>16</v>
      </c>
      <c r="G50" s="26">
        <v>0.93103009259259262</v>
      </c>
      <c r="H50" s="27" t="s">
        <v>17</v>
      </c>
      <c r="I50" s="28">
        <v>73</v>
      </c>
      <c r="J50">
        <v>4450</v>
      </c>
      <c r="K50" s="14">
        <v>14.86</v>
      </c>
      <c r="L50">
        <v>1</v>
      </c>
    </row>
    <row r="51" spans="1:13" x14ac:dyDescent="0.25">
      <c r="A51">
        <v>2021</v>
      </c>
      <c r="B51" s="9">
        <v>44296</v>
      </c>
      <c r="C51" s="10">
        <v>2200</v>
      </c>
      <c r="D51" t="s">
        <v>14</v>
      </c>
      <c r="E51" t="s">
        <v>15</v>
      </c>
      <c r="F51" t="s">
        <v>19</v>
      </c>
      <c r="G51" s="37">
        <v>0.93103009259259262</v>
      </c>
      <c r="H51" s="27" t="s">
        <v>17</v>
      </c>
      <c r="I51" s="28">
        <v>60.8</v>
      </c>
      <c r="J51">
        <v>4452</v>
      </c>
      <c r="K51" s="14">
        <v>14.71</v>
      </c>
      <c r="L51">
        <v>1</v>
      </c>
      <c r="M51" t="s">
        <v>35</v>
      </c>
    </row>
    <row r="52" spans="1:13" x14ac:dyDescent="0.25">
      <c r="A52">
        <v>2021</v>
      </c>
      <c r="B52" s="9">
        <v>44296</v>
      </c>
      <c r="C52" s="10">
        <v>2200</v>
      </c>
      <c r="D52" t="s">
        <v>14</v>
      </c>
      <c r="E52" t="s">
        <v>15</v>
      </c>
      <c r="F52" t="s">
        <v>16</v>
      </c>
      <c r="G52" s="16">
        <v>0.93120370370370376</v>
      </c>
      <c r="H52" s="17" t="s">
        <v>17</v>
      </c>
      <c r="I52" s="18">
        <v>56.7</v>
      </c>
      <c r="J52">
        <v>4505</v>
      </c>
      <c r="K52" s="14">
        <v>11.8</v>
      </c>
      <c r="L52">
        <v>1</v>
      </c>
      <c r="M52" s="17" t="s">
        <v>31</v>
      </c>
    </row>
    <row r="53" spans="1:13" x14ac:dyDescent="0.25">
      <c r="A53">
        <v>2021</v>
      </c>
      <c r="B53" s="9">
        <v>44296</v>
      </c>
      <c r="C53" s="10">
        <v>2200</v>
      </c>
      <c r="D53" t="s">
        <v>14</v>
      </c>
      <c r="E53" t="s">
        <v>15</v>
      </c>
      <c r="F53" t="s">
        <v>16</v>
      </c>
      <c r="G53" s="16">
        <v>0.93136574074074074</v>
      </c>
      <c r="H53" s="17" t="s">
        <v>24</v>
      </c>
      <c r="I53" s="18">
        <v>46</v>
      </c>
      <c r="J53">
        <v>4559</v>
      </c>
      <c r="K53" s="14">
        <v>10.58</v>
      </c>
      <c r="L53">
        <v>1</v>
      </c>
      <c r="M53" s="17" t="s">
        <v>31</v>
      </c>
    </row>
    <row r="54" spans="1:13" x14ac:dyDescent="0.25">
      <c r="A54">
        <v>2021</v>
      </c>
      <c r="B54" s="9">
        <v>44296</v>
      </c>
      <c r="C54" s="10">
        <v>2300</v>
      </c>
      <c r="D54" t="s">
        <v>14</v>
      </c>
      <c r="E54" t="s">
        <v>15</v>
      </c>
      <c r="F54" t="s">
        <v>19</v>
      </c>
      <c r="G54" s="26">
        <v>0.96552083333333327</v>
      </c>
      <c r="H54" s="27" t="s">
        <v>24</v>
      </c>
      <c r="I54" s="28">
        <v>65.900000000000006</v>
      </c>
      <c r="J54">
        <v>2422</v>
      </c>
      <c r="K54" s="14">
        <v>12.59</v>
      </c>
      <c r="L54">
        <v>1</v>
      </c>
    </row>
    <row r="55" spans="1:13" x14ac:dyDescent="0.25">
      <c r="A55">
        <v>2021</v>
      </c>
      <c r="B55" s="9">
        <v>44296</v>
      </c>
      <c r="C55" s="10">
        <v>2300</v>
      </c>
      <c r="D55" t="s">
        <v>14</v>
      </c>
      <c r="E55" t="s">
        <v>15</v>
      </c>
      <c r="F55" t="s">
        <v>16</v>
      </c>
      <c r="G55" s="26">
        <v>0.96553240740740742</v>
      </c>
      <c r="H55" s="27" t="s">
        <v>24</v>
      </c>
      <c r="I55" s="28">
        <v>65.599999999999994</v>
      </c>
      <c r="J55">
        <v>2424</v>
      </c>
      <c r="K55" s="14">
        <v>12.56</v>
      </c>
      <c r="L55">
        <v>1</v>
      </c>
    </row>
    <row r="56" spans="1:13" x14ac:dyDescent="0.25">
      <c r="A56">
        <v>2021</v>
      </c>
      <c r="B56" s="9">
        <v>44308</v>
      </c>
      <c r="C56" s="10">
        <v>0</v>
      </c>
      <c r="D56" t="s">
        <v>14</v>
      </c>
      <c r="E56" t="s">
        <v>15</v>
      </c>
      <c r="F56" t="s">
        <v>36</v>
      </c>
      <c r="G56" s="38">
        <v>7.2916666666666659E-3</v>
      </c>
      <c r="H56" s="39" t="s">
        <v>17</v>
      </c>
      <c r="I56" s="39">
        <v>69.400000000000006</v>
      </c>
      <c r="J56">
        <v>2454</v>
      </c>
      <c r="K56">
        <v>10.76</v>
      </c>
      <c r="L56">
        <v>1</v>
      </c>
      <c r="M56" s="39" t="s">
        <v>37</v>
      </c>
    </row>
    <row r="57" spans="1:13" x14ac:dyDescent="0.25">
      <c r="A57">
        <v>2021</v>
      </c>
      <c r="B57" s="9">
        <v>44308</v>
      </c>
      <c r="C57" s="10">
        <v>100</v>
      </c>
      <c r="D57" t="s">
        <v>14</v>
      </c>
      <c r="E57" t="s">
        <v>15</v>
      </c>
      <c r="F57" t="s">
        <v>36</v>
      </c>
      <c r="G57" s="38">
        <v>4.2812500000000003E-2</v>
      </c>
      <c r="H57" s="39" t="s">
        <v>17</v>
      </c>
      <c r="I57" s="39">
        <v>81.3</v>
      </c>
      <c r="J57">
        <v>366</v>
      </c>
      <c r="K57">
        <v>17.7</v>
      </c>
      <c r="L57">
        <v>1</v>
      </c>
      <c r="M57" s="39" t="s">
        <v>37</v>
      </c>
    </row>
    <row r="58" spans="1:13" x14ac:dyDescent="0.25">
      <c r="A58">
        <v>2021</v>
      </c>
      <c r="B58" s="9">
        <v>44308</v>
      </c>
      <c r="C58" s="10">
        <v>100</v>
      </c>
      <c r="D58" t="s">
        <v>14</v>
      </c>
      <c r="E58" t="s">
        <v>15</v>
      </c>
      <c r="F58" t="s">
        <v>16</v>
      </c>
      <c r="G58" s="11">
        <v>5.1145833333333335E-2</v>
      </c>
      <c r="H58" s="12" t="s">
        <v>24</v>
      </c>
      <c r="I58" s="12">
        <v>72.3</v>
      </c>
      <c r="J58">
        <v>3000</v>
      </c>
      <c r="K58">
        <v>16.07</v>
      </c>
      <c r="L58">
        <v>1</v>
      </c>
    </row>
    <row r="59" spans="1:13" x14ac:dyDescent="0.25">
      <c r="A59">
        <v>2021</v>
      </c>
      <c r="B59" s="9">
        <v>44308</v>
      </c>
      <c r="C59" s="10">
        <v>100</v>
      </c>
      <c r="D59" t="s">
        <v>14</v>
      </c>
      <c r="E59" t="s">
        <v>15</v>
      </c>
      <c r="F59" t="s">
        <v>36</v>
      </c>
      <c r="G59" s="11">
        <v>5.1215277777777783E-2</v>
      </c>
      <c r="H59" s="12" t="s">
        <v>24</v>
      </c>
      <c r="I59" s="12">
        <v>75.7</v>
      </c>
      <c r="J59">
        <v>3022</v>
      </c>
      <c r="K59">
        <v>14.05</v>
      </c>
      <c r="L59">
        <v>1</v>
      </c>
    </row>
    <row r="60" spans="1:13" x14ac:dyDescent="0.25">
      <c r="A60">
        <v>2021</v>
      </c>
      <c r="B60" s="9">
        <v>44308</v>
      </c>
      <c r="C60" s="10">
        <v>200</v>
      </c>
      <c r="D60" t="s">
        <v>14</v>
      </c>
      <c r="E60" t="s">
        <v>15</v>
      </c>
      <c r="F60" t="s">
        <v>16</v>
      </c>
      <c r="G60" s="22">
        <v>9.8194444444444431E-2</v>
      </c>
      <c r="H60" s="23" t="s">
        <v>24</v>
      </c>
      <c r="I60" s="23">
        <v>58.2</v>
      </c>
      <c r="J60">
        <v>5011</v>
      </c>
      <c r="K60">
        <v>19.32</v>
      </c>
      <c r="L60">
        <v>1</v>
      </c>
    </row>
    <row r="61" spans="1:13" x14ac:dyDescent="0.25">
      <c r="A61">
        <v>2021</v>
      </c>
      <c r="B61" s="9">
        <v>44308</v>
      </c>
      <c r="C61" s="10">
        <v>200</v>
      </c>
      <c r="D61" t="s">
        <v>14</v>
      </c>
      <c r="E61" t="s">
        <v>15</v>
      </c>
      <c r="F61" t="s">
        <v>36</v>
      </c>
      <c r="G61" s="22">
        <v>9.8206018518518512E-2</v>
      </c>
      <c r="H61" s="23" t="s">
        <v>24</v>
      </c>
      <c r="I61" s="23">
        <v>60.4</v>
      </c>
      <c r="J61">
        <v>5016</v>
      </c>
      <c r="K61">
        <v>18.46</v>
      </c>
      <c r="L61">
        <v>1</v>
      </c>
    </row>
    <row r="62" spans="1:13" x14ac:dyDescent="0.25">
      <c r="A62">
        <v>2021</v>
      </c>
      <c r="B62" s="9">
        <v>44308</v>
      </c>
      <c r="C62" s="10">
        <v>400</v>
      </c>
      <c r="D62" t="s">
        <v>14</v>
      </c>
      <c r="E62" t="s">
        <v>15</v>
      </c>
      <c r="F62" t="s">
        <v>36</v>
      </c>
      <c r="G62" s="36" t="s">
        <v>22</v>
      </c>
      <c r="L62">
        <v>2</v>
      </c>
      <c r="M62" s="40" t="s">
        <v>38</v>
      </c>
    </row>
    <row r="63" spans="1:13" x14ac:dyDescent="0.25">
      <c r="A63">
        <v>2021</v>
      </c>
      <c r="B63" s="9">
        <v>44308</v>
      </c>
      <c r="C63" s="10">
        <v>500</v>
      </c>
      <c r="D63" t="s">
        <v>14</v>
      </c>
      <c r="E63" t="s">
        <v>15</v>
      </c>
      <c r="F63" t="s">
        <v>36</v>
      </c>
      <c r="G63" s="38">
        <v>0.2091898148148148</v>
      </c>
      <c r="H63" s="39" t="s">
        <v>17</v>
      </c>
      <c r="I63" s="39"/>
      <c r="J63">
        <v>285</v>
      </c>
      <c r="K63">
        <v>15.88</v>
      </c>
      <c r="L63">
        <v>1</v>
      </c>
      <c r="M63" s="39" t="s">
        <v>37</v>
      </c>
    </row>
    <row r="64" spans="1:13" x14ac:dyDescent="0.25">
      <c r="A64">
        <v>2021</v>
      </c>
      <c r="B64" s="9">
        <v>44308</v>
      </c>
      <c r="C64" s="10">
        <v>2100</v>
      </c>
      <c r="D64" t="s">
        <v>14</v>
      </c>
      <c r="E64" t="s">
        <v>15</v>
      </c>
      <c r="F64" t="s">
        <v>16</v>
      </c>
      <c r="G64" s="22">
        <v>0.87587962962962962</v>
      </c>
      <c r="H64" s="23" t="s">
        <v>17</v>
      </c>
      <c r="I64" s="23">
        <v>75.900000000000006</v>
      </c>
      <c r="J64">
        <v>287</v>
      </c>
      <c r="K64">
        <v>6.27</v>
      </c>
      <c r="L64">
        <v>1</v>
      </c>
    </row>
    <row r="65" spans="1:13" x14ac:dyDescent="0.25">
      <c r="A65">
        <v>2021</v>
      </c>
      <c r="B65" s="9">
        <v>44308</v>
      </c>
      <c r="C65" s="10">
        <v>2100</v>
      </c>
      <c r="D65" t="s">
        <v>14</v>
      </c>
      <c r="E65" t="s">
        <v>15</v>
      </c>
      <c r="F65" t="s">
        <v>36</v>
      </c>
      <c r="G65" s="41">
        <v>0.87587962962962962</v>
      </c>
      <c r="H65" s="23" t="s">
        <v>17</v>
      </c>
      <c r="I65" s="23">
        <v>79.2</v>
      </c>
      <c r="J65">
        <v>288</v>
      </c>
      <c r="K65">
        <v>6.33</v>
      </c>
      <c r="L65">
        <v>1</v>
      </c>
    </row>
    <row r="66" spans="1:13" x14ac:dyDescent="0.25">
      <c r="A66">
        <v>2021</v>
      </c>
      <c r="B66" s="9">
        <v>44308</v>
      </c>
      <c r="C66" s="10">
        <v>2200</v>
      </c>
      <c r="D66" t="s">
        <v>14</v>
      </c>
      <c r="E66" t="s">
        <v>15</v>
      </c>
      <c r="F66" t="s">
        <v>36</v>
      </c>
      <c r="G66" s="38">
        <v>0.92318287037037028</v>
      </c>
      <c r="H66" s="39" t="s">
        <v>17</v>
      </c>
      <c r="I66" s="39">
        <v>62</v>
      </c>
      <c r="J66">
        <v>2114</v>
      </c>
      <c r="K66">
        <v>5.98</v>
      </c>
      <c r="L66">
        <v>2</v>
      </c>
      <c r="M66" s="39" t="s">
        <v>37</v>
      </c>
    </row>
    <row r="67" spans="1:13" x14ac:dyDescent="0.25">
      <c r="A67">
        <v>2021</v>
      </c>
      <c r="B67" s="9">
        <v>44308</v>
      </c>
      <c r="C67" s="10">
        <v>2200</v>
      </c>
      <c r="D67" t="s">
        <v>14</v>
      </c>
      <c r="E67" t="s">
        <v>15</v>
      </c>
      <c r="F67" t="s">
        <v>36</v>
      </c>
      <c r="G67" s="38">
        <v>0.92356481481481489</v>
      </c>
      <c r="H67" s="39" t="s">
        <v>17</v>
      </c>
      <c r="I67" s="39">
        <v>51.3</v>
      </c>
      <c r="J67">
        <v>2235</v>
      </c>
      <c r="K67">
        <v>6.01</v>
      </c>
      <c r="L67">
        <v>2</v>
      </c>
      <c r="M67" s="39" t="s">
        <v>37</v>
      </c>
    </row>
    <row r="68" spans="1:13" x14ac:dyDescent="0.25">
      <c r="A68">
        <v>2021</v>
      </c>
      <c r="B68" s="9">
        <v>44308</v>
      </c>
      <c r="C68" s="10">
        <v>2200</v>
      </c>
      <c r="D68" t="s">
        <v>14</v>
      </c>
      <c r="E68" t="s">
        <v>15</v>
      </c>
      <c r="F68" t="s">
        <v>16</v>
      </c>
      <c r="G68" s="11">
        <v>0.92517361111111107</v>
      </c>
      <c r="H68" s="12" t="s">
        <v>24</v>
      </c>
      <c r="I68" s="12">
        <v>80.8</v>
      </c>
      <c r="J68">
        <v>2753</v>
      </c>
      <c r="K68">
        <v>14.66</v>
      </c>
      <c r="L68">
        <v>1</v>
      </c>
    </row>
    <row r="69" spans="1:13" x14ac:dyDescent="0.25">
      <c r="A69">
        <v>2021</v>
      </c>
      <c r="B69" s="9">
        <v>44308</v>
      </c>
      <c r="C69" s="10">
        <v>2200</v>
      </c>
      <c r="D69" t="s">
        <v>14</v>
      </c>
      <c r="E69" t="s">
        <v>15</v>
      </c>
      <c r="F69" t="s">
        <v>36</v>
      </c>
      <c r="G69" s="11">
        <v>0.9252083333333333</v>
      </c>
      <c r="H69" s="12" t="s">
        <v>24</v>
      </c>
      <c r="I69" s="12">
        <v>82.6</v>
      </c>
      <c r="J69">
        <v>2762</v>
      </c>
      <c r="K69">
        <v>14.84</v>
      </c>
      <c r="L69">
        <v>1</v>
      </c>
    </row>
    <row r="70" spans="1:13" x14ac:dyDescent="0.25">
      <c r="A70">
        <v>2021</v>
      </c>
      <c r="B70" s="9">
        <v>44308</v>
      </c>
      <c r="C70" s="10">
        <v>2300</v>
      </c>
      <c r="D70" t="s">
        <v>14</v>
      </c>
      <c r="E70" t="s">
        <v>15</v>
      </c>
      <c r="F70" t="s">
        <v>36</v>
      </c>
      <c r="G70" s="22">
        <v>0.96710648148148148</v>
      </c>
      <c r="H70" s="23" t="s">
        <v>24</v>
      </c>
      <c r="I70" s="23">
        <v>83.9</v>
      </c>
      <c r="J70">
        <v>2949</v>
      </c>
      <c r="K70">
        <v>7.83</v>
      </c>
      <c r="L70">
        <v>1</v>
      </c>
    </row>
    <row r="71" spans="1:13" x14ac:dyDescent="0.25">
      <c r="A71">
        <v>2021</v>
      </c>
      <c r="B71" s="9">
        <v>44308</v>
      </c>
      <c r="C71" s="10">
        <v>2300</v>
      </c>
      <c r="D71" t="s">
        <v>14</v>
      </c>
      <c r="E71" t="s">
        <v>15</v>
      </c>
      <c r="F71" t="s">
        <v>16</v>
      </c>
      <c r="G71" s="22">
        <v>0.96712962962962967</v>
      </c>
      <c r="H71" s="23" t="s">
        <v>24</v>
      </c>
      <c r="I71" s="23">
        <v>71</v>
      </c>
      <c r="J71">
        <v>2959</v>
      </c>
      <c r="K71">
        <v>8.09</v>
      </c>
      <c r="L71">
        <v>1</v>
      </c>
    </row>
    <row r="72" spans="1:13" x14ac:dyDescent="0.25">
      <c r="A72">
        <v>2021</v>
      </c>
      <c r="B72" s="9">
        <v>44309</v>
      </c>
      <c r="C72" s="10">
        <v>0</v>
      </c>
      <c r="D72" t="s">
        <v>14</v>
      </c>
      <c r="E72" t="s">
        <v>15</v>
      </c>
      <c r="F72" t="s">
        <v>16</v>
      </c>
      <c r="G72" s="26">
        <v>1.0775462962962964E-2</v>
      </c>
      <c r="H72" s="27" t="s">
        <v>24</v>
      </c>
      <c r="I72" s="27">
        <v>72</v>
      </c>
      <c r="J72">
        <v>3533</v>
      </c>
      <c r="K72">
        <v>6.86</v>
      </c>
      <c r="L72">
        <v>1</v>
      </c>
    </row>
    <row r="73" spans="1:13" x14ac:dyDescent="0.25">
      <c r="A73">
        <v>2021</v>
      </c>
      <c r="B73" s="9">
        <v>44309</v>
      </c>
      <c r="C73" s="10">
        <v>0</v>
      </c>
      <c r="D73" t="s">
        <v>14</v>
      </c>
      <c r="E73" t="s">
        <v>15</v>
      </c>
      <c r="F73" t="s">
        <v>36</v>
      </c>
      <c r="G73" s="26">
        <v>1.0775462962962964E-2</v>
      </c>
      <c r="H73" s="27" t="s">
        <v>24</v>
      </c>
      <c r="I73" s="27">
        <v>69</v>
      </c>
      <c r="J73">
        <v>3533</v>
      </c>
      <c r="K73">
        <v>6.88</v>
      </c>
      <c r="L73">
        <v>1</v>
      </c>
    </row>
    <row r="74" spans="1:13" x14ac:dyDescent="0.25">
      <c r="A74">
        <v>2021</v>
      </c>
      <c r="B74" s="9">
        <v>44309</v>
      </c>
      <c r="C74" s="10">
        <v>100</v>
      </c>
      <c r="D74" t="s">
        <v>14</v>
      </c>
      <c r="E74" t="s">
        <v>15</v>
      </c>
      <c r="F74" t="s">
        <v>16</v>
      </c>
      <c r="G74" s="32">
        <v>4.3576388888888894E-2</v>
      </c>
      <c r="H74" t="s">
        <v>17</v>
      </c>
      <c r="I74">
        <v>166.1</v>
      </c>
      <c r="J74">
        <v>607</v>
      </c>
      <c r="K74">
        <v>14.04</v>
      </c>
      <c r="L74">
        <v>3</v>
      </c>
    </row>
    <row r="75" spans="1:13" x14ac:dyDescent="0.25">
      <c r="A75">
        <v>2021</v>
      </c>
      <c r="B75" s="9">
        <v>44309</v>
      </c>
      <c r="C75" s="10">
        <v>100</v>
      </c>
      <c r="D75" t="s">
        <v>14</v>
      </c>
      <c r="E75" t="s">
        <v>15</v>
      </c>
      <c r="F75" t="s">
        <v>36</v>
      </c>
      <c r="G75" s="38">
        <v>4.3576388888888894E-2</v>
      </c>
      <c r="H75" s="39" t="s">
        <v>17</v>
      </c>
      <c r="I75" s="39">
        <v>88.3</v>
      </c>
      <c r="J75">
        <v>606</v>
      </c>
      <c r="K75">
        <v>13.98</v>
      </c>
      <c r="L75">
        <v>1</v>
      </c>
      <c r="M75" s="39" t="s">
        <v>39</v>
      </c>
    </row>
    <row r="76" spans="1:13" x14ac:dyDescent="0.25">
      <c r="A76">
        <v>2021</v>
      </c>
      <c r="B76" s="9">
        <v>44309</v>
      </c>
      <c r="C76" s="10">
        <v>100</v>
      </c>
      <c r="D76" t="s">
        <v>14</v>
      </c>
      <c r="E76" t="s">
        <v>15</v>
      </c>
      <c r="F76" t="s">
        <v>36</v>
      </c>
      <c r="G76" s="29">
        <v>5.6678240740740737E-2</v>
      </c>
      <c r="H76" s="30" t="s">
        <v>24</v>
      </c>
      <c r="I76" s="30">
        <v>64</v>
      </c>
      <c r="J76">
        <v>4994</v>
      </c>
      <c r="K76">
        <v>8.59</v>
      </c>
      <c r="L76">
        <v>1</v>
      </c>
    </row>
    <row r="77" spans="1:13" x14ac:dyDescent="0.25">
      <c r="A77">
        <v>2021</v>
      </c>
      <c r="B77" s="9">
        <v>44309</v>
      </c>
      <c r="C77" s="10">
        <v>100</v>
      </c>
      <c r="D77" t="s">
        <v>14</v>
      </c>
      <c r="E77" t="s">
        <v>15</v>
      </c>
      <c r="F77" t="s">
        <v>16</v>
      </c>
      <c r="G77" s="29">
        <v>5.6701388888888891E-2</v>
      </c>
      <c r="H77" s="30" t="s">
        <v>24</v>
      </c>
      <c r="I77" s="30">
        <v>63.9</v>
      </c>
      <c r="J77">
        <v>5001</v>
      </c>
      <c r="K77">
        <v>8.14</v>
      </c>
      <c r="L77">
        <v>1</v>
      </c>
    </row>
    <row r="78" spans="1:13" x14ac:dyDescent="0.25">
      <c r="A78">
        <v>2021</v>
      </c>
      <c r="B78" s="9">
        <v>44309</v>
      </c>
      <c r="C78" s="10">
        <v>200</v>
      </c>
      <c r="D78" t="s">
        <v>14</v>
      </c>
      <c r="E78" t="s">
        <v>15</v>
      </c>
      <c r="F78" t="s">
        <v>36</v>
      </c>
      <c r="G78" s="26">
        <v>0.10107638888888888</v>
      </c>
      <c r="H78" s="27" t="s">
        <v>24</v>
      </c>
      <c r="I78" s="27">
        <v>62.1</v>
      </c>
      <c r="J78">
        <v>5879</v>
      </c>
      <c r="K78">
        <v>18.63</v>
      </c>
      <c r="L78">
        <v>1</v>
      </c>
    </row>
    <row r="79" spans="1:13" x14ac:dyDescent="0.25">
      <c r="A79">
        <v>2021</v>
      </c>
      <c r="B79" s="9">
        <v>44309</v>
      </c>
      <c r="C79" s="10">
        <v>200</v>
      </c>
      <c r="D79" t="s">
        <v>14</v>
      </c>
      <c r="E79" t="s">
        <v>15</v>
      </c>
      <c r="F79" t="s">
        <v>16</v>
      </c>
      <c r="G79" s="26">
        <v>0.10113425925925927</v>
      </c>
      <c r="H79" s="27" t="s">
        <v>24</v>
      </c>
      <c r="I79" s="27">
        <v>59.9</v>
      </c>
      <c r="J79">
        <v>5901</v>
      </c>
      <c r="K79">
        <v>19.05</v>
      </c>
      <c r="L79">
        <v>1</v>
      </c>
    </row>
    <row r="80" spans="1:13" x14ac:dyDescent="0.25">
      <c r="A80">
        <v>2021</v>
      </c>
      <c r="B80" s="9">
        <v>44309</v>
      </c>
      <c r="C80" s="10">
        <v>200</v>
      </c>
      <c r="D80" t="s">
        <v>14</v>
      </c>
      <c r="E80" t="s">
        <v>15</v>
      </c>
      <c r="F80" t="s">
        <v>36</v>
      </c>
      <c r="G80" s="38">
        <v>0.10228009259259259</v>
      </c>
      <c r="H80" s="39" t="s">
        <v>17</v>
      </c>
      <c r="I80" s="39">
        <v>55.4</v>
      </c>
      <c r="J80">
        <v>6274</v>
      </c>
      <c r="K80">
        <v>19.95</v>
      </c>
      <c r="L80">
        <v>1</v>
      </c>
      <c r="M80" s="39" t="s">
        <v>40</v>
      </c>
    </row>
    <row r="81" spans="1:13" x14ac:dyDescent="0.25">
      <c r="A81">
        <v>2021</v>
      </c>
      <c r="B81" s="9">
        <v>44309</v>
      </c>
      <c r="C81" s="10">
        <v>400</v>
      </c>
      <c r="D81" t="s">
        <v>14</v>
      </c>
      <c r="E81" t="s">
        <v>15</v>
      </c>
      <c r="F81" t="s">
        <v>36</v>
      </c>
      <c r="G81" s="11">
        <v>0.17848379629629629</v>
      </c>
      <c r="H81" s="12" t="s">
        <v>24</v>
      </c>
      <c r="I81" s="12">
        <v>76.400000000000006</v>
      </c>
      <c r="J81">
        <v>3949</v>
      </c>
      <c r="K81">
        <v>15.37</v>
      </c>
      <c r="L81">
        <v>1</v>
      </c>
    </row>
    <row r="82" spans="1:13" x14ac:dyDescent="0.25">
      <c r="A82">
        <v>2021</v>
      </c>
      <c r="B82" s="9">
        <v>44309</v>
      </c>
      <c r="C82" s="10">
        <v>400</v>
      </c>
      <c r="D82" t="s">
        <v>14</v>
      </c>
      <c r="E82" t="s">
        <v>15</v>
      </c>
      <c r="F82" t="s">
        <v>16</v>
      </c>
      <c r="G82" s="11">
        <v>0.17850694444444445</v>
      </c>
      <c r="H82" s="12" t="s">
        <v>24</v>
      </c>
      <c r="I82" s="12">
        <v>78.8</v>
      </c>
      <c r="J82">
        <v>3960</v>
      </c>
      <c r="K82">
        <v>15.41</v>
      </c>
      <c r="L82">
        <v>1</v>
      </c>
    </row>
    <row r="83" spans="1:13" x14ac:dyDescent="0.25">
      <c r="A83">
        <v>2021</v>
      </c>
      <c r="B83" s="9">
        <v>44309</v>
      </c>
      <c r="C83" s="10">
        <v>400</v>
      </c>
      <c r="D83" t="s">
        <v>14</v>
      </c>
      <c r="E83" t="s">
        <v>15</v>
      </c>
      <c r="F83" t="s">
        <v>36</v>
      </c>
      <c r="G83" s="32">
        <v>0.17850694444444445</v>
      </c>
      <c r="H83" t="s">
        <v>17</v>
      </c>
      <c r="I83">
        <v>74.099999999999994</v>
      </c>
      <c r="J83">
        <v>3958</v>
      </c>
      <c r="K83">
        <v>5.26</v>
      </c>
      <c r="L83">
        <v>2</v>
      </c>
    </row>
    <row r="84" spans="1:13" x14ac:dyDescent="0.25">
      <c r="A84">
        <v>2021</v>
      </c>
      <c r="B84" s="9">
        <v>44309</v>
      </c>
      <c r="C84" s="10">
        <v>400</v>
      </c>
      <c r="D84" t="s">
        <v>14</v>
      </c>
      <c r="E84" t="s">
        <v>15</v>
      </c>
      <c r="F84" t="s">
        <v>16</v>
      </c>
      <c r="G84" s="22">
        <v>0.18638888888888891</v>
      </c>
      <c r="H84" s="23" t="s">
        <v>17</v>
      </c>
      <c r="I84" s="23">
        <v>71.5</v>
      </c>
      <c r="J84">
        <v>6583</v>
      </c>
      <c r="K84">
        <v>10.14</v>
      </c>
      <c r="L84">
        <v>1</v>
      </c>
    </row>
    <row r="85" spans="1:13" x14ac:dyDescent="0.25">
      <c r="A85">
        <v>2021</v>
      </c>
      <c r="B85" s="9">
        <v>44309</v>
      </c>
      <c r="C85" s="10">
        <v>400</v>
      </c>
      <c r="D85" t="s">
        <v>14</v>
      </c>
      <c r="E85" t="s">
        <v>15</v>
      </c>
      <c r="F85" t="s">
        <v>36</v>
      </c>
      <c r="G85" s="22">
        <v>0.18641203703703704</v>
      </c>
      <c r="H85" s="23" t="s">
        <v>17</v>
      </c>
      <c r="I85" s="23">
        <v>66.8</v>
      </c>
      <c r="J85">
        <v>6592</v>
      </c>
      <c r="K85">
        <v>10.63</v>
      </c>
      <c r="L85">
        <v>1</v>
      </c>
    </row>
    <row r="86" spans="1:13" x14ac:dyDescent="0.25">
      <c r="A86">
        <v>2021</v>
      </c>
      <c r="B86" s="9">
        <v>44309</v>
      </c>
      <c r="C86" s="10">
        <v>500</v>
      </c>
      <c r="D86" t="s">
        <v>14</v>
      </c>
      <c r="E86" t="s">
        <v>15</v>
      </c>
      <c r="F86" t="s">
        <v>16</v>
      </c>
      <c r="G86" s="11">
        <v>0.21986111111111109</v>
      </c>
      <c r="H86" s="12" t="s">
        <v>24</v>
      </c>
      <c r="I86" s="12">
        <v>63.3</v>
      </c>
      <c r="J86">
        <v>3717</v>
      </c>
      <c r="K86">
        <v>10.039999999999999</v>
      </c>
      <c r="L86">
        <v>1</v>
      </c>
    </row>
    <row r="87" spans="1:13" x14ac:dyDescent="0.25">
      <c r="A87">
        <v>2021</v>
      </c>
      <c r="B87" s="9">
        <v>44309</v>
      </c>
      <c r="C87" s="10">
        <v>500</v>
      </c>
      <c r="D87" t="s">
        <v>14</v>
      </c>
      <c r="E87" t="s">
        <v>15</v>
      </c>
      <c r="F87" t="s">
        <v>36</v>
      </c>
      <c r="G87" s="11">
        <v>0.21990740740740741</v>
      </c>
      <c r="H87" s="12" t="s">
        <v>24</v>
      </c>
      <c r="I87" s="12">
        <v>64.900000000000006</v>
      </c>
      <c r="J87">
        <v>3733</v>
      </c>
      <c r="K87">
        <v>10.07</v>
      </c>
      <c r="L87">
        <v>1</v>
      </c>
    </row>
    <row r="88" spans="1:13" x14ac:dyDescent="0.25">
      <c r="A88">
        <v>2021</v>
      </c>
      <c r="B88" s="9">
        <v>44309</v>
      </c>
      <c r="C88" s="10">
        <v>800</v>
      </c>
      <c r="D88" t="s">
        <v>14</v>
      </c>
      <c r="E88" t="s">
        <v>15</v>
      </c>
      <c r="F88" t="s">
        <v>16</v>
      </c>
      <c r="G88" s="22">
        <v>0.3432291666666667</v>
      </c>
      <c r="H88" s="23" t="s">
        <v>17</v>
      </c>
      <c r="I88" s="23">
        <v>83.1</v>
      </c>
      <c r="J88">
        <v>3207</v>
      </c>
      <c r="K88">
        <v>12.18</v>
      </c>
      <c r="L88">
        <v>1</v>
      </c>
    </row>
    <row r="89" spans="1:13" x14ac:dyDescent="0.25">
      <c r="A89">
        <v>2021</v>
      </c>
      <c r="B89" s="9">
        <v>44309</v>
      </c>
      <c r="C89" s="10">
        <v>800</v>
      </c>
      <c r="D89" t="s">
        <v>14</v>
      </c>
      <c r="E89" t="s">
        <v>15</v>
      </c>
      <c r="F89" t="s">
        <v>36</v>
      </c>
      <c r="G89" s="22">
        <v>0.3432291666666667</v>
      </c>
      <c r="H89" s="23" t="s">
        <v>17</v>
      </c>
      <c r="I89" s="23">
        <v>76.400000000000006</v>
      </c>
      <c r="J89">
        <v>3207</v>
      </c>
      <c r="K89">
        <v>12.2</v>
      </c>
      <c r="L89">
        <v>1</v>
      </c>
    </row>
    <row r="90" spans="1:13" x14ac:dyDescent="0.25">
      <c r="A90">
        <v>2021</v>
      </c>
      <c r="B90" s="9">
        <v>44309</v>
      </c>
      <c r="C90" s="10">
        <v>800</v>
      </c>
      <c r="D90" t="s">
        <v>14</v>
      </c>
      <c r="E90" t="s">
        <v>15</v>
      </c>
      <c r="F90" t="s">
        <v>36</v>
      </c>
      <c r="G90" s="11">
        <v>0.3432291666666667</v>
      </c>
      <c r="H90" s="12" t="s">
        <v>17</v>
      </c>
      <c r="I90" s="12">
        <v>65.900000000000006</v>
      </c>
      <c r="J90">
        <v>3207</v>
      </c>
      <c r="K90">
        <v>12.3</v>
      </c>
      <c r="L90">
        <v>1</v>
      </c>
    </row>
    <row r="91" spans="1:13" x14ac:dyDescent="0.25">
      <c r="A91">
        <v>2021</v>
      </c>
      <c r="B91" s="9">
        <v>44309</v>
      </c>
      <c r="C91" s="10">
        <v>800</v>
      </c>
      <c r="D91" t="s">
        <v>14</v>
      </c>
      <c r="E91" t="s">
        <v>15</v>
      </c>
      <c r="F91" t="s">
        <v>16</v>
      </c>
      <c r="G91" s="11">
        <v>0.34324074074074074</v>
      </c>
      <c r="H91" s="12" t="s">
        <v>17</v>
      </c>
      <c r="I91" s="12">
        <v>77.7</v>
      </c>
      <c r="J91">
        <v>3211</v>
      </c>
      <c r="K91">
        <v>11.84</v>
      </c>
      <c r="L91">
        <v>1</v>
      </c>
    </row>
    <row r="92" spans="1:13" x14ac:dyDescent="0.25">
      <c r="A92">
        <v>2021</v>
      </c>
      <c r="B92" s="9">
        <v>44309</v>
      </c>
      <c r="C92" s="10">
        <v>1500</v>
      </c>
      <c r="D92" t="s">
        <v>14</v>
      </c>
      <c r="E92" t="s">
        <v>15</v>
      </c>
      <c r="F92" t="s">
        <v>16</v>
      </c>
      <c r="G92" s="22">
        <v>0.64291666666666669</v>
      </c>
      <c r="H92" s="23" t="s">
        <v>24</v>
      </c>
      <c r="I92" s="23">
        <v>77.2</v>
      </c>
      <c r="J92">
        <v>6021</v>
      </c>
      <c r="K92">
        <v>11.86</v>
      </c>
      <c r="L92">
        <v>1</v>
      </c>
    </row>
    <row r="93" spans="1:13" x14ac:dyDescent="0.25">
      <c r="A93">
        <v>2021</v>
      </c>
      <c r="B93" s="9">
        <v>44309</v>
      </c>
      <c r="C93" s="10">
        <v>1500</v>
      </c>
      <c r="D93" t="s">
        <v>14</v>
      </c>
      <c r="E93" t="s">
        <v>15</v>
      </c>
      <c r="F93" t="s">
        <v>36</v>
      </c>
      <c r="G93" s="22">
        <v>0.64292824074074073</v>
      </c>
      <c r="H93" s="23" t="s">
        <v>24</v>
      </c>
      <c r="I93" s="23">
        <v>64.5</v>
      </c>
      <c r="J93">
        <v>6025</v>
      </c>
      <c r="K93">
        <v>12.2</v>
      </c>
      <c r="L93">
        <v>1</v>
      </c>
    </row>
    <row r="94" spans="1:13" x14ac:dyDescent="0.25">
      <c r="A94">
        <v>2021</v>
      </c>
      <c r="B94" s="9">
        <v>44309</v>
      </c>
      <c r="C94" s="10">
        <v>1700</v>
      </c>
      <c r="D94" t="s">
        <v>14</v>
      </c>
      <c r="E94" t="s">
        <v>15</v>
      </c>
      <c r="F94" t="s">
        <v>16</v>
      </c>
      <c r="G94" s="11">
        <v>0.72460648148148143</v>
      </c>
      <c r="H94" s="12" t="s">
        <v>17</v>
      </c>
      <c r="I94" s="12">
        <v>67.8</v>
      </c>
      <c r="J94">
        <v>5462</v>
      </c>
      <c r="K94">
        <v>8.7799999999999994</v>
      </c>
      <c r="L94">
        <v>1</v>
      </c>
    </row>
    <row r="95" spans="1:13" x14ac:dyDescent="0.25">
      <c r="A95">
        <v>2021</v>
      </c>
      <c r="B95" s="9">
        <v>44309</v>
      </c>
      <c r="C95" s="10">
        <v>1700</v>
      </c>
      <c r="D95" t="s">
        <v>14</v>
      </c>
      <c r="E95" t="s">
        <v>15</v>
      </c>
      <c r="F95" t="s">
        <v>36</v>
      </c>
      <c r="G95" s="32">
        <v>0.72460648148148143</v>
      </c>
      <c r="H95" t="s">
        <v>17</v>
      </c>
      <c r="I95">
        <v>61</v>
      </c>
      <c r="J95">
        <v>5462</v>
      </c>
      <c r="K95">
        <v>8.85</v>
      </c>
      <c r="L95">
        <v>2</v>
      </c>
      <c r="M95" t="s">
        <v>41</v>
      </c>
    </row>
    <row r="96" spans="1:13" x14ac:dyDescent="0.25">
      <c r="A96">
        <v>2021</v>
      </c>
      <c r="B96" s="9">
        <v>44309</v>
      </c>
      <c r="C96" s="10">
        <v>1700</v>
      </c>
      <c r="D96" t="s">
        <v>14</v>
      </c>
      <c r="E96" t="s">
        <v>15</v>
      </c>
      <c r="F96" t="s">
        <v>16</v>
      </c>
      <c r="G96" s="11">
        <v>0.72462962962962962</v>
      </c>
      <c r="H96" s="12" t="s">
        <v>17</v>
      </c>
      <c r="I96" s="12">
        <v>75.7</v>
      </c>
      <c r="J96">
        <v>5467</v>
      </c>
      <c r="K96">
        <v>9.5299999999999994</v>
      </c>
      <c r="L96">
        <v>1</v>
      </c>
    </row>
    <row r="97" spans="1:13" x14ac:dyDescent="0.25">
      <c r="A97">
        <v>2021</v>
      </c>
      <c r="B97" s="9">
        <v>44309</v>
      </c>
      <c r="C97" s="10">
        <v>1700</v>
      </c>
      <c r="D97" t="s">
        <v>14</v>
      </c>
      <c r="E97" t="s">
        <v>15</v>
      </c>
      <c r="F97" t="s">
        <v>36</v>
      </c>
      <c r="G97" s="32">
        <v>0.72462962962962962</v>
      </c>
      <c r="H97" t="s">
        <v>17</v>
      </c>
      <c r="I97">
        <v>71.5</v>
      </c>
      <c r="J97">
        <v>5467</v>
      </c>
      <c r="K97">
        <v>9.7799999999999994</v>
      </c>
      <c r="L97">
        <v>2</v>
      </c>
      <c r="M97" t="s">
        <v>41</v>
      </c>
    </row>
    <row r="98" spans="1:13" x14ac:dyDescent="0.25">
      <c r="A98">
        <v>2021</v>
      </c>
      <c r="B98" s="9">
        <v>44309</v>
      </c>
      <c r="C98" s="10">
        <v>1700</v>
      </c>
      <c r="D98" t="s">
        <v>14</v>
      </c>
      <c r="E98" t="s">
        <v>15</v>
      </c>
      <c r="F98" t="s">
        <v>16</v>
      </c>
      <c r="G98" s="22">
        <v>0.72502314814814817</v>
      </c>
      <c r="H98" s="23" t="s">
        <v>24</v>
      </c>
      <c r="I98" s="23">
        <v>78.2</v>
      </c>
      <c r="J98">
        <v>5601</v>
      </c>
      <c r="K98">
        <v>14.53</v>
      </c>
      <c r="L98">
        <v>1</v>
      </c>
    </row>
    <row r="99" spans="1:13" x14ac:dyDescent="0.25">
      <c r="A99">
        <v>2021</v>
      </c>
      <c r="B99" s="9">
        <v>44309</v>
      </c>
      <c r="C99" s="10">
        <v>1700</v>
      </c>
      <c r="D99" t="s">
        <v>14</v>
      </c>
      <c r="E99" t="s">
        <v>15</v>
      </c>
      <c r="F99" t="s">
        <v>36</v>
      </c>
      <c r="G99" s="22">
        <v>0.72503472222222232</v>
      </c>
      <c r="H99" s="23" t="s">
        <v>24</v>
      </c>
      <c r="I99" s="23">
        <v>77.5</v>
      </c>
      <c r="J99">
        <v>5605</v>
      </c>
      <c r="K99">
        <v>14.38</v>
      </c>
      <c r="L99">
        <v>1</v>
      </c>
    </row>
    <row r="100" spans="1:13" x14ac:dyDescent="0.25">
      <c r="A100">
        <v>2021</v>
      </c>
      <c r="B100" s="9">
        <v>44309</v>
      </c>
      <c r="C100" s="10">
        <v>1900</v>
      </c>
      <c r="D100" t="s">
        <v>14</v>
      </c>
      <c r="E100" t="s">
        <v>15</v>
      </c>
      <c r="F100" t="s">
        <v>16</v>
      </c>
      <c r="G100" s="11">
        <v>0.79396990740740747</v>
      </c>
      <c r="H100" s="12" t="s">
        <v>24</v>
      </c>
      <c r="I100" s="12">
        <v>83.2</v>
      </c>
      <c r="J100">
        <v>639</v>
      </c>
      <c r="K100">
        <v>10.24</v>
      </c>
      <c r="L100">
        <v>1</v>
      </c>
    </row>
    <row r="101" spans="1:13" x14ac:dyDescent="0.25">
      <c r="A101">
        <v>2021</v>
      </c>
      <c r="B101" s="9">
        <v>44309</v>
      </c>
      <c r="C101" s="10">
        <v>1900</v>
      </c>
      <c r="D101" t="s">
        <v>14</v>
      </c>
      <c r="E101" t="s">
        <v>15</v>
      </c>
      <c r="F101" t="s">
        <v>36</v>
      </c>
      <c r="G101" s="11">
        <v>0.79396990740740747</v>
      </c>
      <c r="H101" s="12" t="s">
        <v>24</v>
      </c>
      <c r="I101" s="12">
        <v>75.900000000000006</v>
      </c>
      <c r="J101">
        <v>639</v>
      </c>
      <c r="K101">
        <v>10.130000000000001</v>
      </c>
      <c r="L101">
        <v>1</v>
      </c>
    </row>
    <row r="102" spans="1:13" x14ac:dyDescent="0.25">
      <c r="A102">
        <v>2021</v>
      </c>
      <c r="B102" s="9">
        <v>44309</v>
      </c>
      <c r="C102" s="10">
        <v>2000</v>
      </c>
      <c r="D102" t="s">
        <v>14</v>
      </c>
      <c r="E102" t="s">
        <v>15</v>
      </c>
      <c r="F102" t="s">
        <v>16</v>
      </c>
      <c r="G102" s="22">
        <v>0.8434490740740741</v>
      </c>
      <c r="H102" s="23" t="s">
        <v>24</v>
      </c>
      <c r="I102" s="23">
        <v>76.099999999999994</v>
      </c>
      <c r="J102">
        <v>3393</v>
      </c>
      <c r="K102">
        <v>5.48</v>
      </c>
      <c r="L102">
        <v>1</v>
      </c>
    </row>
    <row r="103" spans="1:13" x14ac:dyDescent="0.25">
      <c r="A103">
        <v>2021</v>
      </c>
      <c r="B103" s="9">
        <v>44309</v>
      </c>
      <c r="C103" s="10">
        <v>2000</v>
      </c>
      <c r="D103" t="s">
        <v>14</v>
      </c>
      <c r="E103" t="s">
        <v>15</v>
      </c>
      <c r="F103" t="s">
        <v>36</v>
      </c>
      <c r="G103" s="22">
        <v>0.8434490740740741</v>
      </c>
      <c r="H103" s="23" t="s">
        <v>24</v>
      </c>
      <c r="I103" s="23">
        <v>72.099999999999994</v>
      </c>
      <c r="J103">
        <v>3394</v>
      </c>
      <c r="K103">
        <v>5.69</v>
      </c>
      <c r="L103">
        <v>1</v>
      </c>
    </row>
    <row r="104" spans="1:13" x14ac:dyDescent="0.25">
      <c r="A104">
        <v>2021</v>
      </c>
      <c r="B104" s="9">
        <v>44309</v>
      </c>
      <c r="C104" s="10">
        <v>2000</v>
      </c>
      <c r="D104" t="s">
        <v>14</v>
      </c>
      <c r="E104" t="s">
        <v>15</v>
      </c>
      <c r="F104" t="s">
        <v>16</v>
      </c>
      <c r="G104" s="11">
        <v>0.85160879629629627</v>
      </c>
      <c r="H104" s="12" t="s">
        <v>24</v>
      </c>
      <c r="I104" s="12">
        <v>65.8</v>
      </c>
      <c r="J104">
        <v>6090</v>
      </c>
      <c r="K104">
        <v>15.58</v>
      </c>
      <c r="L104">
        <v>1</v>
      </c>
    </row>
    <row r="105" spans="1:13" x14ac:dyDescent="0.25">
      <c r="A105">
        <v>2021</v>
      </c>
      <c r="B105" s="9">
        <v>44309</v>
      </c>
      <c r="C105" s="10">
        <v>2000</v>
      </c>
      <c r="D105" t="s">
        <v>14</v>
      </c>
      <c r="E105" t="s">
        <v>15</v>
      </c>
      <c r="F105" t="s">
        <v>36</v>
      </c>
      <c r="G105" s="11">
        <v>0.85162037037037042</v>
      </c>
      <c r="H105" s="12" t="s">
        <v>24</v>
      </c>
      <c r="I105" s="12">
        <v>75.900000000000006</v>
      </c>
      <c r="J105">
        <v>6093</v>
      </c>
      <c r="K105">
        <v>15.65</v>
      </c>
      <c r="L105">
        <v>1</v>
      </c>
    </row>
    <row r="106" spans="1:13" x14ac:dyDescent="0.25">
      <c r="A106">
        <v>2021</v>
      </c>
      <c r="B106" s="9">
        <v>44309</v>
      </c>
      <c r="C106" s="10">
        <v>2100</v>
      </c>
      <c r="D106" t="s">
        <v>14</v>
      </c>
      <c r="E106" t="s">
        <v>15</v>
      </c>
      <c r="F106" t="s">
        <v>16</v>
      </c>
      <c r="G106" s="22">
        <v>0.88822916666666663</v>
      </c>
      <c r="H106" s="23" t="s">
        <v>24</v>
      </c>
      <c r="I106" s="23">
        <v>62.7</v>
      </c>
      <c r="J106">
        <v>4179</v>
      </c>
      <c r="K106">
        <v>9.5299999999999994</v>
      </c>
      <c r="L106">
        <v>1</v>
      </c>
    </row>
    <row r="107" spans="1:13" x14ac:dyDescent="0.25">
      <c r="A107">
        <v>2021</v>
      </c>
      <c r="B107" s="9">
        <v>44309</v>
      </c>
      <c r="C107" s="10">
        <v>2100</v>
      </c>
      <c r="D107" t="s">
        <v>14</v>
      </c>
      <c r="E107" t="s">
        <v>15</v>
      </c>
      <c r="F107" t="s">
        <v>36</v>
      </c>
      <c r="G107" s="22">
        <v>0.88822916666666663</v>
      </c>
      <c r="H107" s="23" t="s">
        <v>24</v>
      </c>
      <c r="I107" s="23">
        <v>59.7</v>
      </c>
      <c r="J107">
        <v>4179</v>
      </c>
      <c r="K107">
        <v>9.4700000000000006</v>
      </c>
      <c r="L107">
        <v>1</v>
      </c>
    </row>
    <row r="108" spans="1:13" x14ac:dyDescent="0.25">
      <c r="A108">
        <v>2021</v>
      </c>
      <c r="B108" s="9">
        <v>44309</v>
      </c>
      <c r="C108" s="10">
        <v>2200</v>
      </c>
      <c r="D108" t="s">
        <v>14</v>
      </c>
      <c r="E108" t="s">
        <v>15</v>
      </c>
      <c r="F108" t="s">
        <v>36</v>
      </c>
      <c r="G108" s="11">
        <v>0.91701388888888891</v>
      </c>
      <c r="H108" s="12" t="s">
        <v>24</v>
      </c>
      <c r="I108" s="12">
        <v>61.5</v>
      </c>
      <c r="J108">
        <v>111</v>
      </c>
      <c r="K108">
        <v>9.1</v>
      </c>
      <c r="L108">
        <v>1</v>
      </c>
    </row>
    <row r="109" spans="1:13" x14ac:dyDescent="0.25">
      <c r="A109">
        <v>2021</v>
      </c>
      <c r="B109" s="9">
        <v>44309</v>
      </c>
      <c r="C109" s="10">
        <v>2200</v>
      </c>
      <c r="D109" t="s">
        <v>14</v>
      </c>
      <c r="E109" t="s">
        <v>15</v>
      </c>
      <c r="F109" t="s">
        <v>16</v>
      </c>
      <c r="G109" s="11">
        <v>0.91707175925925932</v>
      </c>
      <c r="H109" s="12" t="s">
        <v>24</v>
      </c>
      <c r="I109" s="12">
        <v>66.5</v>
      </c>
      <c r="J109">
        <v>132</v>
      </c>
      <c r="K109">
        <v>9.7899999999999991</v>
      </c>
      <c r="L109">
        <v>1</v>
      </c>
    </row>
    <row r="110" spans="1:13" x14ac:dyDescent="0.25">
      <c r="A110">
        <v>2021</v>
      </c>
      <c r="B110" s="9">
        <v>44317</v>
      </c>
      <c r="C110" s="10">
        <v>0</v>
      </c>
      <c r="D110" t="s">
        <v>14</v>
      </c>
      <c r="E110" t="s">
        <v>15</v>
      </c>
      <c r="F110" t="s">
        <v>16</v>
      </c>
      <c r="G110" s="16">
        <v>1.7650462962962962E-2</v>
      </c>
      <c r="H110" s="17" t="s">
        <v>17</v>
      </c>
      <c r="I110" s="18">
        <v>61.4</v>
      </c>
      <c r="J110">
        <v>5940</v>
      </c>
      <c r="K110" s="14">
        <v>9.08</v>
      </c>
      <c r="L110">
        <v>1</v>
      </c>
      <c r="M110" s="17" t="s">
        <v>42</v>
      </c>
    </row>
    <row r="111" spans="1:13" x14ac:dyDescent="0.25">
      <c r="A111">
        <v>2021</v>
      </c>
      <c r="B111" s="9">
        <v>44317</v>
      </c>
      <c r="C111" s="10">
        <v>0</v>
      </c>
      <c r="D111" t="s">
        <v>14</v>
      </c>
      <c r="E111" t="s">
        <v>15</v>
      </c>
      <c r="F111" t="s">
        <v>19</v>
      </c>
      <c r="G111" s="26">
        <v>1.7650462962962962E-2</v>
      </c>
      <c r="H111" s="27" t="s">
        <v>17</v>
      </c>
      <c r="I111" s="28">
        <v>50.4</v>
      </c>
      <c r="J111">
        <v>5939</v>
      </c>
      <c r="K111" s="14">
        <v>9.18</v>
      </c>
      <c r="L111">
        <v>1</v>
      </c>
    </row>
    <row r="112" spans="1:13" x14ac:dyDescent="0.25">
      <c r="A112">
        <v>2021</v>
      </c>
      <c r="B112" s="9">
        <v>44317</v>
      </c>
      <c r="C112" s="10">
        <v>0</v>
      </c>
      <c r="D112" t="s">
        <v>14</v>
      </c>
      <c r="E112" t="s">
        <v>15</v>
      </c>
      <c r="F112" t="s">
        <v>36</v>
      </c>
      <c r="G112" s="32">
        <v>1.7650462962962962E-2</v>
      </c>
      <c r="H112" t="s">
        <v>17</v>
      </c>
      <c r="I112" s="20">
        <v>53</v>
      </c>
      <c r="J112">
        <v>5940</v>
      </c>
      <c r="K112" s="14">
        <v>9.1199999999999992</v>
      </c>
      <c r="L112">
        <v>2</v>
      </c>
    </row>
    <row r="113" spans="1:13" x14ac:dyDescent="0.25">
      <c r="A113">
        <v>2021</v>
      </c>
      <c r="B113" s="9">
        <v>44317</v>
      </c>
      <c r="C113" s="10">
        <v>0</v>
      </c>
      <c r="D113" t="s">
        <v>14</v>
      </c>
      <c r="E113" t="s">
        <v>15</v>
      </c>
      <c r="F113" t="s">
        <v>19</v>
      </c>
      <c r="G113" s="29">
        <v>5.1296296296296291E-2</v>
      </c>
      <c r="H113" s="30" t="s">
        <v>17</v>
      </c>
      <c r="I113" s="31">
        <v>65.3</v>
      </c>
      <c r="J113">
        <v>3161</v>
      </c>
      <c r="K113" s="14">
        <v>15.84</v>
      </c>
      <c r="L113">
        <v>1</v>
      </c>
    </row>
    <row r="114" spans="1:13" x14ac:dyDescent="0.25">
      <c r="A114">
        <v>2021</v>
      </c>
      <c r="B114" s="9">
        <v>44317</v>
      </c>
      <c r="C114" s="10">
        <v>100</v>
      </c>
      <c r="D114" t="s">
        <v>14</v>
      </c>
      <c r="E114" t="s">
        <v>15</v>
      </c>
      <c r="F114" t="s">
        <v>16</v>
      </c>
      <c r="G114" s="29">
        <v>5.1296296296296291E-2</v>
      </c>
      <c r="H114" s="30" t="s">
        <v>17</v>
      </c>
      <c r="I114" s="31">
        <v>66.400000000000006</v>
      </c>
      <c r="J114">
        <v>3161</v>
      </c>
      <c r="K114" s="14">
        <v>16.02</v>
      </c>
      <c r="L114">
        <v>1</v>
      </c>
    </row>
    <row r="115" spans="1:13" x14ac:dyDescent="0.25">
      <c r="A115">
        <v>2021</v>
      </c>
      <c r="B115" s="9">
        <v>44317</v>
      </c>
      <c r="C115" s="10">
        <v>100</v>
      </c>
      <c r="D115" t="s">
        <v>14</v>
      </c>
      <c r="E115" t="s">
        <v>15</v>
      </c>
      <c r="F115" t="s">
        <v>36</v>
      </c>
      <c r="G115" s="29">
        <v>5.1296296296296291E-2</v>
      </c>
      <c r="H115" s="30" t="s">
        <v>17</v>
      </c>
      <c r="I115" s="31">
        <v>59</v>
      </c>
      <c r="J115">
        <v>3161</v>
      </c>
      <c r="K115" s="14">
        <v>15.86</v>
      </c>
      <c r="L115">
        <v>1</v>
      </c>
    </row>
    <row r="116" spans="1:13" x14ac:dyDescent="0.25">
      <c r="A116">
        <v>2021</v>
      </c>
      <c r="B116" s="9">
        <v>44317</v>
      </c>
      <c r="C116" s="10">
        <v>100</v>
      </c>
      <c r="D116" t="s">
        <v>14</v>
      </c>
      <c r="E116" t="s">
        <v>15</v>
      </c>
      <c r="F116" t="s">
        <v>19</v>
      </c>
      <c r="G116" s="33">
        <v>5.2314814814814814E-2</v>
      </c>
      <c r="H116" s="34" t="s">
        <v>17</v>
      </c>
      <c r="I116" s="35">
        <v>52.2</v>
      </c>
      <c r="J116">
        <v>3464</v>
      </c>
      <c r="K116" s="14">
        <v>14.34</v>
      </c>
      <c r="L116">
        <v>1</v>
      </c>
      <c r="M116" s="34" t="s">
        <v>43</v>
      </c>
    </row>
    <row r="117" spans="1:13" x14ac:dyDescent="0.25">
      <c r="A117">
        <v>2021</v>
      </c>
      <c r="B117" s="9">
        <v>44317</v>
      </c>
      <c r="C117" s="10">
        <v>200</v>
      </c>
      <c r="D117" t="s">
        <v>14</v>
      </c>
      <c r="E117" t="s">
        <v>15</v>
      </c>
      <c r="F117" t="s">
        <v>19</v>
      </c>
      <c r="G117" s="33">
        <v>9.4629629629629619E-2</v>
      </c>
      <c r="H117" s="34" t="s">
        <v>17</v>
      </c>
      <c r="I117" s="35">
        <v>52.2</v>
      </c>
      <c r="J117">
        <v>3788</v>
      </c>
      <c r="K117" s="14">
        <v>13.12</v>
      </c>
      <c r="L117">
        <v>1</v>
      </c>
      <c r="M117" s="34" t="s">
        <v>44</v>
      </c>
    </row>
    <row r="118" spans="1:13" x14ac:dyDescent="0.25">
      <c r="A118">
        <v>2021</v>
      </c>
      <c r="B118" s="9">
        <v>44317</v>
      </c>
      <c r="C118" s="10">
        <v>200</v>
      </c>
      <c r="D118" t="s">
        <v>14</v>
      </c>
      <c r="E118" t="s">
        <v>15</v>
      </c>
      <c r="F118" t="s">
        <v>36</v>
      </c>
      <c r="G118" s="32">
        <v>9.4629629629629619E-2</v>
      </c>
      <c r="H118" t="s">
        <v>17</v>
      </c>
      <c r="I118" s="20">
        <v>49.3</v>
      </c>
      <c r="J118">
        <v>3788</v>
      </c>
      <c r="K118" s="14">
        <v>13.14</v>
      </c>
      <c r="L118">
        <v>2</v>
      </c>
    </row>
    <row r="119" spans="1:13" x14ac:dyDescent="0.25">
      <c r="A119">
        <v>2021</v>
      </c>
      <c r="B119" s="9">
        <v>44317</v>
      </c>
      <c r="C119" s="10">
        <v>700</v>
      </c>
      <c r="D119" t="s">
        <v>14</v>
      </c>
      <c r="E119" t="s">
        <v>15</v>
      </c>
      <c r="F119" t="s">
        <v>16</v>
      </c>
      <c r="G119" s="26">
        <v>0.31025462962962963</v>
      </c>
      <c r="H119" s="27" t="s">
        <v>24</v>
      </c>
      <c r="I119" s="28">
        <v>78</v>
      </c>
      <c r="J119">
        <v>6229</v>
      </c>
      <c r="K119" s="14">
        <v>10.58</v>
      </c>
      <c r="L119">
        <v>1</v>
      </c>
    </row>
    <row r="120" spans="1:13" x14ac:dyDescent="0.25">
      <c r="A120">
        <v>2021</v>
      </c>
      <c r="B120" s="9">
        <v>44317</v>
      </c>
      <c r="C120" s="10">
        <v>700</v>
      </c>
      <c r="D120" t="s">
        <v>14</v>
      </c>
      <c r="E120" t="s">
        <v>15</v>
      </c>
      <c r="F120" t="s">
        <v>19</v>
      </c>
      <c r="G120" s="26">
        <v>0.31025462962962963</v>
      </c>
      <c r="H120" s="27" t="s">
        <v>24</v>
      </c>
      <c r="I120" s="28">
        <v>64.400000000000006</v>
      </c>
      <c r="J120">
        <v>6229</v>
      </c>
      <c r="K120" s="14">
        <v>10.62</v>
      </c>
      <c r="L120">
        <v>1</v>
      </c>
      <c r="M120" t="s">
        <v>45</v>
      </c>
    </row>
    <row r="121" spans="1:13" x14ac:dyDescent="0.25">
      <c r="A121">
        <v>2021</v>
      </c>
      <c r="B121" s="9">
        <v>44317</v>
      </c>
      <c r="C121" s="10">
        <v>700</v>
      </c>
      <c r="D121" t="s">
        <v>14</v>
      </c>
      <c r="E121" t="s">
        <v>15</v>
      </c>
      <c r="F121" t="s">
        <v>36</v>
      </c>
      <c r="G121" s="26">
        <v>0.31025462962962963</v>
      </c>
      <c r="H121" s="27" t="s">
        <v>24</v>
      </c>
      <c r="I121" s="28">
        <v>71.5</v>
      </c>
      <c r="J121">
        <v>6228</v>
      </c>
      <c r="K121" s="14">
        <v>10.61</v>
      </c>
      <c r="L121">
        <v>1</v>
      </c>
    </row>
    <row r="122" spans="1:13" x14ac:dyDescent="0.25">
      <c r="A122">
        <v>2021</v>
      </c>
      <c r="B122" s="9">
        <v>44317</v>
      </c>
      <c r="C122" s="10">
        <v>2100</v>
      </c>
      <c r="D122" t="s">
        <v>14</v>
      </c>
      <c r="E122" t="s">
        <v>15</v>
      </c>
      <c r="F122" t="s">
        <v>16</v>
      </c>
      <c r="G122" s="29">
        <v>0.8821296296296296</v>
      </c>
      <c r="H122" s="30" t="s">
        <v>24</v>
      </c>
      <c r="I122" s="31">
        <v>62.1</v>
      </c>
      <c r="J122">
        <v>2350</v>
      </c>
      <c r="K122" s="14">
        <v>14.52</v>
      </c>
      <c r="L122">
        <v>1</v>
      </c>
    </row>
    <row r="123" spans="1:13" x14ac:dyDescent="0.25">
      <c r="A123">
        <v>2021</v>
      </c>
      <c r="B123" s="9">
        <v>44317</v>
      </c>
      <c r="C123" s="10">
        <v>2100</v>
      </c>
      <c r="D123" t="s">
        <v>14</v>
      </c>
      <c r="E123" t="s">
        <v>15</v>
      </c>
      <c r="F123" t="s">
        <v>19</v>
      </c>
      <c r="G123" s="29">
        <v>0.8821296296296296</v>
      </c>
      <c r="H123" s="30" t="s">
        <v>24</v>
      </c>
      <c r="I123" s="31">
        <v>62</v>
      </c>
      <c r="J123">
        <v>2349</v>
      </c>
      <c r="K123" s="14">
        <v>14.57</v>
      </c>
      <c r="L123">
        <v>1</v>
      </c>
      <c r="M123" t="s">
        <v>46</v>
      </c>
    </row>
    <row r="124" spans="1:13" x14ac:dyDescent="0.25">
      <c r="A124">
        <v>2021</v>
      </c>
      <c r="B124" s="9">
        <v>44317</v>
      </c>
      <c r="C124" s="10">
        <v>2100</v>
      </c>
      <c r="D124" t="s">
        <v>14</v>
      </c>
      <c r="E124" t="s">
        <v>15</v>
      </c>
      <c r="F124" t="s">
        <v>36</v>
      </c>
      <c r="G124" s="29">
        <v>0.8821296296296296</v>
      </c>
      <c r="H124" s="30" t="s">
        <v>24</v>
      </c>
      <c r="I124" s="31">
        <v>59.3</v>
      </c>
      <c r="J124">
        <v>2350</v>
      </c>
      <c r="K124" s="14">
        <v>14.56</v>
      </c>
      <c r="L124">
        <v>1</v>
      </c>
    </row>
    <row r="125" spans="1:13" x14ac:dyDescent="0.25">
      <c r="A125">
        <v>2021</v>
      </c>
      <c r="B125" s="9">
        <v>44317</v>
      </c>
      <c r="C125" s="10">
        <v>2200</v>
      </c>
      <c r="D125" t="s">
        <v>14</v>
      </c>
      <c r="E125" t="s">
        <v>15</v>
      </c>
      <c r="F125" t="s">
        <v>16</v>
      </c>
      <c r="G125" s="26">
        <v>0.92314814814814816</v>
      </c>
      <c r="H125" s="27" t="s">
        <v>24</v>
      </c>
      <c r="I125" s="28">
        <v>59</v>
      </c>
      <c r="J125">
        <v>2156</v>
      </c>
      <c r="K125" s="14">
        <v>11.08</v>
      </c>
      <c r="L125">
        <v>1</v>
      </c>
    </row>
    <row r="126" spans="1:13" x14ac:dyDescent="0.25">
      <c r="A126">
        <v>2021</v>
      </c>
      <c r="B126" s="9">
        <v>44317</v>
      </c>
      <c r="C126" s="10">
        <v>2200</v>
      </c>
      <c r="D126" t="s">
        <v>14</v>
      </c>
      <c r="E126" t="s">
        <v>15</v>
      </c>
      <c r="F126" t="s">
        <v>36</v>
      </c>
      <c r="G126" s="26">
        <v>0.92321759259259262</v>
      </c>
      <c r="H126" s="27" t="s">
        <v>24</v>
      </c>
      <c r="I126" s="28">
        <v>59.6</v>
      </c>
      <c r="J126">
        <v>2176</v>
      </c>
      <c r="K126" s="14">
        <v>10.86</v>
      </c>
      <c r="L126">
        <v>1</v>
      </c>
    </row>
    <row r="127" spans="1:13" x14ac:dyDescent="0.25">
      <c r="A127">
        <v>2021</v>
      </c>
      <c r="B127" s="9">
        <v>44317</v>
      </c>
      <c r="C127" s="10">
        <v>2200</v>
      </c>
      <c r="D127" t="s">
        <v>14</v>
      </c>
      <c r="E127" t="s">
        <v>15</v>
      </c>
      <c r="F127" t="s">
        <v>19</v>
      </c>
      <c r="G127" s="26">
        <v>0.92339120370370376</v>
      </c>
      <c r="H127" s="27" t="s">
        <v>24</v>
      </c>
      <c r="I127" s="28">
        <v>62</v>
      </c>
      <c r="J127">
        <v>2236</v>
      </c>
      <c r="K127" s="14">
        <v>11.43</v>
      </c>
      <c r="L127">
        <v>1</v>
      </c>
    </row>
    <row r="128" spans="1:13" x14ac:dyDescent="0.25">
      <c r="A128">
        <v>2021</v>
      </c>
      <c r="B128" s="9">
        <v>44317</v>
      </c>
      <c r="C128" s="10">
        <v>2200</v>
      </c>
      <c r="D128" t="s">
        <v>14</v>
      </c>
      <c r="E128" t="s">
        <v>15</v>
      </c>
      <c r="F128" t="s">
        <v>16</v>
      </c>
      <c r="G128" s="29">
        <v>0.92958333333333332</v>
      </c>
      <c r="H128" s="30" t="s">
        <v>17</v>
      </c>
      <c r="I128" s="31">
        <v>65.3</v>
      </c>
      <c r="J128">
        <v>4270</v>
      </c>
      <c r="K128" s="14">
        <v>12.63</v>
      </c>
      <c r="L128">
        <v>1</v>
      </c>
    </row>
    <row r="129" spans="1:13" x14ac:dyDescent="0.25">
      <c r="A129">
        <v>2021</v>
      </c>
      <c r="B129" s="9">
        <v>44317</v>
      </c>
      <c r="C129" s="10">
        <v>2200</v>
      </c>
      <c r="D129" t="s">
        <v>14</v>
      </c>
      <c r="E129" t="s">
        <v>15</v>
      </c>
      <c r="F129" t="s">
        <v>19</v>
      </c>
      <c r="G129" s="29">
        <v>0.92958333333333332</v>
      </c>
      <c r="H129" s="30" t="s">
        <v>17</v>
      </c>
      <c r="I129" s="31">
        <v>65.7</v>
      </c>
      <c r="J129">
        <v>4270</v>
      </c>
      <c r="K129" s="14">
        <v>12.5</v>
      </c>
      <c r="L129">
        <v>1</v>
      </c>
    </row>
    <row r="130" spans="1:13" x14ac:dyDescent="0.25">
      <c r="A130">
        <v>2021</v>
      </c>
      <c r="B130" s="9">
        <v>44317</v>
      </c>
      <c r="C130" s="10">
        <v>2300</v>
      </c>
      <c r="D130" t="s">
        <v>14</v>
      </c>
      <c r="E130" t="s">
        <v>15</v>
      </c>
      <c r="F130" t="s">
        <v>16</v>
      </c>
      <c r="G130" s="26">
        <v>0.96160879629629636</v>
      </c>
      <c r="H130" s="27" t="s">
        <v>17</v>
      </c>
      <c r="I130" s="28">
        <v>61</v>
      </c>
      <c r="J130">
        <v>1103</v>
      </c>
      <c r="K130" s="14">
        <v>14.64</v>
      </c>
      <c r="L130">
        <v>1</v>
      </c>
    </row>
    <row r="131" spans="1:13" x14ac:dyDescent="0.25">
      <c r="A131">
        <v>2021</v>
      </c>
      <c r="B131" s="9">
        <v>44317</v>
      </c>
      <c r="C131" s="10">
        <v>2300</v>
      </c>
      <c r="D131" t="s">
        <v>14</v>
      </c>
      <c r="E131" t="s">
        <v>15</v>
      </c>
      <c r="F131" t="s">
        <v>19</v>
      </c>
      <c r="G131" s="26">
        <v>0.96160879629629636</v>
      </c>
      <c r="H131" s="27" t="s">
        <v>17</v>
      </c>
      <c r="I131" s="28">
        <v>57.3</v>
      </c>
      <c r="J131">
        <v>1103</v>
      </c>
      <c r="K131" s="14">
        <v>14.66</v>
      </c>
      <c r="L131">
        <v>1</v>
      </c>
      <c r="M131" t="s">
        <v>47</v>
      </c>
    </row>
    <row r="132" spans="1:13" x14ac:dyDescent="0.25">
      <c r="A132">
        <v>2021</v>
      </c>
      <c r="B132" s="9">
        <v>44329</v>
      </c>
      <c r="C132" s="10">
        <v>0</v>
      </c>
      <c r="D132" t="s">
        <v>14</v>
      </c>
      <c r="E132" t="s">
        <v>15</v>
      </c>
      <c r="F132" t="s">
        <v>16</v>
      </c>
      <c r="G132" s="11">
        <v>8.9120370370370362E-4</v>
      </c>
      <c r="H132" s="12" t="s">
        <v>24</v>
      </c>
      <c r="I132" s="13">
        <v>72.5</v>
      </c>
      <c r="J132">
        <v>296</v>
      </c>
      <c r="K132" s="14">
        <v>7.18</v>
      </c>
      <c r="L132">
        <v>1</v>
      </c>
    </row>
    <row r="133" spans="1:13" x14ac:dyDescent="0.25">
      <c r="A133">
        <v>2021</v>
      </c>
      <c r="B133" s="9">
        <v>44329</v>
      </c>
      <c r="C133" s="10">
        <v>0</v>
      </c>
      <c r="D133" t="s">
        <v>14</v>
      </c>
      <c r="E133" t="s">
        <v>15</v>
      </c>
      <c r="F133" t="s">
        <v>36</v>
      </c>
      <c r="G133" s="11">
        <v>1.0069444444444444E-3</v>
      </c>
      <c r="H133" s="12" t="s">
        <v>24</v>
      </c>
      <c r="I133" s="13">
        <v>61.5</v>
      </c>
      <c r="J133">
        <v>333</v>
      </c>
      <c r="K133" s="14">
        <v>8.66</v>
      </c>
      <c r="L133">
        <v>1</v>
      </c>
    </row>
    <row r="134" spans="1:13" x14ac:dyDescent="0.25">
      <c r="A134">
        <v>2021</v>
      </c>
      <c r="B134" s="9">
        <v>44329</v>
      </c>
      <c r="C134" s="10">
        <v>0</v>
      </c>
      <c r="D134" t="s">
        <v>14</v>
      </c>
      <c r="E134" t="s">
        <v>15</v>
      </c>
      <c r="F134" t="s">
        <v>36</v>
      </c>
      <c r="G134" s="32">
        <v>2.7662037037037034E-3</v>
      </c>
      <c r="H134" t="s">
        <v>24</v>
      </c>
      <c r="I134" s="20">
        <v>54.7</v>
      </c>
      <c r="J134">
        <v>992</v>
      </c>
      <c r="K134" s="14">
        <v>1.26</v>
      </c>
      <c r="L134">
        <v>2</v>
      </c>
      <c r="M134" s="36" t="s">
        <v>48</v>
      </c>
    </row>
    <row r="135" spans="1:13" x14ac:dyDescent="0.25">
      <c r="A135">
        <v>2021</v>
      </c>
      <c r="B135" s="9">
        <v>44329</v>
      </c>
      <c r="C135" s="10">
        <v>300</v>
      </c>
      <c r="D135" t="s">
        <v>14</v>
      </c>
      <c r="E135" t="s">
        <v>15</v>
      </c>
      <c r="F135" t="s">
        <v>16</v>
      </c>
      <c r="G135" s="16">
        <v>0.14531249999999998</v>
      </c>
      <c r="H135" s="17" t="s">
        <v>17</v>
      </c>
      <c r="I135" s="18">
        <v>55.7</v>
      </c>
      <c r="J135">
        <v>6771</v>
      </c>
      <c r="K135" s="14">
        <v>10.42</v>
      </c>
      <c r="L135">
        <v>1</v>
      </c>
      <c r="M135" s="17" t="s">
        <v>31</v>
      </c>
    </row>
    <row r="136" spans="1:13" x14ac:dyDescent="0.25">
      <c r="A136">
        <v>2021</v>
      </c>
      <c r="B136" s="9">
        <v>44329</v>
      </c>
      <c r="C136" s="10">
        <v>600</v>
      </c>
      <c r="D136" t="s">
        <v>14</v>
      </c>
      <c r="E136" t="s">
        <v>15</v>
      </c>
      <c r="F136" t="s">
        <v>36</v>
      </c>
      <c r="G136" s="32">
        <v>0.26809027777777777</v>
      </c>
      <c r="H136" t="s">
        <v>17</v>
      </c>
      <c r="I136" s="20">
        <v>61.6</v>
      </c>
      <c r="J136">
        <v>5988</v>
      </c>
      <c r="K136" s="14">
        <v>9.64</v>
      </c>
      <c r="L136">
        <v>2</v>
      </c>
    </row>
    <row r="137" spans="1:13" x14ac:dyDescent="0.25">
      <c r="A137">
        <v>2021</v>
      </c>
      <c r="B137" s="9">
        <v>44329</v>
      </c>
      <c r="C137" s="10">
        <v>2100</v>
      </c>
      <c r="D137" t="s">
        <v>14</v>
      </c>
      <c r="E137" t="s">
        <v>15</v>
      </c>
      <c r="F137" t="s">
        <v>36</v>
      </c>
      <c r="G137" s="22">
        <v>0.87886574074074064</v>
      </c>
      <c r="H137" s="23" t="s">
        <v>24</v>
      </c>
      <c r="I137" s="24">
        <v>67</v>
      </c>
      <c r="J137">
        <v>1077</v>
      </c>
      <c r="K137" s="14">
        <v>11.9</v>
      </c>
      <c r="L137">
        <v>1</v>
      </c>
    </row>
    <row r="138" spans="1:13" x14ac:dyDescent="0.25">
      <c r="A138">
        <v>2021</v>
      </c>
      <c r="B138" s="9">
        <v>44329</v>
      </c>
      <c r="C138" s="10">
        <v>2100</v>
      </c>
      <c r="D138" t="s">
        <v>14</v>
      </c>
      <c r="E138" t="s">
        <v>15</v>
      </c>
      <c r="F138" t="s">
        <v>16</v>
      </c>
      <c r="G138" s="22">
        <v>0.87890046296296298</v>
      </c>
      <c r="H138" s="23" t="s">
        <v>24</v>
      </c>
      <c r="I138" s="24">
        <v>74.5</v>
      </c>
      <c r="J138">
        <v>1084</v>
      </c>
      <c r="K138" s="14">
        <v>11.47</v>
      </c>
      <c r="L138">
        <v>1</v>
      </c>
    </row>
    <row r="139" spans="1:13" x14ac:dyDescent="0.25">
      <c r="A139">
        <v>2021</v>
      </c>
      <c r="B139" s="9">
        <v>44329</v>
      </c>
      <c r="C139" s="10">
        <v>2100</v>
      </c>
      <c r="D139" t="s">
        <v>14</v>
      </c>
      <c r="E139" t="s">
        <v>15</v>
      </c>
      <c r="F139" t="s">
        <v>16</v>
      </c>
      <c r="G139" s="16">
        <v>0.88241898148148146</v>
      </c>
      <c r="H139" s="17" t="s">
        <v>17</v>
      </c>
      <c r="I139" s="18">
        <v>81.7</v>
      </c>
      <c r="J139">
        <v>2012</v>
      </c>
      <c r="K139" s="14">
        <v>13.78</v>
      </c>
      <c r="L139">
        <v>1</v>
      </c>
      <c r="M139" s="17" t="s">
        <v>49</v>
      </c>
    </row>
    <row r="140" spans="1:13" x14ac:dyDescent="0.25">
      <c r="A140">
        <v>2021</v>
      </c>
      <c r="B140" s="9">
        <v>44329</v>
      </c>
      <c r="C140" s="10">
        <v>2100</v>
      </c>
      <c r="D140" t="s">
        <v>14</v>
      </c>
      <c r="E140" t="s">
        <v>15</v>
      </c>
      <c r="F140" t="s">
        <v>36</v>
      </c>
      <c r="G140" s="32">
        <v>0.88241898148148146</v>
      </c>
      <c r="H140" t="s">
        <v>17</v>
      </c>
      <c r="I140" s="20">
        <v>63.8</v>
      </c>
      <c r="J140">
        <v>2011</v>
      </c>
      <c r="K140" s="14">
        <v>13.99</v>
      </c>
      <c r="L140">
        <v>2</v>
      </c>
      <c r="M140" t="s">
        <v>50</v>
      </c>
    </row>
    <row r="141" spans="1:13" x14ac:dyDescent="0.25">
      <c r="A141">
        <v>2021</v>
      </c>
      <c r="B141" s="9">
        <v>44329</v>
      </c>
      <c r="C141" s="10">
        <v>2100</v>
      </c>
      <c r="D141" t="s">
        <v>14</v>
      </c>
      <c r="E141" t="s">
        <v>15</v>
      </c>
      <c r="F141" t="s">
        <v>16</v>
      </c>
      <c r="G141" s="16">
        <v>0.88348379629629636</v>
      </c>
      <c r="H141" s="17" t="s">
        <v>17</v>
      </c>
      <c r="I141" s="18">
        <v>46.3</v>
      </c>
      <c r="J141">
        <v>2333</v>
      </c>
      <c r="K141" s="14">
        <v>13.78</v>
      </c>
      <c r="L141">
        <v>1</v>
      </c>
      <c r="M141" s="17" t="s">
        <v>31</v>
      </c>
    </row>
    <row r="142" spans="1:13" x14ac:dyDescent="0.25">
      <c r="A142">
        <v>2021</v>
      </c>
      <c r="B142" s="9">
        <v>44329</v>
      </c>
      <c r="C142" s="10">
        <v>2100</v>
      </c>
      <c r="D142" t="s">
        <v>14</v>
      </c>
      <c r="E142" t="s">
        <v>15</v>
      </c>
      <c r="F142" t="s">
        <v>36</v>
      </c>
      <c r="G142" s="38">
        <v>0.8852199074074073</v>
      </c>
      <c r="H142" s="39" t="s">
        <v>17</v>
      </c>
      <c r="I142" s="42">
        <v>55.5</v>
      </c>
      <c r="J142">
        <v>2891</v>
      </c>
      <c r="K142" s="14">
        <v>7.65</v>
      </c>
      <c r="L142">
        <v>1</v>
      </c>
      <c r="M142" s="43" t="s">
        <v>51</v>
      </c>
    </row>
    <row r="143" spans="1:13" x14ac:dyDescent="0.25">
      <c r="A143">
        <v>2021</v>
      </c>
      <c r="B143" s="9">
        <v>44329</v>
      </c>
      <c r="C143" s="10">
        <v>2100</v>
      </c>
      <c r="D143" t="s">
        <v>14</v>
      </c>
      <c r="E143" t="s">
        <v>15</v>
      </c>
      <c r="F143" t="s">
        <v>36</v>
      </c>
      <c r="G143" s="38">
        <v>0.8852199074074073</v>
      </c>
      <c r="H143" s="39" t="s">
        <v>17</v>
      </c>
      <c r="I143" s="42">
        <v>69.099999999999994</v>
      </c>
      <c r="J143">
        <v>2893</v>
      </c>
      <c r="K143" s="14">
        <v>8.27</v>
      </c>
      <c r="L143">
        <v>1</v>
      </c>
      <c r="M143" s="43" t="s">
        <v>51</v>
      </c>
    </row>
    <row r="144" spans="1:13" x14ac:dyDescent="0.25">
      <c r="A144">
        <v>2021</v>
      </c>
      <c r="B144" s="9">
        <v>44329</v>
      </c>
      <c r="C144" s="10">
        <v>2100</v>
      </c>
      <c r="D144" t="s">
        <v>14</v>
      </c>
      <c r="E144" t="s">
        <v>15</v>
      </c>
      <c r="F144" t="s">
        <v>36</v>
      </c>
      <c r="G144" s="38">
        <v>0.88658564814814822</v>
      </c>
      <c r="H144" s="39" t="s">
        <v>17</v>
      </c>
      <c r="I144" s="42">
        <v>61.2</v>
      </c>
      <c r="J144">
        <v>3333</v>
      </c>
      <c r="K144" s="14">
        <v>11.52</v>
      </c>
      <c r="L144">
        <v>1</v>
      </c>
      <c r="M144" s="39" t="s">
        <v>52</v>
      </c>
    </row>
    <row r="145" spans="1:13" x14ac:dyDescent="0.25">
      <c r="A145">
        <v>2021</v>
      </c>
      <c r="B145" s="9">
        <v>44329</v>
      </c>
      <c r="C145" s="10">
        <v>2100</v>
      </c>
      <c r="D145" t="s">
        <v>14</v>
      </c>
      <c r="E145" t="s">
        <v>15</v>
      </c>
      <c r="F145" t="s">
        <v>36</v>
      </c>
      <c r="G145" s="32">
        <v>0.88974537037037038</v>
      </c>
      <c r="H145" t="s">
        <v>17</v>
      </c>
      <c r="I145" s="20">
        <v>55.4</v>
      </c>
      <c r="J145">
        <v>4364</v>
      </c>
      <c r="K145" s="14">
        <v>7.74</v>
      </c>
      <c r="L145">
        <v>2</v>
      </c>
    </row>
    <row r="146" spans="1:13" x14ac:dyDescent="0.25">
      <c r="A146">
        <v>2021</v>
      </c>
      <c r="B146" s="9">
        <v>44329</v>
      </c>
      <c r="C146" s="10">
        <v>2100</v>
      </c>
      <c r="D146" t="s">
        <v>14</v>
      </c>
      <c r="E146" t="s">
        <v>15</v>
      </c>
      <c r="F146" t="s">
        <v>16</v>
      </c>
      <c r="G146" s="16">
        <v>0.89107638888888896</v>
      </c>
      <c r="H146" s="17" t="s">
        <v>17</v>
      </c>
      <c r="I146" s="18">
        <v>66.900000000000006</v>
      </c>
      <c r="J146">
        <v>4801</v>
      </c>
      <c r="K146" s="14">
        <v>12.93</v>
      </c>
      <c r="L146">
        <v>1</v>
      </c>
      <c r="M146" s="17" t="s">
        <v>53</v>
      </c>
    </row>
    <row r="147" spans="1:13" x14ac:dyDescent="0.25">
      <c r="A147">
        <v>2021</v>
      </c>
      <c r="B147" s="9">
        <v>44329</v>
      </c>
      <c r="C147" s="10">
        <v>2200</v>
      </c>
      <c r="D147" t="s">
        <v>14</v>
      </c>
      <c r="E147" t="s">
        <v>15</v>
      </c>
      <c r="F147" t="s">
        <v>36</v>
      </c>
      <c r="G147" s="32">
        <v>0.91870370370370369</v>
      </c>
      <c r="H147" t="s">
        <v>24</v>
      </c>
      <c r="I147" s="20">
        <v>61.2</v>
      </c>
      <c r="J147">
        <v>638</v>
      </c>
      <c r="K147" s="14">
        <v>1.6</v>
      </c>
      <c r="L147">
        <v>2</v>
      </c>
      <c r="M147" t="s">
        <v>48</v>
      </c>
    </row>
    <row r="148" spans="1:13" x14ac:dyDescent="0.25">
      <c r="A148">
        <v>2021</v>
      </c>
      <c r="B148" s="9">
        <v>44329</v>
      </c>
      <c r="C148" s="10">
        <v>2200</v>
      </c>
      <c r="D148" t="s">
        <v>14</v>
      </c>
      <c r="E148" t="s">
        <v>15</v>
      </c>
      <c r="F148" t="s">
        <v>36</v>
      </c>
      <c r="G148" s="32">
        <v>0.93283564814814823</v>
      </c>
      <c r="H148" t="s">
        <v>24</v>
      </c>
      <c r="I148" s="20">
        <v>66</v>
      </c>
      <c r="J148">
        <v>4821</v>
      </c>
      <c r="K148" s="14">
        <v>1.5</v>
      </c>
      <c r="L148">
        <v>2</v>
      </c>
      <c r="M148" t="s">
        <v>48</v>
      </c>
    </row>
    <row r="149" spans="1:13" x14ac:dyDescent="0.25">
      <c r="A149">
        <v>2021</v>
      </c>
      <c r="B149" s="9">
        <v>44329</v>
      </c>
      <c r="C149" s="10">
        <v>2300</v>
      </c>
      <c r="D149" t="s">
        <v>14</v>
      </c>
      <c r="E149" t="s">
        <v>15</v>
      </c>
      <c r="F149" t="s">
        <v>16</v>
      </c>
      <c r="G149" s="11">
        <v>0.96313657407407405</v>
      </c>
      <c r="H149" s="12" t="s">
        <v>17</v>
      </c>
      <c r="I149" s="13">
        <v>79.2</v>
      </c>
      <c r="J149">
        <v>1526</v>
      </c>
      <c r="K149" s="14">
        <v>10.130000000000001</v>
      </c>
      <c r="L149">
        <v>1</v>
      </c>
    </row>
    <row r="150" spans="1:13" x14ac:dyDescent="0.25">
      <c r="A150">
        <v>2021</v>
      </c>
      <c r="B150" s="9">
        <v>44329</v>
      </c>
      <c r="C150" s="10">
        <v>2300</v>
      </c>
      <c r="D150" t="s">
        <v>14</v>
      </c>
      <c r="E150" t="s">
        <v>15</v>
      </c>
      <c r="F150" t="s">
        <v>36</v>
      </c>
      <c r="G150" s="11">
        <v>0.96313657407407405</v>
      </c>
      <c r="H150" s="12" t="s">
        <v>17</v>
      </c>
      <c r="I150" s="13">
        <v>70.599999999999994</v>
      </c>
      <c r="J150">
        <v>1525</v>
      </c>
      <c r="K150" s="14">
        <v>10.130000000000001</v>
      </c>
      <c r="L150">
        <v>1</v>
      </c>
    </row>
    <row r="151" spans="1:13" x14ac:dyDescent="0.25">
      <c r="A151">
        <v>2021</v>
      </c>
      <c r="B151" s="9">
        <v>44329</v>
      </c>
      <c r="C151" s="10">
        <v>2300</v>
      </c>
      <c r="D151" t="s">
        <v>14</v>
      </c>
      <c r="E151" t="s">
        <v>15</v>
      </c>
      <c r="F151" t="s">
        <v>36</v>
      </c>
      <c r="G151" s="22">
        <v>0.97030092592592598</v>
      </c>
      <c r="H151" s="23" t="s">
        <v>17</v>
      </c>
      <c r="I151" s="24">
        <v>77.599999999999994</v>
      </c>
      <c r="J151">
        <v>3570</v>
      </c>
      <c r="K151" s="14">
        <v>14.16</v>
      </c>
      <c r="L151">
        <v>1</v>
      </c>
    </row>
    <row r="152" spans="1:13" x14ac:dyDescent="0.25">
      <c r="A152">
        <v>2021</v>
      </c>
      <c r="B152" s="9">
        <v>44329</v>
      </c>
      <c r="C152" s="10">
        <v>2300</v>
      </c>
      <c r="D152" t="s">
        <v>14</v>
      </c>
      <c r="E152" t="s">
        <v>15</v>
      </c>
      <c r="F152" t="s">
        <v>16</v>
      </c>
      <c r="G152" s="22">
        <v>0.97031250000000002</v>
      </c>
      <c r="H152" s="23" t="s">
        <v>17</v>
      </c>
      <c r="I152" s="24">
        <v>85.8</v>
      </c>
      <c r="J152">
        <v>3572</v>
      </c>
      <c r="K152" s="14">
        <v>14.07</v>
      </c>
      <c r="L152">
        <v>1</v>
      </c>
    </row>
    <row r="153" spans="1:13" x14ac:dyDescent="0.25">
      <c r="A153">
        <v>2021</v>
      </c>
      <c r="B153" s="9">
        <v>44338</v>
      </c>
      <c r="C153" s="10">
        <v>100</v>
      </c>
      <c r="D153" t="s">
        <v>14</v>
      </c>
      <c r="E153" t="s">
        <v>15</v>
      </c>
      <c r="F153" t="s">
        <v>36</v>
      </c>
      <c r="G153" s="32">
        <v>6.1608796296296293E-2</v>
      </c>
      <c r="H153" t="s">
        <v>17</v>
      </c>
      <c r="I153" s="20">
        <v>58</v>
      </c>
      <c r="J153">
        <v>6596</v>
      </c>
      <c r="K153" s="14">
        <v>8.01</v>
      </c>
      <c r="L153">
        <v>2</v>
      </c>
    </row>
    <row r="154" spans="1:13" x14ac:dyDescent="0.25">
      <c r="A154">
        <v>2021</v>
      </c>
      <c r="B154" s="9">
        <v>44341</v>
      </c>
      <c r="C154" s="10">
        <v>0</v>
      </c>
      <c r="D154" t="s">
        <v>14</v>
      </c>
      <c r="E154" t="s">
        <v>15</v>
      </c>
      <c r="F154" t="s">
        <v>36</v>
      </c>
      <c r="G154" s="32">
        <v>1.7002314814814814E-2</v>
      </c>
      <c r="H154" t="s">
        <v>17</v>
      </c>
      <c r="I154">
        <v>51.9</v>
      </c>
      <c r="J154">
        <v>5658</v>
      </c>
      <c r="K154">
        <v>10.210000000000001</v>
      </c>
      <c r="L154">
        <v>2</v>
      </c>
    </row>
    <row r="155" spans="1:13" x14ac:dyDescent="0.25">
      <c r="A155">
        <v>2021</v>
      </c>
      <c r="B155" s="9">
        <v>44341</v>
      </c>
      <c r="C155" s="10">
        <v>100</v>
      </c>
      <c r="D155" t="s">
        <v>14</v>
      </c>
      <c r="E155" t="s">
        <v>15</v>
      </c>
      <c r="F155" t="s">
        <v>36</v>
      </c>
      <c r="G155" s="38">
        <v>5.3993055555555558E-2</v>
      </c>
      <c r="H155" s="39" t="s">
        <v>17</v>
      </c>
      <c r="I155" s="39">
        <v>46.5</v>
      </c>
      <c r="J155">
        <v>4120</v>
      </c>
      <c r="K155">
        <v>7.45</v>
      </c>
      <c r="L155">
        <v>1</v>
      </c>
      <c r="M155" s="39" t="s">
        <v>54</v>
      </c>
    </row>
    <row r="156" spans="1:13" x14ac:dyDescent="0.25">
      <c r="A156">
        <v>2021</v>
      </c>
      <c r="B156" s="9">
        <v>44341</v>
      </c>
      <c r="C156" s="10">
        <v>200</v>
      </c>
      <c r="D156" t="s">
        <v>14</v>
      </c>
      <c r="E156" t="s">
        <v>15</v>
      </c>
      <c r="F156" t="s">
        <v>36</v>
      </c>
      <c r="G156" s="32">
        <v>9.7974537037037027E-2</v>
      </c>
      <c r="H156" t="s">
        <v>17</v>
      </c>
      <c r="I156">
        <v>50.3</v>
      </c>
      <c r="J156">
        <v>4909</v>
      </c>
      <c r="K156">
        <v>17.989999999999998</v>
      </c>
      <c r="L156">
        <v>2</v>
      </c>
    </row>
    <row r="157" spans="1:13" x14ac:dyDescent="0.25">
      <c r="A157">
        <v>2021</v>
      </c>
      <c r="B157" s="9">
        <v>44342</v>
      </c>
      <c r="C157" s="10">
        <v>0</v>
      </c>
      <c r="D157" t="s">
        <v>14</v>
      </c>
      <c r="E157" t="s">
        <v>15</v>
      </c>
      <c r="F157" t="s">
        <v>16</v>
      </c>
      <c r="G157" s="26">
        <v>8.7499999999999991E-3</v>
      </c>
      <c r="H157" s="27" t="s">
        <v>17</v>
      </c>
      <c r="I157" s="27">
        <v>66.3</v>
      </c>
      <c r="J157">
        <v>2928</v>
      </c>
      <c r="K157">
        <v>17.21</v>
      </c>
      <c r="L157">
        <v>1</v>
      </c>
    </row>
    <row r="158" spans="1:13" x14ac:dyDescent="0.25">
      <c r="A158">
        <v>2021</v>
      </c>
      <c r="B158" s="9">
        <v>44342</v>
      </c>
      <c r="C158" s="10">
        <v>0</v>
      </c>
      <c r="D158" t="s">
        <v>14</v>
      </c>
      <c r="E158" t="s">
        <v>15</v>
      </c>
      <c r="F158" t="s">
        <v>36</v>
      </c>
      <c r="G158" s="26">
        <v>8.7499999999999991E-3</v>
      </c>
      <c r="H158" s="27" t="s">
        <v>17</v>
      </c>
      <c r="I158" s="27">
        <v>59.3</v>
      </c>
      <c r="J158">
        <v>2928</v>
      </c>
      <c r="K158">
        <v>17.2</v>
      </c>
      <c r="L158">
        <v>1</v>
      </c>
    </row>
    <row r="159" spans="1:13" x14ac:dyDescent="0.25">
      <c r="A159">
        <v>2021</v>
      </c>
      <c r="B159" s="9">
        <v>44342</v>
      </c>
      <c r="C159" s="10">
        <v>100</v>
      </c>
      <c r="D159" t="s">
        <v>14</v>
      </c>
      <c r="E159" t="s">
        <v>15</v>
      </c>
      <c r="F159" t="s">
        <v>16</v>
      </c>
      <c r="G159" s="29">
        <v>4.5937499999999999E-2</v>
      </c>
      <c r="H159" s="30" t="s">
        <v>17</v>
      </c>
      <c r="I159" s="30">
        <v>76.599999999999994</v>
      </c>
      <c r="J159">
        <v>1416</v>
      </c>
      <c r="K159">
        <v>12.3</v>
      </c>
      <c r="L159">
        <v>1</v>
      </c>
    </row>
    <row r="160" spans="1:13" x14ac:dyDescent="0.25">
      <c r="A160">
        <v>2021</v>
      </c>
      <c r="B160" s="9">
        <v>44342</v>
      </c>
      <c r="C160" s="10">
        <v>100</v>
      </c>
      <c r="D160" t="s">
        <v>14</v>
      </c>
      <c r="E160" t="s">
        <v>15</v>
      </c>
      <c r="F160" t="s">
        <v>36</v>
      </c>
      <c r="G160" s="29">
        <v>4.5937499999999999E-2</v>
      </c>
      <c r="H160" s="30" t="s">
        <v>17</v>
      </c>
      <c r="I160" s="30">
        <v>65.400000000000006</v>
      </c>
      <c r="J160">
        <v>1416</v>
      </c>
      <c r="K160">
        <v>12.05</v>
      </c>
      <c r="L160">
        <v>1</v>
      </c>
    </row>
    <row r="161" spans="1:13" x14ac:dyDescent="0.25">
      <c r="A161">
        <v>2021</v>
      </c>
      <c r="B161" s="9">
        <v>44342</v>
      </c>
      <c r="C161" s="10">
        <v>200</v>
      </c>
      <c r="D161" t="s">
        <v>14</v>
      </c>
      <c r="E161" t="s">
        <v>15</v>
      </c>
      <c r="F161" t="s">
        <v>36</v>
      </c>
      <c r="G161" s="32">
        <v>9.0173611111111107E-2</v>
      </c>
      <c r="H161" t="s">
        <v>17</v>
      </c>
      <c r="I161">
        <v>73.099999999999994</v>
      </c>
      <c r="J161">
        <v>2289</v>
      </c>
      <c r="K161">
        <v>11.28</v>
      </c>
      <c r="L161">
        <v>2</v>
      </c>
    </row>
    <row r="162" spans="1:13" x14ac:dyDescent="0.25">
      <c r="A162">
        <v>2021</v>
      </c>
      <c r="B162" s="9">
        <v>44342</v>
      </c>
      <c r="C162" s="10">
        <v>400</v>
      </c>
      <c r="D162" t="s">
        <v>14</v>
      </c>
      <c r="E162" t="s">
        <v>15</v>
      </c>
      <c r="F162" t="s">
        <v>16</v>
      </c>
      <c r="G162" s="32">
        <v>0.17247685185185183</v>
      </c>
      <c r="H162" t="s">
        <v>24</v>
      </c>
      <c r="I162">
        <v>95.7</v>
      </c>
      <c r="J162">
        <v>1913</v>
      </c>
      <c r="K162">
        <v>4.76</v>
      </c>
      <c r="L162">
        <v>3</v>
      </c>
    </row>
    <row r="163" spans="1:13" x14ac:dyDescent="0.25">
      <c r="A163">
        <v>2021</v>
      </c>
      <c r="B163" s="9">
        <v>44342</v>
      </c>
      <c r="C163" s="10">
        <v>800</v>
      </c>
      <c r="D163" t="s">
        <v>14</v>
      </c>
      <c r="E163" t="s">
        <v>15</v>
      </c>
      <c r="F163" t="s">
        <v>36</v>
      </c>
      <c r="G163" s="26">
        <v>0.33496527777777779</v>
      </c>
      <c r="H163" s="27" t="s">
        <v>24</v>
      </c>
      <c r="I163" s="27">
        <v>60.4</v>
      </c>
      <c r="J163">
        <v>513</v>
      </c>
      <c r="K163">
        <v>15.81</v>
      </c>
      <c r="L163">
        <v>1</v>
      </c>
    </row>
    <row r="164" spans="1:13" x14ac:dyDescent="0.25">
      <c r="A164">
        <v>2021</v>
      </c>
      <c r="B164" s="9">
        <v>44342</v>
      </c>
      <c r="C164" s="10">
        <v>800</v>
      </c>
      <c r="D164" t="s">
        <v>14</v>
      </c>
      <c r="E164" t="s">
        <v>15</v>
      </c>
      <c r="F164" t="s">
        <v>16</v>
      </c>
      <c r="G164" s="26">
        <v>0.33497685185185189</v>
      </c>
      <c r="H164" s="27" t="s">
        <v>24</v>
      </c>
      <c r="I164" s="27">
        <v>74.900000000000006</v>
      </c>
      <c r="J164">
        <v>518</v>
      </c>
      <c r="K164">
        <v>15.76</v>
      </c>
      <c r="L164">
        <v>1</v>
      </c>
    </row>
    <row r="165" spans="1:13" x14ac:dyDescent="0.25">
      <c r="A165">
        <v>2021</v>
      </c>
      <c r="B165" s="9">
        <v>44342</v>
      </c>
      <c r="C165" s="10">
        <v>1100</v>
      </c>
      <c r="D165" t="s">
        <v>14</v>
      </c>
      <c r="E165" t="s">
        <v>15</v>
      </c>
      <c r="F165" t="s">
        <v>36</v>
      </c>
      <c r="G165" s="29">
        <v>0.46909722222222222</v>
      </c>
      <c r="H165" s="30" t="s">
        <v>24</v>
      </c>
      <c r="I165" s="30">
        <v>67.5</v>
      </c>
      <c r="J165">
        <v>3544</v>
      </c>
      <c r="K165">
        <v>10.56</v>
      </c>
      <c r="L165">
        <v>1</v>
      </c>
      <c r="M165" t="s">
        <v>55</v>
      </c>
    </row>
    <row r="166" spans="1:13" x14ac:dyDescent="0.25">
      <c r="A166">
        <v>2021</v>
      </c>
      <c r="B166" s="9">
        <v>44342</v>
      </c>
      <c r="C166" s="10">
        <v>1100</v>
      </c>
      <c r="D166" t="s">
        <v>14</v>
      </c>
      <c r="E166" t="s">
        <v>15</v>
      </c>
      <c r="F166" t="s">
        <v>16</v>
      </c>
      <c r="G166" s="16">
        <v>0.46916666666666668</v>
      </c>
      <c r="H166" s="17" t="s">
        <v>24</v>
      </c>
      <c r="I166" s="17">
        <v>68.599999999999994</v>
      </c>
      <c r="J166">
        <v>3565</v>
      </c>
      <c r="K166">
        <v>10.56</v>
      </c>
      <c r="L166">
        <v>1</v>
      </c>
      <c r="M166" s="17" t="s">
        <v>42</v>
      </c>
    </row>
    <row r="167" spans="1:13" x14ac:dyDescent="0.25">
      <c r="A167">
        <v>2021</v>
      </c>
      <c r="B167" s="9">
        <v>44342</v>
      </c>
      <c r="C167" s="10">
        <v>1200</v>
      </c>
      <c r="D167" t="s">
        <v>14</v>
      </c>
      <c r="E167" t="s">
        <v>15</v>
      </c>
      <c r="F167" t="s">
        <v>16</v>
      </c>
      <c r="G167" s="26">
        <v>0.51864583333333336</v>
      </c>
      <c r="H167" s="27" t="s">
        <v>17</v>
      </c>
      <c r="I167" s="27">
        <v>66.2</v>
      </c>
      <c r="J167">
        <v>6207</v>
      </c>
      <c r="K167">
        <v>14.78</v>
      </c>
      <c r="L167">
        <v>1</v>
      </c>
    </row>
    <row r="168" spans="1:13" x14ac:dyDescent="0.25">
      <c r="A168">
        <v>2021</v>
      </c>
      <c r="B168" s="9">
        <v>44342</v>
      </c>
      <c r="C168" s="10">
        <v>1200</v>
      </c>
      <c r="D168" t="s">
        <v>14</v>
      </c>
      <c r="E168" t="s">
        <v>15</v>
      </c>
      <c r="F168" t="s">
        <v>36</v>
      </c>
      <c r="G168" s="26">
        <v>0.51877314814814812</v>
      </c>
      <c r="H168" s="27" t="s">
        <v>17</v>
      </c>
      <c r="I168" s="27">
        <v>60.5</v>
      </c>
      <c r="J168">
        <v>6248</v>
      </c>
      <c r="K168">
        <v>14.89</v>
      </c>
      <c r="L168">
        <v>1</v>
      </c>
    </row>
    <row r="169" spans="1:13" x14ac:dyDescent="0.25">
      <c r="A169">
        <v>2021</v>
      </c>
      <c r="B169" s="9">
        <v>44342</v>
      </c>
      <c r="C169" s="10">
        <v>1400</v>
      </c>
      <c r="D169" t="s">
        <v>14</v>
      </c>
      <c r="E169" t="s">
        <v>15</v>
      </c>
      <c r="F169" t="s">
        <v>16</v>
      </c>
      <c r="G169" s="29">
        <v>0.59436342592592595</v>
      </c>
      <c r="H169" s="30" t="s">
        <v>24</v>
      </c>
      <c r="I169" s="30">
        <v>68.099999999999994</v>
      </c>
      <c r="J169">
        <v>3677</v>
      </c>
      <c r="K169">
        <v>11.68</v>
      </c>
      <c r="L169">
        <v>1</v>
      </c>
    </row>
    <row r="170" spans="1:13" x14ac:dyDescent="0.25">
      <c r="A170">
        <v>2021</v>
      </c>
      <c r="B170" s="9">
        <v>44342</v>
      </c>
      <c r="C170" s="10">
        <v>1400</v>
      </c>
      <c r="D170" t="s">
        <v>14</v>
      </c>
      <c r="E170" t="s">
        <v>15</v>
      </c>
      <c r="F170" t="s">
        <v>36</v>
      </c>
      <c r="G170" s="29">
        <v>0.59436342592592595</v>
      </c>
      <c r="H170" s="30" t="s">
        <v>24</v>
      </c>
      <c r="I170" s="30">
        <v>64.2</v>
      </c>
      <c r="J170">
        <v>3678</v>
      </c>
      <c r="K170">
        <v>11.76</v>
      </c>
      <c r="L170">
        <v>1</v>
      </c>
    </row>
    <row r="171" spans="1:13" x14ac:dyDescent="0.25">
      <c r="A171">
        <v>2021</v>
      </c>
      <c r="B171" s="9">
        <v>44342</v>
      </c>
      <c r="C171" s="10">
        <v>2100</v>
      </c>
      <c r="D171" t="s">
        <v>14</v>
      </c>
      <c r="E171" t="s">
        <v>15</v>
      </c>
      <c r="F171" t="s">
        <v>16</v>
      </c>
      <c r="G171" s="26">
        <v>0.87872685185185195</v>
      </c>
      <c r="H171" s="27" t="s">
        <v>24</v>
      </c>
      <c r="I171" s="27">
        <v>62.2</v>
      </c>
      <c r="J171">
        <v>1285</v>
      </c>
      <c r="K171">
        <v>15.58</v>
      </c>
      <c r="L171">
        <v>1</v>
      </c>
    </row>
    <row r="172" spans="1:13" x14ac:dyDescent="0.25">
      <c r="A172">
        <v>2021</v>
      </c>
      <c r="B172" s="9">
        <v>44342</v>
      </c>
      <c r="C172" s="10">
        <v>2100</v>
      </c>
      <c r="D172" t="s">
        <v>14</v>
      </c>
      <c r="E172" t="s">
        <v>15</v>
      </c>
      <c r="F172" t="s">
        <v>36</v>
      </c>
      <c r="G172" s="26">
        <v>0.87884259259259256</v>
      </c>
      <c r="H172" s="27" t="s">
        <v>24</v>
      </c>
      <c r="I172" s="27">
        <v>52</v>
      </c>
      <c r="J172">
        <v>1285</v>
      </c>
      <c r="K172">
        <v>15.6</v>
      </c>
      <c r="L172">
        <v>1</v>
      </c>
    </row>
    <row r="173" spans="1:13" x14ac:dyDescent="0.25">
      <c r="A173">
        <v>2021</v>
      </c>
      <c r="B173" s="9">
        <v>44342</v>
      </c>
      <c r="C173" s="10">
        <v>2200</v>
      </c>
      <c r="D173" t="s">
        <v>14</v>
      </c>
      <c r="E173" t="s">
        <v>15</v>
      </c>
      <c r="F173" t="s">
        <v>16</v>
      </c>
      <c r="G173" s="32">
        <v>0.92496527777777782</v>
      </c>
      <c r="H173" t="s">
        <v>24</v>
      </c>
      <c r="I173">
        <v>138.9</v>
      </c>
      <c r="J173">
        <v>2801</v>
      </c>
      <c r="K173">
        <v>6.7</v>
      </c>
      <c r="L173">
        <v>3</v>
      </c>
    </row>
    <row r="174" spans="1:13" x14ac:dyDescent="0.25">
      <c r="A174">
        <v>2021</v>
      </c>
      <c r="B174" s="9">
        <v>44343</v>
      </c>
      <c r="C174" s="10">
        <v>200</v>
      </c>
      <c r="D174" t="s">
        <v>14</v>
      </c>
      <c r="E174" t="s">
        <v>15</v>
      </c>
      <c r="F174" t="s">
        <v>16</v>
      </c>
      <c r="G174" s="32">
        <v>8.5069444444444434E-2</v>
      </c>
      <c r="H174" t="s">
        <v>24</v>
      </c>
      <c r="I174">
        <v>154</v>
      </c>
      <c r="J174">
        <v>574</v>
      </c>
      <c r="K174">
        <v>14.09</v>
      </c>
      <c r="L174">
        <v>3</v>
      </c>
    </row>
    <row r="175" spans="1:13" x14ac:dyDescent="0.25">
      <c r="A175">
        <v>2021</v>
      </c>
      <c r="B175" s="9">
        <v>44343</v>
      </c>
      <c r="C175" s="10">
        <v>200</v>
      </c>
      <c r="D175" t="s">
        <v>14</v>
      </c>
      <c r="E175" t="s">
        <v>15</v>
      </c>
      <c r="F175" t="s">
        <v>16</v>
      </c>
      <c r="G175" s="32">
        <v>8.6296296296296301E-2</v>
      </c>
      <c r="H175" t="s">
        <v>17</v>
      </c>
      <c r="I175">
        <v>138.69999999999999</v>
      </c>
      <c r="J175">
        <v>985</v>
      </c>
      <c r="K175">
        <v>13.06</v>
      </c>
      <c r="L175">
        <v>3</v>
      </c>
    </row>
    <row r="176" spans="1:13" x14ac:dyDescent="0.25">
      <c r="A176">
        <v>2021</v>
      </c>
      <c r="B176" s="9">
        <v>44343</v>
      </c>
      <c r="C176" s="10">
        <v>1100</v>
      </c>
      <c r="D176" t="s">
        <v>14</v>
      </c>
      <c r="E176" t="s">
        <v>15</v>
      </c>
      <c r="F176" t="s">
        <v>16</v>
      </c>
      <c r="G176" s="11">
        <v>0.46491898148148153</v>
      </c>
      <c r="H176" s="12" t="s">
        <v>17</v>
      </c>
      <c r="I176" s="12">
        <v>77.400000000000006</v>
      </c>
      <c r="J176">
        <v>2209</v>
      </c>
      <c r="K176">
        <v>15.91</v>
      </c>
      <c r="L176">
        <v>1</v>
      </c>
    </row>
    <row r="177" spans="1:13" x14ac:dyDescent="0.25">
      <c r="A177">
        <v>2021</v>
      </c>
      <c r="B177" s="9">
        <v>44343</v>
      </c>
      <c r="C177" s="10">
        <v>1100</v>
      </c>
      <c r="D177" t="s">
        <v>14</v>
      </c>
      <c r="E177" t="s">
        <v>15</v>
      </c>
      <c r="F177" t="s">
        <v>36</v>
      </c>
      <c r="G177" s="11">
        <v>0.46494212962962966</v>
      </c>
      <c r="H177" s="12" t="s">
        <v>17</v>
      </c>
      <c r="I177" s="12">
        <v>65.099999999999994</v>
      </c>
      <c r="J177">
        <v>2216</v>
      </c>
      <c r="K177">
        <v>15.27</v>
      </c>
      <c r="L177">
        <v>1</v>
      </c>
    </row>
    <row r="178" spans="1:13" x14ac:dyDescent="0.25">
      <c r="A178">
        <v>2021</v>
      </c>
      <c r="B178" s="9">
        <v>44343</v>
      </c>
      <c r="C178" s="10">
        <v>2200</v>
      </c>
      <c r="D178" t="s">
        <v>14</v>
      </c>
      <c r="E178" t="s">
        <v>15</v>
      </c>
      <c r="F178" t="s">
        <v>16</v>
      </c>
      <c r="G178" s="16">
        <v>0.91758101851851848</v>
      </c>
      <c r="H178" s="17" t="s">
        <v>17</v>
      </c>
      <c r="I178" s="17">
        <v>70.599999999999994</v>
      </c>
      <c r="J178">
        <v>298</v>
      </c>
      <c r="K178">
        <v>7.15</v>
      </c>
      <c r="L178">
        <v>1</v>
      </c>
      <c r="M178" s="17" t="s">
        <v>56</v>
      </c>
    </row>
    <row r="179" spans="1:13" x14ac:dyDescent="0.25">
      <c r="A179">
        <v>2021</v>
      </c>
      <c r="B179" s="9">
        <v>44343</v>
      </c>
      <c r="C179" s="10">
        <v>2300</v>
      </c>
      <c r="D179" t="s">
        <v>14</v>
      </c>
      <c r="E179" t="s">
        <v>15</v>
      </c>
      <c r="F179" t="s">
        <v>16</v>
      </c>
      <c r="G179" s="16">
        <v>0.97200231481481481</v>
      </c>
      <c r="H179" s="17" t="s">
        <v>17</v>
      </c>
      <c r="I179" s="17">
        <v>66.5</v>
      </c>
      <c r="J179">
        <v>4562</v>
      </c>
      <c r="K179">
        <v>18.38</v>
      </c>
      <c r="L179">
        <v>1</v>
      </c>
      <c r="M179" s="17" t="s">
        <v>42</v>
      </c>
    </row>
    <row r="180" spans="1:13" x14ac:dyDescent="0.25">
      <c r="A180">
        <v>2021</v>
      </c>
      <c r="B180" s="9">
        <v>44343</v>
      </c>
      <c r="C180" s="10">
        <v>2300</v>
      </c>
      <c r="D180" t="s">
        <v>14</v>
      </c>
      <c r="E180" t="s">
        <v>15</v>
      </c>
      <c r="F180" t="s">
        <v>16</v>
      </c>
      <c r="G180" s="16">
        <v>0.97824074074074074</v>
      </c>
      <c r="H180" s="17" t="s">
        <v>17</v>
      </c>
      <c r="I180" s="17">
        <v>68.5</v>
      </c>
      <c r="J180">
        <v>6582</v>
      </c>
      <c r="K180">
        <v>7.47</v>
      </c>
      <c r="L180">
        <v>1</v>
      </c>
      <c r="M180" s="17" t="s">
        <v>42</v>
      </c>
    </row>
    <row r="181" spans="1:13" x14ac:dyDescent="0.25">
      <c r="A181">
        <v>2021</v>
      </c>
      <c r="B181" s="9">
        <v>44353</v>
      </c>
      <c r="C181" s="10">
        <v>1300</v>
      </c>
      <c r="D181" t="s">
        <v>14</v>
      </c>
      <c r="E181" t="s">
        <v>15</v>
      </c>
      <c r="F181" t="s">
        <v>16</v>
      </c>
      <c r="G181" s="11">
        <v>0.54399305555555555</v>
      </c>
      <c r="H181" s="12" t="s">
        <v>17</v>
      </c>
      <c r="I181" s="12">
        <v>56.9</v>
      </c>
      <c r="J181">
        <v>766</v>
      </c>
      <c r="K181">
        <v>15.56</v>
      </c>
      <c r="L181">
        <v>1</v>
      </c>
    </row>
    <row r="182" spans="1:13" x14ac:dyDescent="0.25">
      <c r="A182">
        <v>2021</v>
      </c>
      <c r="B182" s="9">
        <v>44353</v>
      </c>
      <c r="C182" s="10">
        <v>1300</v>
      </c>
      <c r="D182" t="s">
        <v>14</v>
      </c>
      <c r="E182" t="s">
        <v>15</v>
      </c>
      <c r="F182" t="s">
        <v>36</v>
      </c>
      <c r="G182" s="11">
        <v>0.54399305555555555</v>
      </c>
      <c r="H182" s="12" t="s">
        <v>17</v>
      </c>
      <c r="I182" s="12">
        <v>47.6</v>
      </c>
      <c r="J182">
        <v>766</v>
      </c>
      <c r="K182">
        <v>15.55</v>
      </c>
      <c r="L182">
        <v>1</v>
      </c>
    </row>
    <row r="183" spans="1:13" x14ac:dyDescent="0.25">
      <c r="A183">
        <v>2021</v>
      </c>
      <c r="B183" s="9">
        <v>44353</v>
      </c>
      <c r="C183" s="10">
        <v>2100</v>
      </c>
      <c r="D183" t="s">
        <v>14</v>
      </c>
      <c r="E183" t="s">
        <v>15</v>
      </c>
      <c r="F183" t="s">
        <v>16</v>
      </c>
      <c r="G183" s="16">
        <v>0.88505787037037031</v>
      </c>
      <c r="H183" s="17" t="s">
        <v>24</v>
      </c>
      <c r="I183" s="17">
        <v>49</v>
      </c>
      <c r="J183">
        <v>3219</v>
      </c>
      <c r="K183">
        <v>15.63</v>
      </c>
      <c r="L183">
        <v>1</v>
      </c>
      <c r="M183" s="17" t="s">
        <v>56</v>
      </c>
    </row>
    <row r="184" spans="1:13" x14ac:dyDescent="0.25">
      <c r="A184">
        <v>2021</v>
      </c>
      <c r="B184" s="9">
        <v>44353</v>
      </c>
      <c r="C184" s="10">
        <v>2200</v>
      </c>
      <c r="D184" t="s">
        <v>14</v>
      </c>
      <c r="E184" t="s">
        <v>15</v>
      </c>
      <c r="F184" t="s">
        <v>16</v>
      </c>
      <c r="G184" s="32">
        <v>0.92454861111111108</v>
      </c>
      <c r="H184" t="s">
        <v>24</v>
      </c>
      <c r="I184">
        <v>109.3</v>
      </c>
      <c r="J184">
        <v>2387</v>
      </c>
      <c r="K184">
        <v>15.37</v>
      </c>
      <c r="L184">
        <v>3</v>
      </c>
      <c r="M184" t="s">
        <v>57</v>
      </c>
    </row>
    <row r="185" spans="1:13" x14ac:dyDescent="0.25">
      <c r="A185">
        <v>2021</v>
      </c>
      <c r="B185" s="9">
        <v>44353</v>
      </c>
      <c r="C185" s="10">
        <v>2200</v>
      </c>
      <c r="D185" t="s">
        <v>14</v>
      </c>
      <c r="E185" t="s">
        <v>15</v>
      </c>
      <c r="F185" t="s">
        <v>36</v>
      </c>
      <c r="G185" s="38">
        <v>0.92459490740740735</v>
      </c>
      <c r="H185" s="39" t="s">
        <v>24</v>
      </c>
      <c r="I185" s="39">
        <v>80.7</v>
      </c>
      <c r="J185">
        <v>2398</v>
      </c>
      <c r="K185">
        <v>14.82</v>
      </c>
      <c r="L185">
        <v>1</v>
      </c>
      <c r="M185" s="39" t="s">
        <v>58</v>
      </c>
    </row>
    <row r="186" spans="1:13" x14ac:dyDescent="0.25">
      <c r="A186">
        <v>2021</v>
      </c>
      <c r="B186" s="9">
        <v>44353</v>
      </c>
      <c r="C186" s="10">
        <v>2200</v>
      </c>
      <c r="D186" t="s">
        <v>14</v>
      </c>
      <c r="E186" t="s">
        <v>15</v>
      </c>
      <c r="F186" t="s">
        <v>16</v>
      </c>
      <c r="G186" s="32">
        <v>0.93071759259259268</v>
      </c>
      <c r="H186" t="s">
        <v>17</v>
      </c>
      <c r="I186">
        <v>80.900000000000006</v>
      </c>
      <c r="J186">
        <v>4235</v>
      </c>
      <c r="K186">
        <v>9.84</v>
      </c>
      <c r="L186">
        <v>3</v>
      </c>
      <c r="M186" t="s">
        <v>59</v>
      </c>
    </row>
    <row r="187" spans="1:13" x14ac:dyDescent="0.25">
      <c r="A187">
        <v>2021</v>
      </c>
      <c r="B187" s="9">
        <v>44353</v>
      </c>
      <c r="C187" s="10">
        <v>2200</v>
      </c>
      <c r="D187" t="s">
        <v>14</v>
      </c>
      <c r="E187" t="s">
        <v>15</v>
      </c>
      <c r="F187" t="s">
        <v>36</v>
      </c>
      <c r="G187" s="32">
        <v>0.93071759259259268</v>
      </c>
      <c r="H187" t="s">
        <v>17</v>
      </c>
      <c r="I187">
        <v>71.099999999999994</v>
      </c>
      <c r="J187">
        <v>4233</v>
      </c>
      <c r="K187">
        <v>10.52</v>
      </c>
      <c r="L187">
        <v>2</v>
      </c>
    </row>
    <row r="188" spans="1:13" x14ac:dyDescent="0.25">
      <c r="A188">
        <v>2021</v>
      </c>
      <c r="B188" s="9">
        <v>44353</v>
      </c>
      <c r="C188" s="10">
        <v>2200</v>
      </c>
      <c r="D188" t="s">
        <v>14</v>
      </c>
      <c r="E188" t="s">
        <v>15</v>
      </c>
      <c r="F188" t="s">
        <v>36</v>
      </c>
      <c r="G188" s="32">
        <v>0.93071759259259268</v>
      </c>
      <c r="H188" t="s">
        <v>17</v>
      </c>
      <c r="I188">
        <v>74.7</v>
      </c>
      <c r="J188">
        <v>4235</v>
      </c>
      <c r="K188">
        <v>9.85</v>
      </c>
      <c r="L188">
        <v>2</v>
      </c>
    </row>
    <row r="189" spans="1:13" x14ac:dyDescent="0.25">
      <c r="B189" s="9"/>
      <c r="I189" s="20"/>
      <c r="K189" s="14"/>
    </row>
    <row r="190" spans="1:13" x14ac:dyDescent="0.25">
      <c r="B190" s="9"/>
      <c r="I190" s="20"/>
      <c r="K190" s="14"/>
    </row>
    <row r="191" spans="1:13" x14ac:dyDescent="0.25">
      <c r="B191" s="9"/>
      <c r="I191" s="20"/>
      <c r="K191" s="14"/>
    </row>
    <row r="192" spans="1:13" x14ac:dyDescent="0.25">
      <c r="B192" s="9"/>
      <c r="I192" s="20"/>
      <c r="K192" s="14"/>
    </row>
    <row r="193" spans="2:11" x14ac:dyDescent="0.25">
      <c r="B193" s="9"/>
      <c r="I193" s="20"/>
      <c r="K193" s="14"/>
    </row>
    <row r="194" spans="2:11" x14ac:dyDescent="0.25">
      <c r="B194" s="9"/>
      <c r="I194" s="20"/>
      <c r="K194" s="14"/>
    </row>
    <row r="195" spans="2:11" x14ac:dyDescent="0.25">
      <c r="B195" s="9"/>
      <c r="I195" s="20"/>
      <c r="K195" s="14"/>
    </row>
    <row r="196" spans="2:11" x14ac:dyDescent="0.25">
      <c r="B196" s="9"/>
      <c r="I196" s="20"/>
      <c r="K196" s="14"/>
    </row>
    <row r="197" spans="2:11" x14ac:dyDescent="0.25">
      <c r="B197" s="9"/>
      <c r="I197" s="20"/>
      <c r="K197" s="14"/>
    </row>
    <row r="198" spans="2:11" x14ac:dyDescent="0.25">
      <c r="B198" s="9"/>
      <c r="G198" s="32"/>
      <c r="I198" s="20"/>
      <c r="K198" s="14"/>
    </row>
    <row r="199" spans="2:11" x14ac:dyDescent="0.25">
      <c r="B199" s="9"/>
      <c r="G199" s="32"/>
      <c r="I199" s="20"/>
      <c r="K199" s="14"/>
    </row>
    <row r="200" spans="2:11" x14ac:dyDescent="0.25">
      <c r="B200" s="9"/>
      <c r="G200" s="32"/>
      <c r="I200" s="20"/>
      <c r="K200" s="14"/>
    </row>
    <row r="201" spans="2:11" x14ac:dyDescent="0.25">
      <c r="B201" s="9"/>
      <c r="G201" s="32"/>
      <c r="I201" s="20"/>
      <c r="K201" s="14"/>
    </row>
    <row r="202" spans="2:11" x14ac:dyDescent="0.25">
      <c r="B202" s="9"/>
      <c r="I202" s="20"/>
      <c r="K202" s="14"/>
    </row>
    <row r="203" spans="2:11" x14ac:dyDescent="0.25">
      <c r="B203" s="9"/>
      <c r="G203" s="32"/>
      <c r="I203" s="20"/>
      <c r="K203" s="14"/>
    </row>
    <row r="204" spans="2:11" x14ac:dyDescent="0.25">
      <c r="B204" s="9"/>
      <c r="G204" s="32"/>
      <c r="I204" s="20"/>
      <c r="K204" s="14"/>
    </row>
    <row r="205" spans="2:11" x14ac:dyDescent="0.25">
      <c r="B205" s="9"/>
      <c r="I205" s="20"/>
      <c r="K205" s="14"/>
    </row>
    <row r="206" spans="2:11" x14ac:dyDescent="0.25">
      <c r="B206" s="9"/>
      <c r="I206" s="20"/>
      <c r="K206" s="14"/>
    </row>
    <row r="207" spans="2:11" x14ac:dyDescent="0.25">
      <c r="B207" s="9"/>
      <c r="I207" s="20"/>
      <c r="K207" s="14"/>
    </row>
    <row r="208" spans="2:11" x14ac:dyDescent="0.25">
      <c r="B208" s="9"/>
      <c r="I208" s="20"/>
      <c r="K208" s="14"/>
    </row>
    <row r="209" spans="2:11" x14ac:dyDescent="0.25">
      <c r="B209" s="9"/>
      <c r="I209" s="20"/>
      <c r="K209" s="14"/>
    </row>
    <row r="210" spans="2:11" x14ac:dyDescent="0.25">
      <c r="B210" s="9"/>
      <c r="I210" s="20"/>
      <c r="K210" s="14"/>
    </row>
    <row r="211" spans="2:11" x14ac:dyDescent="0.25">
      <c r="B211" s="9"/>
      <c r="I211" s="20"/>
      <c r="K211" s="14"/>
    </row>
    <row r="212" spans="2:11" x14ac:dyDescent="0.25">
      <c r="B212" s="9"/>
      <c r="I212" s="20"/>
      <c r="K212" s="14"/>
    </row>
    <row r="213" spans="2:11" x14ac:dyDescent="0.25">
      <c r="B213" s="9"/>
      <c r="I213" s="20"/>
      <c r="K213" s="14"/>
    </row>
    <row r="214" spans="2:11" x14ac:dyDescent="0.25">
      <c r="B214" s="9"/>
      <c r="I214" s="20"/>
      <c r="K214" s="14"/>
    </row>
    <row r="215" spans="2:11" x14ac:dyDescent="0.25">
      <c r="B215" s="9"/>
      <c r="I215" s="20"/>
      <c r="K215" s="14"/>
    </row>
    <row r="216" spans="2:11" x14ac:dyDescent="0.25">
      <c r="B216" s="9"/>
      <c r="I216" s="20"/>
      <c r="K216" s="14"/>
    </row>
    <row r="217" spans="2:11" x14ac:dyDescent="0.25">
      <c r="B217" s="9"/>
      <c r="I217" s="20"/>
      <c r="K217" s="14"/>
    </row>
    <row r="218" spans="2:11" x14ac:dyDescent="0.25">
      <c r="B218" s="9"/>
      <c r="I218" s="20"/>
      <c r="K218" s="14"/>
    </row>
    <row r="219" spans="2:11" x14ac:dyDescent="0.25">
      <c r="B219" s="9"/>
      <c r="I219" s="20"/>
      <c r="K219" s="14"/>
    </row>
    <row r="220" spans="2:11" x14ac:dyDescent="0.25">
      <c r="B220" s="9"/>
      <c r="I220" s="20"/>
      <c r="K220" s="14"/>
    </row>
    <row r="221" spans="2:11" x14ac:dyDescent="0.25">
      <c r="B221" s="9"/>
      <c r="I221" s="20"/>
      <c r="K221" s="14"/>
    </row>
    <row r="222" spans="2:11" x14ac:dyDescent="0.25">
      <c r="B222" s="9"/>
      <c r="I222" s="20"/>
      <c r="K222" s="14"/>
    </row>
    <row r="223" spans="2:11" x14ac:dyDescent="0.25">
      <c r="B223" s="9"/>
      <c r="I223" s="20"/>
      <c r="K223" s="14"/>
    </row>
    <row r="224" spans="2:11" x14ac:dyDescent="0.25">
      <c r="B224" s="9"/>
      <c r="I224" s="20"/>
      <c r="K224" s="14"/>
    </row>
    <row r="225" spans="1:14" x14ac:dyDescent="0.25">
      <c r="B225" s="9"/>
      <c r="I225" s="20"/>
      <c r="K225" s="14"/>
    </row>
    <row r="226" spans="1:14" x14ac:dyDescent="0.25">
      <c r="B226" s="9"/>
      <c r="I226" s="20"/>
      <c r="K226" s="14"/>
    </row>
    <row r="227" spans="1:14" x14ac:dyDescent="0.25">
      <c r="B227" s="9"/>
      <c r="I227" s="20"/>
      <c r="K227" s="14"/>
    </row>
    <row r="228" spans="1:14" x14ac:dyDescent="0.25">
      <c r="B228" s="9"/>
      <c r="I228" s="20"/>
      <c r="K228" s="14"/>
    </row>
    <row r="229" spans="1:14" x14ac:dyDescent="0.25">
      <c r="B229" s="9"/>
    </row>
    <row r="230" spans="1:14" x14ac:dyDescent="0.25">
      <c r="B230" s="9"/>
    </row>
    <row r="231" spans="1:14" x14ac:dyDescent="0.25">
      <c r="B231" s="9"/>
    </row>
    <row r="232" spans="1:14" x14ac:dyDescent="0.25">
      <c r="B232" s="9"/>
    </row>
    <row r="233" spans="1:14" x14ac:dyDescent="0.25">
      <c r="B233" s="9"/>
    </row>
    <row r="234" spans="1:14" x14ac:dyDescent="0.25">
      <c r="B234" s="9"/>
    </row>
    <row r="235" spans="1:14" x14ac:dyDescent="0.25">
      <c r="B235" s="9"/>
    </row>
    <row r="236" spans="1:14" x14ac:dyDescent="0.25">
      <c r="B236" s="9"/>
    </row>
    <row r="237" spans="1:14" s="10" customFormat="1" x14ac:dyDescent="0.25">
      <c r="A237"/>
      <c r="B237" s="9"/>
      <c r="D237"/>
      <c r="E237"/>
      <c r="F237"/>
      <c r="G237"/>
      <c r="H237"/>
      <c r="I237"/>
      <c r="J237"/>
      <c r="K237"/>
      <c r="L237"/>
      <c r="M237"/>
      <c r="N237"/>
    </row>
    <row r="238" spans="1:14" s="10" customFormat="1" x14ac:dyDescent="0.25">
      <c r="A238"/>
      <c r="B238" s="9"/>
      <c r="D238"/>
      <c r="E238"/>
      <c r="F238"/>
      <c r="G238"/>
      <c r="H238"/>
      <c r="I238"/>
      <c r="J238"/>
      <c r="K238"/>
      <c r="L238"/>
      <c r="M238"/>
      <c r="N238"/>
    </row>
    <row r="239" spans="1:14" s="10" customFormat="1" x14ac:dyDescent="0.25">
      <c r="A239"/>
      <c r="B239" s="9"/>
      <c r="D239"/>
      <c r="E239"/>
      <c r="F239"/>
      <c r="G239"/>
      <c r="H239"/>
      <c r="I239"/>
      <c r="J239"/>
      <c r="K239"/>
      <c r="L239"/>
      <c r="M239"/>
      <c r="N239"/>
    </row>
    <row r="240" spans="1:14" s="10" customFormat="1" x14ac:dyDescent="0.25">
      <c r="A240"/>
      <c r="B240" s="9"/>
      <c r="D240"/>
      <c r="E240"/>
      <c r="F240"/>
      <c r="G240"/>
      <c r="H240"/>
      <c r="I240"/>
      <c r="J240"/>
      <c r="K240"/>
      <c r="L240"/>
      <c r="M240"/>
      <c r="N240"/>
    </row>
    <row r="241" spans="1:14" s="10" customFormat="1" x14ac:dyDescent="0.25">
      <c r="A241"/>
      <c r="B241" s="9"/>
      <c r="D241"/>
      <c r="E241"/>
      <c r="F241"/>
      <c r="G241"/>
      <c r="H241"/>
      <c r="I241"/>
      <c r="J241"/>
      <c r="K241"/>
      <c r="L241"/>
      <c r="M241"/>
      <c r="N241"/>
    </row>
    <row r="242" spans="1:14" s="10" customFormat="1" x14ac:dyDescent="0.25">
      <c r="A242"/>
      <c r="B242" s="9"/>
      <c r="D242"/>
      <c r="E242"/>
      <c r="F242"/>
      <c r="G242"/>
      <c r="H242"/>
      <c r="I242"/>
      <c r="J242"/>
      <c r="K242"/>
      <c r="L242"/>
      <c r="M242"/>
      <c r="N242"/>
    </row>
    <row r="243" spans="1:14" s="10" customFormat="1" x14ac:dyDescent="0.25">
      <c r="A243"/>
      <c r="B243" s="9"/>
      <c r="D243"/>
      <c r="E243"/>
      <c r="F243"/>
      <c r="G243"/>
      <c r="H243"/>
      <c r="I243"/>
      <c r="J243"/>
      <c r="K243"/>
      <c r="L243"/>
      <c r="M243"/>
      <c r="N243"/>
    </row>
    <row r="244" spans="1:14" s="10" customFormat="1" x14ac:dyDescent="0.25">
      <c r="A244"/>
      <c r="B244" s="9"/>
      <c r="D244"/>
      <c r="E244"/>
      <c r="F244"/>
      <c r="G244"/>
      <c r="H244"/>
      <c r="I244"/>
      <c r="J244"/>
      <c r="K244"/>
      <c r="L244"/>
      <c r="M244"/>
      <c r="N244"/>
    </row>
    <row r="245" spans="1:14" s="10" customFormat="1" x14ac:dyDescent="0.25">
      <c r="A245"/>
      <c r="B245" s="9"/>
      <c r="D245"/>
      <c r="E245"/>
      <c r="F245"/>
      <c r="G245"/>
      <c r="H245"/>
      <c r="I245"/>
      <c r="J245"/>
      <c r="K245"/>
      <c r="L245"/>
      <c r="M245"/>
      <c r="N245"/>
    </row>
    <row r="246" spans="1:14" s="10" customFormat="1" x14ac:dyDescent="0.25">
      <c r="A246"/>
      <c r="B246" s="9"/>
      <c r="D246"/>
      <c r="E246"/>
      <c r="F246"/>
      <c r="G246"/>
      <c r="H246"/>
      <c r="I246"/>
      <c r="J246"/>
      <c r="K246"/>
      <c r="L246"/>
      <c r="M246"/>
      <c r="N246"/>
    </row>
    <row r="247" spans="1:14" s="10" customFormat="1" x14ac:dyDescent="0.25">
      <c r="A247"/>
      <c r="B247" s="9"/>
      <c r="D247"/>
      <c r="E247"/>
      <c r="F247"/>
      <c r="G247"/>
      <c r="H247"/>
      <c r="I247"/>
      <c r="J247"/>
      <c r="K247"/>
      <c r="L247"/>
      <c r="M247"/>
      <c r="N247"/>
    </row>
    <row r="248" spans="1:14" s="10" customFormat="1" x14ac:dyDescent="0.25">
      <c r="A248"/>
      <c r="B248" s="9"/>
      <c r="D248"/>
      <c r="E248"/>
      <c r="F248"/>
      <c r="G248"/>
      <c r="H248"/>
      <c r="I248"/>
      <c r="J248"/>
      <c r="K248"/>
      <c r="L248"/>
      <c r="M248"/>
      <c r="N248"/>
    </row>
    <row r="249" spans="1:14" s="10" customFormat="1" x14ac:dyDescent="0.25">
      <c r="A249"/>
      <c r="B249" s="9"/>
      <c r="D249"/>
      <c r="E249"/>
      <c r="F249"/>
      <c r="G249"/>
      <c r="H249"/>
      <c r="I249"/>
      <c r="J249"/>
      <c r="K249"/>
      <c r="L249"/>
      <c r="M249"/>
      <c r="N249"/>
    </row>
    <row r="250" spans="1:14" s="10" customFormat="1" x14ac:dyDescent="0.25">
      <c r="A250"/>
      <c r="B250" s="9"/>
      <c r="D250"/>
      <c r="E250"/>
      <c r="F250"/>
      <c r="G250"/>
      <c r="H250"/>
      <c r="I250"/>
      <c r="J250"/>
      <c r="K250"/>
      <c r="L250"/>
      <c r="M250"/>
      <c r="N250"/>
    </row>
    <row r="251" spans="1:14" s="10" customFormat="1" x14ac:dyDescent="0.25">
      <c r="A251"/>
      <c r="B251" s="9"/>
      <c r="D251"/>
      <c r="E251"/>
      <c r="F251"/>
      <c r="G251"/>
      <c r="H251"/>
      <c r="I251"/>
      <c r="J251"/>
      <c r="K251"/>
      <c r="L251"/>
      <c r="M251"/>
      <c r="N251"/>
    </row>
    <row r="252" spans="1:14" s="10" customFormat="1" x14ac:dyDescent="0.25">
      <c r="A252"/>
      <c r="B252" s="9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B253" s="9"/>
      <c r="G253" s="32"/>
    </row>
    <row r="254" spans="1:14" x14ac:dyDescent="0.25">
      <c r="B254" s="9"/>
      <c r="G254" s="32"/>
    </row>
    <row r="255" spans="1:14" x14ac:dyDescent="0.25">
      <c r="B255" s="9"/>
    </row>
    <row r="256" spans="1:14" x14ac:dyDescent="0.25">
      <c r="B256" s="9"/>
    </row>
    <row r="257" spans="2:7" x14ac:dyDescent="0.25">
      <c r="B257" s="9"/>
      <c r="G257" s="32"/>
    </row>
    <row r="258" spans="2:7" x14ac:dyDescent="0.25">
      <c r="B258" s="9"/>
    </row>
    <row r="259" spans="2:7" x14ac:dyDescent="0.25">
      <c r="B259" s="9"/>
    </row>
    <row r="260" spans="2:7" x14ac:dyDescent="0.25">
      <c r="B260" s="9"/>
    </row>
    <row r="261" spans="2:7" x14ac:dyDescent="0.25">
      <c r="B261" s="9"/>
      <c r="G261" s="32"/>
    </row>
    <row r="262" spans="2:7" x14ac:dyDescent="0.25">
      <c r="B262" s="9"/>
    </row>
    <row r="263" spans="2:7" x14ac:dyDescent="0.25">
      <c r="B263" s="9"/>
    </row>
    <row r="264" spans="2:7" x14ac:dyDescent="0.25">
      <c r="B264" s="9"/>
      <c r="G264" s="32"/>
    </row>
    <row r="265" spans="2:7" x14ac:dyDescent="0.25">
      <c r="B265" s="9"/>
      <c r="G265" s="32"/>
    </row>
    <row r="266" spans="2:7" x14ac:dyDescent="0.25">
      <c r="B266" s="9"/>
    </row>
    <row r="267" spans="2:7" x14ac:dyDescent="0.25">
      <c r="B267" s="9"/>
      <c r="G267" s="32"/>
    </row>
    <row r="268" spans="2:7" x14ac:dyDescent="0.25">
      <c r="B268" s="9"/>
    </row>
    <row r="269" spans="2:7" x14ac:dyDescent="0.25">
      <c r="B269" s="9"/>
    </row>
    <row r="270" spans="2:7" x14ac:dyDescent="0.25">
      <c r="B270" s="9"/>
    </row>
    <row r="271" spans="2:7" x14ac:dyDescent="0.25">
      <c r="B271" s="9"/>
    </row>
    <row r="272" spans="2:7" x14ac:dyDescent="0.25">
      <c r="B272" s="9"/>
    </row>
    <row r="273" spans="2:7" x14ac:dyDescent="0.25">
      <c r="B273" s="9"/>
    </row>
    <row r="274" spans="2:7" x14ac:dyDescent="0.25">
      <c r="B274" s="9"/>
      <c r="G274" s="32"/>
    </row>
    <row r="275" spans="2:7" x14ac:dyDescent="0.25">
      <c r="B275" s="9"/>
      <c r="G275" s="32"/>
    </row>
    <row r="276" spans="2:7" x14ac:dyDescent="0.25">
      <c r="B276" s="9"/>
      <c r="G276" s="32"/>
    </row>
    <row r="277" spans="2:7" x14ac:dyDescent="0.25">
      <c r="B277" s="9"/>
    </row>
    <row r="278" spans="2:7" x14ac:dyDescent="0.25">
      <c r="B278" s="9"/>
    </row>
    <row r="279" spans="2:7" x14ac:dyDescent="0.25">
      <c r="B279" s="9"/>
    </row>
    <row r="280" spans="2:7" x14ac:dyDescent="0.25">
      <c r="B280" s="9"/>
      <c r="G280" s="32"/>
    </row>
    <row r="281" spans="2:7" x14ac:dyDescent="0.25">
      <c r="B281" s="9"/>
      <c r="G281" s="32"/>
    </row>
    <row r="282" spans="2:7" x14ac:dyDescent="0.25">
      <c r="B282" s="9"/>
    </row>
    <row r="283" spans="2:7" x14ac:dyDescent="0.25">
      <c r="B283" s="9"/>
    </row>
    <row r="284" spans="2:7" x14ac:dyDescent="0.25">
      <c r="B284" s="9"/>
    </row>
    <row r="285" spans="2:7" x14ac:dyDescent="0.25">
      <c r="B285" s="9"/>
      <c r="G285" s="32"/>
    </row>
    <row r="286" spans="2:7" x14ac:dyDescent="0.25">
      <c r="B286" s="9"/>
    </row>
    <row r="287" spans="2:7" x14ac:dyDescent="0.25">
      <c r="B287" s="9"/>
    </row>
    <row r="288" spans="2:7" x14ac:dyDescent="0.25">
      <c r="B288" s="9"/>
    </row>
    <row r="289" spans="2:7" x14ac:dyDescent="0.25">
      <c r="B289" s="9"/>
    </row>
    <row r="290" spans="2:7" x14ac:dyDescent="0.25">
      <c r="B290" s="9"/>
      <c r="G290" s="32"/>
    </row>
    <row r="291" spans="2:7" x14ac:dyDescent="0.25">
      <c r="B291" s="9"/>
    </row>
    <row r="292" spans="2:7" x14ac:dyDescent="0.25">
      <c r="B292" s="9"/>
    </row>
    <row r="293" spans="2:7" x14ac:dyDescent="0.25">
      <c r="B293" s="9"/>
    </row>
    <row r="294" spans="2:7" x14ac:dyDescent="0.25">
      <c r="B294" s="9"/>
    </row>
    <row r="295" spans="2:7" x14ac:dyDescent="0.25">
      <c r="B295" s="9"/>
    </row>
    <row r="296" spans="2:7" x14ac:dyDescent="0.25">
      <c r="B296" s="9"/>
    </row>
    <row r="297" spans="2:7" x14ac:dyDescent="0.25">
      <c r="B297" s="9"/>
    </row>
    <row r="298" spans="2:7" x14ac:dyDescent="0.25">
      <c r="B298" s="9"/>
    </row>
    <row r="299" spans="2:7" x14ac:dyDescent="0.25">
      <c r="B299" s="9"/>
    </row>
    <row r="300" spans="2:7" x14ac:dyDescent="0.25">
      <c r="B300" s="9"/>
    </row>
    <row r="301" spans="2:7" x14ac:dyDescent="0.25">
      <c r="B301" s="9"/>
      <c r="G301" s="32"/>
    </row>
    <row r="302" spans="2:7" x14ac:dyDescent="0.25">
      <c r="B302" s="9"/>
      <c r="G302" s="32"/>
    </row>
    <row r="303" spans="2:7" x14ac:dyDescent="0.25">
      <c r="B303" s="9"/>
      <c r="G303" s="32"/>
    </row>
    <row r="304" spans="2:7" x14ac:dyDescent="0.25">
      <c r="B304" s="9"/>
    </row>
    <row r="305" spans="2:7" x14ac:dyDescent="0.25">
      <c r="B305" s="9"/>
      <c r="G305" s="32"/>
    </row>
    <row r="306" spans="2:7" x14ac:dyDescent="0.25">
      <c r="B306" s="9"/>
    </row>
    <row r="307" spans="2:7" x14ac:dyDescent="0.25">
      <c r="B307" s="9"/>
      <c r="G307" s="32"/>
    </row>
    <row r="308" spans="2:7" x14ac:dyDescent="0.25">
      <c r="B308" s="9"/>
    </row>
    <row r="309" spans="2:7" x14ac:dyDescent="0.25">
      <c r="B309" s="9"/>
    </row>
    <row r="310" spans="2:7" x14ac:dyDescent="0.25">
      <c r="B310" s="9"/>
    </row>
    <row r="311" spans="2:7" x14ac:dyDescent="0.25">
      <c r="B311" s="9"/>
    </row>
    <row r="312" spans="2:7" x14ac:dyDescent="0.25">
      <c r="B312" s="9"/>
    </row>
    <row r="313" spans="2:7" x14ac:dyDescent="0.25">
      <c r="B313" s="9"/>
    </row>
    <row r="314" spans="2:7" x14ac:dyDescent="0.25">
      <c r="B314" s="9"/>
      <c r="G314" s="32"/>
    </row>
    <row r="315" spans="2:7" x14ac:dyDescent="0.25">
      <c r="B315" s="9"/>
    </row>
    <row r="316" spans="2:7" x14ac:dyDescent="0.25">
      <c r="B316" s="9"/>
    </row>
    <row r="317" spans="2:7" x14ac:dyDescent="0.25">
      <c r="B317" s="9"/>
    </row>
    <row r="318" spans="2:7" x14ac:dyDescent="0.25">
      <c r="B318" s="9"/>
    </row>
    <row r="319" spans="2:7" x14ac:dyDescent="0.25">
      <c r="B319" s="9"/>
    </row>
    <row r="320" spans="2:7" x14ac:dyDescent="0.25">
      <c r="B320" s="9"/>
    </row>
    <row r="321" spans="2:7" x14ac:dyDescent="0.25">
      <c r="B321" s="9"/>
    </row>
    <row r="322" spans="2:7" x14ac:dyDescent="0.25">
      <c r="B322" s="9"/>
    </row>
    <row r="323" spans="2:7" x14ac:dyDescent="0.25">
      <c r="B323" s="9"/>
    </row>
    <row r="324" spans="2:7" x14ac:dyDescent="0.25">
      <c r="B324" s="9"/>
    </row>
    <row r="325" spans="2:7" x14ac:dyDescent="0.25">
      <c r="B325" s="9"/>
      <c r="G325" s="32"/>
    </row>
    <row r="326" spans="2:7" x14ac:dyDescent="0.25">
      <c r="B326" s="9"/>
    </row>
    <row r="327" spans="2:7" x14ac:dyDescent="0.25">
      <c r="B327" s="9"/>
    </row>
    <row r="328" spans="2:7" x14ac:dyDescent="0.25">
      <c r="B328" s="9"/>
    </row>
    <row r="329" spans="2:7" ht="15" customHeight="1" x14ac:dyDescent="0.25">
      <c r="B329" s="9"/>
      <c r="G329" s="32"/>
    </row>
    <row r="330" spans="2:7" ht="15" customHeight="1" x14ac:dyDescent="0.25">
      <c r="B330" s="9"/>
      <c r="G330" s="32"/>
    </row>
    <row r="331" spans="2:7" ht="15" customHeight="1" x14ac:dyDescent="0.25">
      <c r="B331" s="9"/>
      <c r="G331" s="32"/>
    </row>
    <row r="332" spans="2:7" ht="15" customHeight="1" x14ac:dyDescent="0.25">
      <c r="B332" s="9"/>
      <c r="G332" s="32"/>
    </row>
    <row r="333" spans="2:7" ht="15" customHeight="1" x14ac:dyDescent="0.25">
      <c r="B333" s="9"/>
      <c r="G333" s="32"/>
    </row>
    <row r="334" spans="2:7" ht="15" customHeight="1" x14ac:dyDescent="0.25">
      <c r="B334" s="9"/>
      <c r="G334" s="32"/>
    </row>
    <row r="335" spans="2:7" ht="15" customHeight="1" x14ac:dyDescent="0.25">
      <c r="B335" s="9"/>
      <c r="G335" s="32"/>
    </row>
    <row r="336" spans="2:7" ht="15" customHeight="1" x14ac:dyDescent="0.25">
      <c r="B336" s="9"/>
      <c r="G336" s="32"/>
    </row>
    <row r="337" spans="2:7" ht="15" customHeight="1" x14ac:dyDescent="0.25">
      <c r="B337" s="9"/>
    </row>
    <row r="338" spans="2:7" ht="15" customHeight="1" x14ac:dyDescent="0.25">
      <c r="B338" s="9"/>
    </row>
    <row r="339" spans="2:7" ht="15" customHeight="1" x14ac:dyDescent="0.25">
      <c r="B339" s="9"/>
    </row>
    <row r="340" spans="2:7" ht="15" customHeight="1" x14ac:dyDescent="0.25">
      <c r="B340" s="9"/>
    </row>
    <row r="341" spans="2:7" ht="15" customHeight="1" x14ac:dyDescent="0.25">
      <c r="B341" s="9"/>
    </row>
    <row r="342" spans="2:7" ht="15" customHeight="1" x14ac:dyDescent="0.25">
      <c r="B342" s="9"/>
      <c r="G342" s="32"/>
    </row>
    <row r="343" spans="2:7" ht="15" customHeight="1" x14ac:dyDescent="0.25">
      <c r="B343" s="9"/>
    </row>
    <row r="344" spans="2:7" ht="15" customHeight="1" x14ac:dyDescent="0.25">
      <c r="B344" s="9"/>
    </row>
    <row r="345" spans="2:7" ht="15" customHeight="1" x14ac:dyDescent="0.25">
      <c r="B345" s="9"/>
      <c r="G345" s="32"/>
    </row>
    <row r="346" spans="2:7" ht="15" customHeight="1" x14ac:dyDescent="0.25">
      <c r="B346" s="9"/>
    </row>
    <row r="347" spans="2:7" ht="15" customHeight="1" x14ac:dyDescent="0.25">
      <c r="B347" s="9"/>
    </row>
    <row r="348" spans="2:7" ht="15" customHeight="1" x14ac:dyDescent="0.25">
      <c r="B348" s="9"/>
    </row>
    <row r="349" spans="2:7" ht="15" customHeight="1" x14ac:dyDescent="0.25">
      <c r="B349" s="9"/>
    </row>
    <row r="350" spans="2:7" x14ac:dyDescent="0.25">
      <c r="B350" s="9"/>
      <c r="G350" s="32"/>
    </row>
    <row r="351" spans="2:7" x14ac:dyDescent="0.25">
      <c r="B351" s="9"/>
      <c r="G351" s="32"/>
    </row>
    <row r="352" spans="2:7" x14ac:dyDescent="0.25">
      <c r="B352" s="9"/>
      <c r="G352" s="32"/>
    </row>
    <row r="353" spans="2:11" x14ac:dyDescent="0.25">
      <c r="B353" s="9"/>
    </row>
    <row r="354" spans="2:11" x14ac:dyDescent="0.25">
      <c r="B354" s="9"/>
      <c r="I354" s="20"/>
      <c r="K354" s="14"/>
    </row>
    <row r="355" spans="2:11" x14ac:dyDescent="0.25">
      <c r="B355" s="9"/>
      <c r="I355" s="20"/>
      <c r="K355" s="14"/>
    </row>
    <row r="356" spans="2:11" x14ac:dyDescent="0.25">
      <c r="B356" s="9"/>
      <c r="I356" s="20"/>
      <c r="K356" s="14"/>
    </row>
    <row r="357" spans="2:11" x14ac:dyDescent="0.25">
      <c r="B357" s="9"/>
      <c r="I357" s="20"/>
      <c r="K357" s="14"/>
    </row>
    <row r="358" spans="2:11" x14ac:dyDescent="0.25">
      <c r="B358" s="9"/>
      <c r="I358" s="20"/>
      <c r="K358" s="14"/>
    </row>
    <row r="359" spans="2:11" x14ac:dyDescent="0.25">
      <c r="B359" s="9"/>
      <c r="I359" s="20"/>
      <c r="K359" s="14"/>
    </row>
    <row r="360" spans="2:11" x14ac:dyDescent="0.25">
      <c r="B360" s="9"/>
      <c r="I360" s="20"/>
      <c r="K360" s="14"/>
    </row>
    <row r="361" spans="2:11" x14ac:dyDescent="0.25">
      <c r="B361" s="9"/>
      <c r="I361" s="20"/>
      <c r="K361" s="14"/>
    </row>
    <row r="362" spans="2:11" x14ac:dyDescent="0.25">
      <c r="B362" s="9"/>
      <c r="I362" s="20"/>
      <c r="K362" s="14"/>
    </row>
    <row r="363" spans="2:11" x14ac:dyDescent="0.25">
      <c r="B363" s="9"/>
      <c r="I363" s="20"/>
      <c r="K363" s="14"/>
    </row>
    <row r="364" spans="2:11" x14ac:dyDescent="0.25">
      <c r="B364" s="9"/>
      <c r="I364" s="20"/>
      <c r="K364" s="14"/>
    </row>
    <row r="365" spans="2:11" x14ac:dyDescent="0.25">
      <c r="B365" s="9"/>
      <c r="I365" s="20"/>
      <c r="K365" s="14"/>
    </row>
    <row r="366" spans="2:11" x14ac:dyDescent="0.25">
      <c r="B366" s="9"/>
      <c r="I366" s="20"/>
      <c r="K366" s="14"/>
    </row>
    <row r="367" spans="2:11" x14ac:dyDescent="0.25">
      <c r="B367" s="9"/>
      <c r="I367" s="20"/>
      <c r="K367" s="14"/>
    </row>
    <row r="368" spans="2:11" x14ac:dyDescent="0.25">
      <c r="B368" s="9"/>
      <c r="I368" s="20"/>
      <c r="K368" s="14"/>
    </row>
    <row r="369" spans="2:11" x14ac:dyDescent="0.25">
      <c r="B369" s="9"/>
      <c r="I369" s="20"/>
      <c r="K369" s="14"/>
    </row>
    <row r="370" spans="2:11" x14ac:dyDescent="0.25">
      <c r="B370" s="9"/>
      <c r="I370" s="20"/>
      <c r="K370" s="14"/>
    </row>
    <row r="371" spans="2:11" x14ac:dyDescent="0.25">
      <c r="B371" s="9"/>
      <c r="I371" s="20"/>
      <c r="K371" s="14"/>
    </row>
    <row r="372" spans="2:11" x14ac:dyDescent="0.25">
      <c r="B372" s="9"/>
      <c r="I372" s="20"/>
      <c r="K372" s="14"/>
    </row>
    <row r="373" spans="2:11" x14ac:dyDescent="0.25">
      <c r="B373" s="9"/>
      <c r="I373" s="20"/>
      <c r="K373" s="14"/>
    </row>
    <row r="374" spans="2:11" x14ac:dyDescent="0.25">
      <c r="B374" s="9"/>
      <c r="I374" s="20"/>
      <c r="K374" s="14"/>
    </row>
    <row r="375" spans="2:11" x14ac:dyDescent="0.25">
      <c r="B375" s="9"/>
      <c r="I375" s="20"/>
      <c r="K375" s="14"/>
    </row>
    <row r="376" spans="2:11" x14ac:dyDescent="0.25">
      <c r="B376" s="9"/>
      <c r="I376" s="20"/>
      <c r="K376" s="14"/>
    </row>
    <row r="377" spans="2:11" x14ac:dyDescent="0.25">
      <c r="B377" s="9"/>
      <c r="I377" s="20"/>
      <c r="K377" s="14"/>
    </row>
    <row r="378" spans="2:11" x14ac:dyDescent="0.25">
      <c r="B378" s="9"/>
      <c r="G378" s="19"/>
      <c r="I378" s="20"/>
      <c r="K378" s="14"/>
    </row>
    <row r="379" spans="2:11" x14ac:dyDescent="0.25">
      <c r="B379" s="9"/>
      <c r="G379" s="19"/>
      <c r="I379" s="20"/>
      <c r="K379" s="14"/>
    </row>
    <row r="380" spans="2:11" x14ac:dyDescent="0.25">
      <c r="B380" s="9"/>
      <c r="G380" s="19"/>
      <c r="I380" s="20"/>
      <c r="K380" s="14"/>
    </row>
    <row r="381" spans="2:11" x14ac:dyDescent="0.25">
      <c r="B381" s="9"/>
      <c r="G381" s="19"/>
      <c r="I381" s="20"/>
      <c r="K381" s="14"/>
    </row>
    <row r="382" spans="2:11" x14ac:dyDescent="0.25">
      <c r="B382" s="9"/>
      <c r="G382" s="19"/>
      <c r="I382" s="20"/>
      <c r="K382" s="14"/>
    </row>
    <row r="383" spans="2:11" x14ac:dyDescent="0.25">
      <c r="B383" s="9"/>
      <c r="G383" s="19"/>
      <c r="I383" s="20"/>
      <c r="K383" s="14"/>
    </row>
    <row r="384" spans="2:11" x14ac:dyDescent="0.25">
      <c r="B384" s="9"/>
      <c r="G384" s="19"/>
      <c r="I384" s="20"/>
      <c r="K384" s="14"/>
    </row>
    <row r="385" spans="2:12" x14ac:dyDescent="0.25">
      <c r="B385" s="9"/>
      <c r="G385" s="19"/>
      <c r="I385" s="20"/>
      <c r="K385" s="14"/>
      <c r="L385" s="21"/>
    </row>
    <row r="386" spans="2:12" x14ac:dyDescent="0.25">
      <c r="B386" s="9"/>
      <c r="G386" s="19"/>
      <c r="I386" s="20"/>
      <c r="K386" s="14"/>
    </row>
    <row r="387" spans="2:12" x14ac:dyDescent="0.25">
      <c r="B387" s="9"/>
      <c r="G387" s="19"/>
      <c r="I387" s="20"/>
      <c r="K387" s="14"/>
    </row>
    <row r="388" spans="2:12" x14ac:dyDescent="0.25">
      <c r="B388" s="9"/>
      <c r="G388" s="19"/>
      <c r="I388" s="20"/>
      <c r="K388" s="14"/>
    </row>
    <row r="389" spans="2:12" x14ac:dyDescent="0.25">
      <c r="B389" s="9"/>
      <c r="G389" s="19"/>
      <c r="I389" s="20"/>
      <c r="K389" s="14"/>
    </row>
    <row r="390" spans="2:12" x14ac:dyDescent="0.25">
      <c r="B390" s="9"/>
      <c r="G390" s="19"/>
      <c r="I390" s="20"/>
      <c r="K390" s="14"/>
    </row>
    <row r="391" spans="2:12" x14ac:dyDescent="0.25">
      <c r="B391" s="9"/>
      <c r="G391" s="19"/>
      <c r="I391" s="20"/>
      <c r="K391" s="14"/>
    </row>
    <row r="392" spans="2:12" x14ac:dyDescent="0.25">
      <c r="B392" s="9"/>
      <c r="G392" s="19"/>
      <c r="I392" s="20"/>
      <c r="K392" s="14"/>
    </row>
    <row r="393" spans="2:12" x14ac:dyDescent="0.25">
      <c r="B393" s="9"/>
      <c r="G393" s="19"/>
      <c r="I393" s="20"/>
      <c r="K393" s="14"/>
    </row>
    <row r="394" spans="2:12" x14ac:dyDescent="0.25">
      <c r="B394" s="9"/>
      <c r="G394" s="19"/>
      <c r="I394" s="20"/>
      <c r="K394" s="14"/>
    </row>
    <row r="395" spans="2:12" x14ac:dyDescent="0.25">
      <c r="B395" s="9"/>
      <c r="G395" s="19"/>
      <c r="I395" s="20"/>
      <c r="K395" s="14"/>
    </row>
    <row r="396" spans="2:12" x14ac:dyDescent="0.25">
      <c r="B396" s="9"/>
      <c r="G396" s="19"/>
      <c r="I396" s="20"/>
      <c r="K396" s="14"/>
    </row>
    <row r="397" spans="2:12" x14ac:dyDescent="0.25">
      <c r="B397" s="9"/>
      <c r="G397" s="19"/>
      <c r="I397" s="20"/>
      <c r="K397" s="14"/>
    </row>
    <row r="398" spans="2:12" x14ac:dyDescent="0.25">
      <c r="B398" s="9"/>
      <c r="G398" s="19"/>
      <c r="I398" s="20"/>
      <c r="K398" s="14"/>
    </row>
    <row r="399" spans="2:12" x14ac:dyDescent="0.25">
      <c r="B399" s="9"/>
      <c r="G399" s="19"/>
      <c r="I399" s="20"/>
      <c r="K399" s="14"/>
    </row>
    <row r="400" spans="2:12" x14ac:dyDescent="0.25">
      <c r="B400" s="9"/>
      <c r="G400" s="19"/>
      <c r="I400" s="20"/>
      <c r="K400" s="14"/>
    </row>
    <row r="401" spans="2:11" x14ac:dyDescent="0.25">
      <c r="B401" s="9"/>
      <c r="G401" s="19"/>
      <c r="I401" s="20"/>
      <c r="K401" s="14"/>
    </row>
    <row r="402" spans="2:11" x14ac:dyDescent="0.25">
      <c r="B402" s="9"/>
      <c r="G402" s="19"/>
      <c r="I402" s="20"/>
      <c r="K402" s="14"/>
    </row>
    <row r="403" spans="2:11" x14ac:dyDescent="0.25">
      <c r="B403" s="9"/>
      <c r="G403" s="19"/>
      <c r="I403" s="20"/>
      <c r="K403" s="14"/>
    </row>
    <row r="404" spans="2:11" x14ac:dyDescent="0.25">
      <c r="B404" s="9"/>
      <c r="G404" s="19"/>
      <c r="I404" s="20"/>
      <c r="K404" s="14"/>
    </row>
    <row r="405" spans="2:11" x14ac:dyDescent="0.25">
      <c r="B405" s="9"/>
      <c r="I405" s="20"/>
      <c r="K405" s="14"/>
    </row>
    <row r="406" spans="2:11" x14ac:dyDescent="0.25">
      <c r="B406" s="9"/>
      <c r="G406" s="32"/>
      <c r="I406" s="20"/>
      <c r="K406" s="14"/>
    </row>
    <row r="407" spans="2:11" x14ac:dyDescent="0.25">
      <c r="B407" s="9"/>
      <c r="I407" s="20"/>
      <c r="K407" s="14"/>
    </row>
    <row r="408" spans="2:11" x14ac:dyDescent="0.25">
      <c r="B408" s="9"/>
      <c r="I408" s="20"/>
      <c r="K408" s="14"/>
    </row>
    <row r="409" spans="2:11" x14ac:dyDescent="0.25">
      <c r="B409" s="9"/>
      <c r="I409" s="20"/>
      <c r="K409" s="14"/>
    </row>
    <row r="410" spans="2:11" x14ac:dyDescent="0.25">
      <c r="B410" s="9"/>
      <c r="I410" s="20"/>
      <c r="K410" s="14"/>
    </row>
    <row r="411" spans="2:11" x14ac:dyDescent="0.25">
      <c r="B411" s="9"/>
      <c r="I411" s="20"/>
      <c r="K411" s="14"/>
    </row>
    <row r="412" spans="2:11" x14ac:dyDescent="0.25">
      <c r="B412" s="9"/>
      <c r="I412" s="20"/>
      <c r="K412" s="14"/>
    </row>
    <row r="413" spans="2:11" x14ac:dyDescent="0.25">
      <c r="B413" s="9"/>
      <c r="I413" s="20"/>
      <c r="K413" s="14"/>
    </row>
    <row r="414" spans="2:11" x14ac:dyDescent="0.25">
      <c r="B414" s="9"/>
      <c r="I414" s="20"/>
      <c r="K414" s="14"/>
    </row>
    <row r="415" spans="2:11" x14ac:dyDescent="0.25">
      <c r="B415" s="9"/>
      <c r="I415" s="20"/>
      <c r="K415" s="14"/>
    </row>
    <row r="416" spans="2:11" x14ac:dyDescent="0.25">
      <c r="B416" s="9"/>
      <c r="I416" s="20"/>
      <c r="K416" s="14"/>
    </row>
    <row r="417" spans="2:11" x14ac:dyDescent="0.25">
      <c r="B417" s="9"/>
      <c r="I417" s="20"/>
      <c r="K417" s="14"/>
    </row>
    <row r="418" spans="2:11" x14ac:dyDescent="0.25">
      <c r="B418" s="9"/>
      <c r="I418" s="20"/>
      <c r="K418" s="14"/>
    </row>
    <row r="419" spans="2:11" x14ac:dyDescent="0.25">
      <c r="B419" s="9"/>
      <c r="I419" s="20"/>
      <c r="K419" s="14"/>
    </row>
    <row r="420" spans="2:11" x14ac:dyDescent="0.25">
      <c r="B420" s="9"/>
      <c r="I420" s="20"/>
      <c r="K420" s="14"/>
    </row>
    <row r="421" spans="2:11" x14ac:dyDescent="0.25">
      <c r="B421" s="9"/>
      <c r="I421" s="20"/>
      <c r="K421" s="14"/>
    </row>
    <row r="422" spans="2:11" x14ac:dyDescent="0.25">
      <c r="B422" s="9"/>
      <c r="G422" s="32"/>
      <c r="I422" s="20"/>
      <c r="K422" s="14"/>
    </row>
    <row r="423" spans="2:11" x14ac:dyDescent="0.25">
      <c r="B423" s="9"/>
      <c r="I423" s="20"/>
      <c r="K423" s="14"/>
    </row>
    <row r="424" spans="2:11" x14ac:dyDescent="0.25">
      <c r="B424" s="9"/>
      <c r="G424" s="32"/>
      <c r="I424" s="20"/>
      <c r="K424" s="14"/>
    </row>
    <row r="425" spans="2:11" x14ac:dyDescent="0.25">
      <c r="B425" s="9"/>
      <c r="G425" s="32"/>
      <c r="I425" s="20"/>
      <c r="K425" s="14"/>
    </row>
    <row r="426" spans="2:11" x14ac:dyDescent="0.25">
      <c r="B426" s="9"/>
      <c r="I426" s="20"/>
      <c r="K426" s="14"/>
    </row>
    <row r="427" spans="2:11" x14ac:dyDescent="0.25">
      <c r="B427" s="9"/>
      <c r="G427" s="32"/>
      <c r="I427" s="20"/>
      <c r="K427" s="14"/>
    </row>
    <row r="428" spans="2:11" x14ac:dyDescent="0.25">
      <c r="B428" s="9"/>
      <c r="I428" s="20"/>
      <c r="K428" s="14"/>
    </row>
    <row r="429" spans="2:11" x14ac:dyDescent="0.25">
      <c r="B429" s="9"/>
      <c r="I429" s="20"/>
      <c r="K429" s="14"/>
    </row>
    <row r="430" spans="2:11" x14ac:dyDescent="0.25">
      <c r="B430" s="9"/>
      <c r="G430" s="32"/>
      <c r="I430" s="20"/>
      <c r="K430" s="14"/>
    </row>
    <row r="431" spans="2:11" x14ac:dyDescent="0.25">
      <c r="B431" s="9"/>
      <c r="I431" s="20"/>
      <c r="K431" s="14"/>
    </row>
    <row r="432" spans="2:11" x14ac:dyDescent="0.25">
      <c r="B432" s="9"/>
      <c r="G432" s="32"/>
      <c r="I432" s="20"/>
      <c r="K432" s="14"/>
    </row>
    <row r="433" spans="2:11" x14ac:dyDescent="0.25">
      <c r="B433" s="9"/>
      <c r="G433" s="32"/>
      <c r="I433" s="20"/>
      <c r="K433" s="14"/>
    </row>
    <row r="434" spans="2:11" x14ac:dyDescent="0.25">
      <c r="B434" s="9"/>
      <c r="G434" s="32"/>
      <c r="I434" s="20"/>
      <c r="K434" s="14"/>
    </row>
    <row r="435" spans="2:11" x14ac:dyDescent="0.25">
      <c r="B435" s="9"/>
      <c r="I435" s="20"/>
      <c r="K435" s="14"/>
    </row>
    <row r="436" spans="2:11" x14ac:dyDescent="0.25">
      <c r="B436" s="9"/>
      <c r="I436" s="20"/>
      <c r="K436" s="14"/>
    </row>
    <row r="437" spans="2:11" x14ac:dyDescent="0.25">
      <c r="B437" s="9"/>
      <c r="I437" s="20"/>
      <c r="K437" s="14"/>
    </row>
    <row r="438" spans="2:11" x14ac:dyDescent="0.25">
      <c r="B438" s="9"/>
      <c r="G438" s="32"/>
      <c r="I438" s="20"/>
      <c r="K438" s="14"/>
    </row>
    <row r="439" spans="2:11" x14ac:dyDescent="0.25">
      <c r="B439" s="9"/>
      <c r="G439" s="32"/>
      <c r="I439" s="20"/>
      <c r="K439" s="14"/>
    </row>
    <row r="440" spans="2:11" x14ac:dyDescent="0.25">
      <c r="B440" s="9"/>
      <c r="I440" s="20"/>
      <c r="K440" s="14"/>
    </row>
    <row r="441" spans="2:11" x14ac:dyDescent="0.25">
      <c r="B441" s="9"/>
      <c r="I441" s="20"/>
      <c r="K441" s="14"/>
    </row>
    <row r="442" spans="2:11" x14ac:dyDescent="0.25">
      <c r="B442" s="9"/>
      <c r="I442" s="20"/>
      <c r="K442" s="14"/>
    </row>
    <row r="443" spans="2:11" x14ac:dyDescent="0.25">
      <c r="B443" s="9"/>
      <c r="I443" s="20"/>
      <c r="K443" s="14"/>
    </row>
    <row r="444" spans="2:11" x14ac:dyDescent="0.25">
      <c r="B444" s="9"/>
      <c r="I444" s="20"/>
      <c r="K444" s="14"/>
    </row>
    <row r="445" spans="2:11" x14ac:dyDescent="0.25">
      <c r="B445" s="9"/>
      <c r="I445" s="20"/>
      <c r="K445" s="14"/>
    </row>
    <row r="446" spans="2:11" x14ac:dyDescent="0.25">
      <c r="B446" s="9"/>
      <c r="I446" s="20"/>
      <c r="K446" s="14"/>
    </row>
    <row r="447" spans="2:11" x14ac:dyDescent="0.25">
      <c r="B447" s="9"/>
      <c r="I447" s="20"/>
      <c r="K447" s="14"/>
    </row>
    <row r="448" spans="2:11" x14ac:dyDescent="0.25">
      <c r="B448" s="9"/>
      <c r="I448" s="20"/>
      <c r="K448" s="14"/>
    </row>
    <row r="449" spans="2:13" x14ac:dyDescent="0.25">
      <c r="B449" s="9"/>
      <c r="I449" s="20"/>
      <c r="K449" s="14"/>
    </row>
    <row r="450" spans="2:13" x14ac:dyDescent="0.25">
      <c r="B450" s="9"/>
      <c r="G450" s="32"/>
      <c r="I450" s="20"/>
      <c r="K450" s="14"/>
    </row>
    <row r="451" spans="2:13" x14ac:dyDescent="0.25">
      <c r="B451" s="9"/>
      <c r="G451" s="32"/>
      <c r="I451" s="20"/>
      <c r="K451" s="14"/>
    </row>
    <row r="452" spans="2:13" x14ac:dyDescent="0.25">
      <c r="B452" s="9"/>
      <c r="I452" s="20"/>
      <c r="K452" s="14"/>
    </row>
    <row r="453" spans="2:13" x14ac:dyDescent="0.25">
      <c r="B453" s="9"/>
      <c r="I453" s="20"/>
      <c r="K453" s="14"/>
    </row>
    <row r="454" spans="2:13" x14ac:dyDescent="0.25">
      <c r="B454" s="9"/>
      <c r="I454" s="20"/>
      <c r="K454" s="14"/>
    </row>
    <row r="455" spans="2:13" x14ac:dyDescent="0.25">
      <c r="B455" s="9"/>
      <c r="G455" s="32"/>
      <c r="I455" s="20"/>
      <c r="K455" s="14"/>
    </row>
    <row r="456" spans="2:13" x14ac:dyDescent="0.25">
      <c r="B456" s="9"/>
      <c r="G456" s="32"/>
      <c r="I456" s="20"/>
      <c r="K456" s="14"/>
      <c r="L456" s="21"/>
    </row>
    <row r="457" spans="2:13" x14ac:dyDescent="0.25">
      <c r="B457" s="9"/>
      <c r="G457" s="32"/>
      <c r="I457" s="20"/>
      <c r="K457" s="14"/>
    </row>
    <row r="458" spans="2:13" x14ac:dyDescent="0.25">
      <c r="B458" s="9"/>
      <c r="I458" s="20"/>
      <c r="K458" s="14"/>
    </row>
    <row r="459" spans="2:13" x14ac:dyDescent="0.25">
      <c r="B459" s="9"/>
      <c r="I459" s="20"/>
      <c r="K459" s="14"/>
    </row>
    <row r="460" spans="2:13" x14ac:dyDescent="0.25">
      <c r="B460" s="9"/>
      <c r="I460" s="20"/>
      <c r="K460" s="14"/>
    </row>
    <row r="461" spans="2:13" x14ac:dyDescent="0.25">
      <c r="B461" s="9"/>
      <c r="I461" s="20"/>
      <c r="K461" s="14"/>
    </row>
    <row r="462" spans="2:13" x14ac:dyDescent="0.25">
      <c r="B462" s="9"/>
      <c r="I462" s="20"/>
      <c r="K462" s="14"/>
    </row>
    <row r="463" spans="2:13" x14ac:dyDescent="0.25">
      <c r="B463" s="9"/>
      <c r="G463" s="32"/>
      <c r="I463" s="20"/>
      <c r="K463" s="14"/>
      <c r="L463" s="21"/>
      <c r="M463" s="44"/>
    </row>
    <row r="464" spans="2:13" x14ac:dyDescent="0.25">
      <c r="B464" s="9"/>
      <c r="I464" s="20"/>
      <c r="K464" s="14"/>
    </row>
    <row r="465" spans="2:12" x14ac:dyDescent="0.25">
      <c r="B465" s="9"/>
      <c r="I465" s="20"/>
      <c r="K465" s="14"/>
    </row>
    <row r="466" spans="2:12" x14ac:dyDescent="0.25">
      <c r="B466" s="9"/>
      <c r="I466" s="20"/>
      <c r="K466" s="14"/>
    </row>
    <row r="467" spans="2:12" x14ac:dyDescent="0.25">
      <c r="B467" s="9"/>
      <c r="I467" s="20"/>
      <c r="K467" s="14"/>
    </row>
    <row r="468" spans="2:12" x14ac:dyDescent="0.25">
      <c r="B468" s="9"/>
      <c r="I468" s="20"/>
      <c r="K468" s="14"/>
    </row>
    <row r="469" spans="2:12" x14ac:dyDescent="0.25">
      <c r="B469" s="9"/>
      <c r="G469" s="32"/>
      <c r="I469" s="20"/>
      <c r="K469" s="14"/>
    </row>
    <row r="470" spans="2:12" x14ac:dyDescent="0.25">
      <c r="B470" s="9"/>
      <c r="I470" s="20"/>
      <c r="K470" s="14"/>
    </row>
    <row r="471" spans="2:12" x14ac:dyDescent="0.25">
      <c r="B471" s="9"/>
      <c r="I471" s="20"/>
      <c r="K471" s="14"/>
    </row>
    <row r="472" spans="2:12" x14ac:dyDescent="0.25">
      <c r="B472" s="9"/>
      <c r="I472" s="20"/>
      <c r="K472" s="14"/>
    </row>
    <row r="473" spans="2:12" x14ac:dyDescent="0.25">
      <c r="B473" s="9"/>
      <c r="I473" s="20"/>
      <c r="K473" s="14"/>
    </row>
    <row r="474" spans="2:12" x14ac:dyDescent="0.25">
      <c r="B474" s="9"/>
      <c r="I474" s="20"/>
      <c r="K474" s="14"/>
    </row>
    <row r="475" spans="2:12" x14ac:dyDescent="0.25">
      <c r="B475" s="9"/>
      <c r="G475" s="32"/>
      <c r="I475" s="20"/>
      <c r="K475" s="14"/>
      <c r="L475" s="21"/>
    </row>
    <row r="476" spans="2:12" x14ac:dyDescent="0.25">
      <c r="B476" s="9"/>
      <c r="G476" s="32"/>
      <c r="I476" s="20"/>
      <c r="K476" s="14"/>
    </row>
    <row r="477" spans="2:12" x14ac:dyDescent="0.25">
      <c r="B477" s="9"/>
      <c r="G477" s="32"/>
      <c r="I477" s="20"/>
      <c r="K477" s="14"/>
    </row>
    <row r="478" spans="2:12" x14ac:dyDescent="0.25">
      <c r="B478" s="9"/>
      <c r="G478" s="32"/>
      <c r="I478" s="20"/>
      <c r="K478" s="14"/>
    </row>
    <row r="479" spans="2:12" x14ac:dyDescent="0.25">
      <c r="B479" s="9"/>
      <c r="G479" s="45"/>
      <c r="I479" s="20"/>
      <c r="K479" s="14"/>
    </row>
    <row r="480" spans="2:12" x14ac:dyDescent="0.25">
      <c r="B480" s="9"/>
      <c r="G480" s="32"/>
      <c r="I480" s="20"/>
      <c r="K480" s="14"/>
    </row>
    <row r="481" spans="2:13" x14ac:dyDescent="0.25">
      <c r="B481" s="9"/>
      <c r="G481" s="32"/>
      <c r="I481" s="20"/>
      <c r="K481" s="14"/>
    </row>
    <row r="482" spans="2:13" x14ac:dyDescent="0.25">
      <c r="B482" s="9"/>
      <c r="G482" s="32"/>
      <c r="I482" s="20"/>
      <c r="K482" s="14"/>
    </row>
    <row r="483" spans="2:13" x14ac:dyDescent="0.25">
      <c r="B483" s="9"/>
      <c r="G483" s="32"/>
      <c r="I483" s="20"/>
      <c r="K483" s="14"/>
    </row>
    <row r="484" spans="2:13" x14ac:dyDescent="0.25">
      <c r="B484" s="9"/>
      <c r="G484" s="32"/>
      <c r="I484" s="20"/>
      <c r="K484" s="14"/>
    </row>
    <row r="485" spans="2:13" x14ac:dyDescent="0.25">
      <c r="B485" s="9"/>
      <c r="I485" s="20"/>
      <c r="K485" s="14"/>
    </row>
    <row r="486" spans="2:13" x14ac:dyDescent="0.25">
      <c r="B486" s="9"/>
      <c r="I486" s="20"/>
      <c r="K486" s="14"/>
    </row>
    <row r="487" spans="2:13" x14ac:dyDescent="0.25">
      <c r="B487" s="9"/>
      <c r="G487" s="32"/>
      <c r="I487" s="20"/>
      <c r="K487" s="14"/>
    </row>
    <row r="488" spans="2:13" x14ac:dyDescent="0.25">
      <c r="B488" s="9"/>
      <c r="G488" s="32"/>
      <c r="I488" s="20"/>
      <c r="K488" s="14"/>
    </row>
    <row r="489" spans="2:13" x14ac:dyDescent="0.25">
      <c r="B489" s="9"/>
      <c r="I489" s="20"/>
      <c r="K489" s="14"/>
    </row>
    <row r="490" spans="2:13" x14ac:dyDescent="0.25">
      <c r="B490" s="9"/>
      <c r="I490" s="20"/>
      <c r="K490" s="14"/>
    </row>
    <row r="491" spans="2:13" x14ac:dyDescent="0.25">
      <c r="B491" s="9"/>
      <c r="C491" s="46"/>
      <c r="G491" s="32"/>
      <c r="I491" s="20"/>
      <c r="K491" s="14"/>
      <c r="M491" s="34"/>
    </row>
    <row r="492" spans="2:13" x14ac:dyDescent="0.25">
      <c r="B492" s="9"/>
      <c r="G492" s="32"/>
      <c r="I492" s="20"/>
      <c r="K492" s="14"/>
    </row>
    <row r="493" spans="2:13" x14ac:dyDescent="0.25">
      <c r="B493" s="9"/>
      <c r="G493" s="32"/>
      <c r="I493" s="20"/>
      <c r="K493" s="14"/>
    </row>
    <row r="494" spans="2:13" x14ac:dyDescent="0.25">
      <c r="B494" s="9"/>
      <c r="G494" s="32"/>
      <c r="I494" s="20"/>
      <c r="K494" s="14"/>
    </row>
    <row r="495" spans="2:13" x14ac:dyDescent="0.25">
      <c r="B495" s="9"/>
      <c r="G495" s="32"/>
      <c r="I495" s="20"/>
      <c r="K495" s="14"/>
    </row>
    <row r="496" spans="2:13" x14ac:dyDescent="0.25">
      <c r="B496" s="9"/>
      <c r="G496" s="32"/>
      <c r="I496" s="20"/>
      <c r="K496" s="14"/>
    </row>
    <row r="497" spans="2:13" x14ac:dyDescent="0.25">
      <c r="B497" s="9"/>
      <c r="G497" s="32"/>
      <c r="I497" s="20"/>
      <c r="K497" s="14"/>
    </row>
    <row r="498" spans="2:13" x14ac:dyDescent="0.25">
      <c r="B498" s="9"/>
      <c r="G498" s="32"/>
      <c r="I498" s="20"/>
      <c r="K498" s="14"/>
    </row>
    <row r="499" spans="2:13" x14ac:dyDescent="0.25">
      <c r="B499" s="9"/>
      <c r="G499" s="32"/>
      <c r="I499" s="20"/>
      <c r="K499" s="14"/>
    </row>
    <row r="500" spans="2:13" x14ac:dyDescent="0.25">
      <c r="B500" s="9"/>
      <c r="G500" s="32"/>
      <c r="I500" s="20"/>
      <c r="K500" s="14"/>
    </row>
    <row r="501" spans="2:13" x14ac:dyDescent="0.25">
      <c r="B501" s="9"/>
      <c r="G501" s="32"/>
      <c r="I501" s="20"/>
      <c r="K501" s="14"/>
    </row>
    <row r="502" spans="2:13" x14ac:dyDescent="0.25">
      <c r="B502" s="9"/>
      <c r="G502" s="32"/>
      <c r="I502" s="20"/>
      <c r="K502" s="14"/>
    </row>
    <row r="503" spans="2:13" x14ac:dyDescent="0.25">
      <c r="B503" s="9"/>
      <c r="G503" s="32"/>
      <c r="I503" s="20"/>
      <c r="K503" s="14"/>
    </row>
    <row r="504" spans="2:13" x14ac:dyDescent="0.25">
      <c r="B504" s="9"/>
      <c r="G504" s="32"/>
      <c r="I504" s="20"/>
      <c r="K504" s="14"/>
    </row>
    <row r="505" spans="2:13" x14ac:dyDescent="0.25">
      <c r="B505" s="9"/>
      <c r="G505" s="32"/>
      <c r="I505" s="20"/>
      <c r="K505" s="14"/>
    </row>
    <row r="506" spans="2:13" x14ac:dyDescent="0.25">
      <c r="B506" s="9"/>
      <c r="G506" s="32"/>
    </row>
    <row r="507" spans="2:13" x14ac:dyDescent="0.25">
      <c r="B507" s="9"/>
      <c r="G507" s="32"/>
    </row>
    <row r="508" spans="2:13" x14ac:dyDescent="0.25">
      <c r="B508" s="9"/>
      <c r="G508" s="32"/>
    </row>
    <row r="509" spans="2:13" x14ac:dyDescent="0.25">
      <c r="B509" s="9"/>
      <c r="G509" s="32"/>
    </row>
    <row r="510" spans="2:13" x14ac:dyDescent="0.25">
      <c r="B510" s="9"/>
    </row>
    <row r="511" spans="2:13" x14ac:dyDescent="0.25">
      <c r="B511" s="9"/>
      <c r="G511" s="36"/>
      <c r="M511" s="40"/>
    </row>
    <row r="512" spans="2:13" x14ac:dyDescent="0.25">
      <c r="B512" s="9"/>
      <c r="G512" s="32"/>
    </row>
    <row r="513" spans="2:7" x14ac:dyDescent="0.25">
      <c r="B513" s="9"/>
    </row>
    <row r="514" spans="2:7" x14ac:dyDescent="0.25">
      <c r="B514" s="9"/>
      <c r="G514" s="36"/>
    </row>
    <row r="515" spans="2:7" x14ac:dyDescent="0.25">
      <c r="B515" s="9"/>
    </row>
    <row r="516" spans="2:7" x14ac:dyDescent="0.25">
      <c r="B516" s="9"/>
    </row>
    <row r="517" spans="2:7" x14ac:dyDescent="0.25">
      <c r="B517" s="9"/>
    </row>
    <row r="518" spans="2:7" x14ac:dyDescent="0.25">
      <c r="B518" s="9"/>
    </row>
    <row r="519" spans="2:7" x14ac:dyDescent="0.25">
      <c r="B519" s="9"/>
    </row>
    <row r="520" spans="2:7" x14ac:dyDescent="0.25">
      <c r="B520" s="9"/>
    </row>
    <row r="521" spans="2:7" x14ac:dyDescent="0.25">
      <c r="B521" s="9"/>
    </row>
    <row r="522" spans="2:7" x14ac:dyDescent="0.25">
      <c r="B522" s="9"/>
    </row>
    <row r="523" spans="2:7" x14ac:dyDescent="0.25">
      <c r="B523" s="9"/>
    </row>
    <row r="524" spans="2:7" x14ac:dyDescent="0.25">
      <c r="B524" s="9"/>
    </row>
    <row r="525" spans="2:7" x14ac:dyDescent="0.25">
      <c r="B525" s="9"/>
    </row>
    <row r="526" spans="2:7" x14ac:dyDescent="0.25">
      <c r="B526" s="9"/>
    </row>
    <row r="527" spans="2:7" x14ac:dyDescent="0.25">
      <c r="B527" s="9"/>
    </row>
    <row r="528" spans="2:7" x14ac:dyDescent="0.25">
      <c r="B528" s="9"/>
      <c r="G528" s="45"/>
    </row>
    <row r="529" spans="2:9" x14ac:dyDescent="0.25">
      <c r="B529" s="9"/>
      <c r="G529" s="32"/>
    </row>
    <row r="530" spans="2:9" x14ac:dyDescent="0.25">
      <c r="B530" s="9"/>
      <c r="G530" s="32"/>
    </row>
    <row r="531" spans="2:9" x14ac:dyDescent="0.25">
      <c r="B531" s="9"/>
      <c r="G531" s="32"/>
    </row>
    <row r="532" spans="2:9" x14ac:dyDescent="0.25">
      <c r="B532" s="9"/>
      <c r="G532" s="32"/>
    </row>
    <row r="533" spans="2:9" x14ac:dyDescent="0.25">
      <c r="B533" s="9"/>
      <c r="G533" s="32"/>
    </row>
    <row r="534" spans="2:9" x14ac:dyDescent="0.25">
      <c r="B534" s="9"/>
      <c r="G534" s="32"/>
    </row>
    <row r="535" spans="2:9" x14ac:dyDescent="0.25">
      <c r="B535" s="9"/>
      <c r="G535" s="32"/>
    </row>
    <row r="536" spans="2:9" x14ac:dyDescent="0.25">
      <c r="B536" s="9"/>
      <c r="G536" s="32"/>
    </row>
    <row r="537" spans="2:9" x14ac:dyDescent="0.25">
      <c r="B537" s="9"/>
      <c r="G537" s="32"/>
    </row>
    <row r="538" spans="2:9" x14ac:dyDescent="0.25">
      <c r="B538" s="9"/>
      <c r="I538" s="20"/>
    </row>
    <row r="539" spans="2:9" x14ac:dyDescent="0.25">
      <c r="B539" s="9"/>
      <c r="G539" s="32"/>
    </row>
    <row r="540" spans="2:9" x14ac:dyDescent="0.25">
      <c r="B540" s="9"/>
      <c r="G540" s="32"/>
    </row>
    <row r="541" spans="2:9" x14ac:dyDescent="0.25">
      <c r="B541" s="9"/>
      <c r="G541" s="32"/>
    </row>
    <row r="542" spans="2:9" x14ac:dyDescent="0.25">
      <c r="B542" s="9"/>
      <c r="G542" s="32"/>
    </row>
    <row r="543" spans="2:9" x14ac:dyDescent="0.25">
      <c r="B543" s="9"/>
    </row>
    <row r="544" spans="2:9" x14ac:dyDescent="0.25">
      <c r="B544" s="9"/>
    </row>
    <row r="545" spans="2:7" x14ac:dyDescent="0.25">
      <c r="B545" s="9"/>
      <c r="G545" s="32"/>
    </row>
    <row r="546" spans="2:7" x14ac:dyDescent="0.25">
      <c r="B546" s="9"/>
      <c r="G546" s="32"/>
    </row>
    <row r="547" spans="2:7" x14ac:dyDescent="0.25">
      <c r="B547" s="9"/>
    </row>
    <row r="548" spans="2:7" x14ac:dyDescent="0.25">
      <c r="B548" s="9"/>
    </row>
    <row r="549" spans="2:7" x14ac:dyDescent="0.25">
      <c r="B549" s="9"/>
    </row>
    <row r="550" spans="2:7" x14ac:dyDescent="0.25">
      <c r="B550" s="9"/>
    </row>
    <row r="551" spans="2:7" x14ac:dyDescent="0.25">
      <c r="B551" s="9"/>
    </row>
    <row r="552" spans="2:7" x14ac:dyDescent="0.25">
      <c r="B552" s="9"/>
    </row>
    <row r="553" spans="2:7" x14ac:dyDescent="0.25">
      <c r="B553" s="9"/>
      <c r="G553" s="32"/>
    </row>
    <row r="554" spans="2:7" x14ac:dyDescent="0.25">
      <c r="B554" s="9"/>
    </row>
    <row r="555" spans="2:7" x14ac:dyDescent="0.25">
      <c r="B555" s="9"/>
      <c r="G555" s="32"/>
    </row>
    <row r="556" spans="2:7" x14ac:dyDescent="0.25">
      <c r="B556" s="9"/>
      <c r="G556" s="32"/>
    </row>
    <row r="557" spans="2:7" x14ac:dyDescent="0.25">
      <c r="B557" s="9"/>
      <c r="G557" s="32"/>
    </row>
    <row r="558" spans="2:7" x14ac:dyDescent="0.25">
      <c r="B558" s="9"/>
    </row>
    <row r="559" spans="2:7" x14ac:dyDescent="0.25">
      <c r="B559" s="9"/>
      <c r="G559" s="32"/>
    </row>
    <row r="560" spans="2:7" x14ac:dyDescent="0.25">
      <c r="B560" s="9"/>
      <c r="G560" s="32"/>
    </row>
    <row r="561" spans="2:11" x14ac:dyDescent="0.25">
      <c r="B561" s="9"/>
      <c r="G561" s="32"/>
    </row>
    <row r="562" spans="2:11" x14ac:dyDescent="0.25">
      <c r="B562" s="9"/>
      <c r="G562" s="32"/>
    </row>
    <row r="563" spans="2:11" x14ac:dyDescent="0.25">
      <c r="B563" s="9"/>
      <c r="G563" s="32"/>
    </row>
    <row r="564" spans="2:11" x14ac:dyDescent="0.25">
      <c r="B564" s="9"/>
    </row>
    <row r="565" spans="2:11" x14ac:dyDescent="0.25">
      <c r="B565" s="9"/>
      <c r="G565" s="32"/>
      <c r="I565" s="20"/>
      <c r="K565" s="14"/>
    </row>
    <row r="566" spans="2:11" x14ac:dyDescent="0.25">
      <c r="B566" s="9"/>
      <c r="G566" s="32"/>
      <c r="I566" s="20"/>
      <c r="K566" s="14"/>
    </row>
    <row r="567" spans="2:11" x14ac:dyDescent="0.25">
      <c r="B567" s="9"/>
      <c r="G567" s="32"/>
      <c r="I567" s="20"/>
      <c r="K567" s="14"/>
    </row>
    <row r="568" spans="2:11" x14ac:dyDescent="0.25">
      <c r="B568" s="9"/>
      <c r="I568" s="20"/>
      <c r="K568" s="14"/>
    </row>
    <row r="569" spans="2:11" x14ac:dyDescent="0.25">
      <c r="B569" s="9"/>
      <c r="I569" s="20"/>
      <c r="K569" s="14"/>
    </row>
    <row r="570" spans="2:11" x14ac:dyDescent="0.25">
      <c r="B570" s="9"/>
      <c r="I570" s="20"/>
      <c r="K570" s="14"/>
    </row>
    <row r="571" spans="2:11" x14ac:dyDescent="0.25">
      <c r="B571" s="9"/>
      <c r="I571" s="20"/>
      <c r="K571" s="14"/>
    </row>
    <row r="572" spans="2:11" x14ac:dyDescent="0.25">
      <c r="B572" s="9"/>
      <c r="G572" s="32"/>
      <c r="I572" s="20"/>
      <c r="K572" s="14"/>
    </row>
    <row r="573" spans="2:11" x14ac:dyDescent="0.25">
      <c r="B573" s="9"/>
      <c r="I573" s="20"/>
      <c r="K573" s="14"/>
    </row>
    <row r="574" spans="2:11" x14ac:dyDescent="0.25">
      <c r="B574" s="9"/>
      <c r="I574" s="20"/>
      <c r="K574" s="14"/>
    </row>
    <row r="575" spans="2:11" x14ac:dyDescent="0.25">
      <c r="B575" s="9"/>
      <c r="I575" s="20"/>
      <c r="K575" s="14"/>
    </row>
    <row r="576" spans="2:11" x14ac:dyDescent="0.25">
      <c r="B576" s="9"/>
      <c r="I576" s="20"/>
      <c r="K576" s="14"/>
    </row>
    <row r="577" spans="2:13" x14ac:dyDescent="0.25">
      <c r="B577" s="9"/>
      <c r="I577" s="20"/>
      <c r="K577" s="14"/>
    </row>
    <row r="578" spans="2:13" x14ac:dyDescent="0.25">
      <c r="B578" s="9"/>
      <c r="I578" s="20"/>
      <c r="K578" s="14"/>
    </row>
    <row r="579" spans="2:13" x14ac:dyDescent="0.25">
      <c r="B579" s="9"/>
      <c r="I579" s="20"/>
      <c r="K579" s="14"/>
    </row>
    <row r="580" spans="2:13" x14ac:dyDescent="0.25">
      <c r="B580" s="9"/>
      <c r="I580" s="20"/>
      <c r="K580" s="14"/>
    </row>
    <row r="581" spans="2:13" x14ac:dyDescent="0.25">
      <c r="B581" s="9"/>
      <c r="I581" s="20"/>
      <c r="K581" s="14"/>
    </row>
    <row r="582" spans="2:13" x14ac:dyDescent="0.25">
      <c r="B582" s="9"/>
      <c r="I582" s="20"/>
      <c r="K582" s="14"/>
    </row>
    <row r="583" spans="2:13" x14ac:dyDescent="0.25">
      <c r="B583" s="9"/>
      <c r="I583" s="20"/>
      <c r="K583" s="14"/>
    </row>
    <row r="584" spans="2:13" x14ac:dyDescent="0.25">
      <c r="B584" s="9"/>
      <c r="I584" s="20"/>
      <c r="K584" s="14"/>
    </row>
    <row r="585" spans="2:13" x14ac:dyDescent="0.25">
      <c r="B585" s="9"/>
      <c r="G585" s="32"/>
      <c r="I585" s="20"/>
      <c r="K585" s="14"/>
    </row>
    <row r="586" spans="2:13" x14ac:dyDescent="0.25">
      <c r="B586" s="9"/>
      <c r="G586" s="32"/>
      <c r="I586" s="20"/>
      <c r="K586" s="14"/>
    </row>
    <row r="587" spans="2:13" x14ac:dyDescent="0.25">
      <c r="B587" s="9"/>
      <c r="G587" s="32"/>
      <c r="I587" s="20"/>
      <c r="K587" s="14"/>
    </row>
    <row r="588" spans="2:13" x14ac:dyDescent="0.25">
      <c r="B588" s="9"/>
      <c r="G588" s="32"/>
      <c r="I588" s="20"/>
      <c r="K588" s="14"/>
    </row>
    <row r="589" spans="2:13" x14ac:dyDescent="0.25">
      <c r="B589" s="9"/>
      <c r="G589" s="32"/>
      <c r="I589" s="20"/>
      <c r="K589" s="14"/>
    </row>
    <row r="590" spans="2:13" x14ac:dyDescent="0.25">
      <c r="B590" s="9"/>
      <c r="G590" s="32"/>
      <c r="I590" s="20"/>
      <c r="K590" s="14"/>
      <c r="M590" s="36"/>
    </row>
    <row r="591" spans="2:13" x14ac:dyDescent="0.25">
      <c r="B591" s="9"/>
      <c r="G591" s="32"/>
      <c r="I591" s="20"/>
      <c r="K591" s="14"/>
    </row>
    <row r="592" spans="2:13" x14ac:dyDescent="0.25">
      <c r="B592" s="9"/>
      <c r="G592" s="32"/>
      <c r="I592" s="20"/>
      <c r="K592" s="14"/>
    </row>
    <row r="593" spans="2:11" x14ac:dyDescent="0.25">
      <c r="B593" s="9"/>
      <c r="G593" s="32"/>
      <c r="I593" s="20"/>
      <c r="K593" s="14"/>
    </row>
    <row r="594" spans="2:11" x14ac:dyDescent="0.25">
      <c r="B594" s="9"/>
      <c r="G594" s="32"/>
      <c r="I594" s="20"/>
      <c r="K594" s="14"/>
    </row>
    <row r="595" spans="2:11" x14ac:dyDescent="0.25">
      <c r="B595" s="9"/>
      <c r="G595" s="32"/>
      <c r="I595" s="20"/>
      <c r="K595" s="14"/>
    </row>
    <row r="596" spans="2:11" x14ac:dyDescent="0.25">
      <c r="B596" s="9"/>
      <c r="G596" s="32"/>
      <c r="I596" s="20"/>
      <c r="K596" s="14"/>
    </row>
    <row r="597" spans="2:11" x14ac:dyDescent="0.25">
      <c r="B597" s="9"/>
      <c r="G597" s="32"/>
      <c r="I597" s="20"/>
      <c r="K597" s="14"/>
    </row>
    <row r="598" spans="2:11" x14ac:dyDescent="0.25">
      <c r="B598" s="9"/>
      <c r="G598" s="32"/>
      <c r="I598" s="20"/>
      <c r="K598" s="14"/>
    </row>
    <row r="599" spans="2:11" x14ac:dyDescent="0.25">
      <c r="B599" s="9"/>
      <c r="G599" s="32"/>
      <c r="I599" s="20"/>
      <c r="K599" s="14"/>
    </row>
    <row r="600" spans="2:11" x14ac:dyDescent="0.25">
      <c r="B600" s="9"/>
      <c r="G600" s="32"/>
      <c r="I600" s="20"/>
      <c r="K600" s="14"/>
    </row>
    <row r="601" spans="2:11" x14ac:dyDescent="0.25">
      <c r="B601" s="9"/>
      <c r="G601" s="32"/>
      <c r="I601" s="20"/>
      <c r="K601" s="14"/>
    </row>
    <row r="602" spans="2:11" x14ac:dyDescent="0.25">
      <c r="B602" s="9"/>
      <c r="G602" s="32"/>
      <c r="I602" s="20"/>
      <c r="K602" s="14"/>
    </row>
    <row r="603" spans="2:11" x14ac:dyDescent="0.25">
      <c r="B603" s="9"/>
      <c r="G603" s="32"/>
      <c r="I603" s="20"/>
      <c r="K603" s="14"/>
    </row>
    <row r="604" spans="2:11" x14ac:dyDescent="0.25">
      <c r="B604" s="9"/>
      <c r="G604" s="32"/>
      <c r="I604" s="20"/>
      <c r="K604" s="14"/>
    </row>
    <row r="605" spans="2:11" x14ac:dyDescent="0.25">
      <c r="B605" s="9"/>
      <c r="G605" s="32"/>
      <c r="I605" s="20"/>
      <c r="K605" s="14"/>
    </row>
    <row r="606" spans="2:11" x14ac:dyDescent="0.25">
      <c r="B606" s="9"/>
      <c r="G606" s="32"/>
      <c r="I606" s="20"/>
      <c r="K606" s="14"/>
    </row>
    <row r="607" spans="2:11" x14ac:dyDescent="0.25">
      <c r="B607" s="9"/>
      <c r="G607" s="32"/>
      <c r="I607" s="20"/>
      <c r="K607" s="14"/>
    </row>
    <row r="608" spans="2:11" x14ac:dyDescent="0.25">
      <c r="B608" s="9"/>
      <c r="G608" s="32"/>
      <c r="I608" s="20"/>
      <c r="K608" s="14"/>
    </row>
    <row r="609" spans="2:13" x14ac:dyDescent="0.25">
      <c r="B609" s="9"/>
      <c r="G609" s="32"/>
      <c r="I609" s="20"/>
      <c r="K609" s="14"/>
    </row>
    <row r="610" spans="2:13" x14ac:dyDescent="0.25">
      <c r="B610" s="9"/>
      <c r="G610" s="32"/>
      <c r="I610" s="20"/>
      <c r="K610" s="14"/>
    </row>
    <row r="611" spans="2:13" x14ac:dyDescent="0.25">
      <c r="B611" s="9"/>
      <c r="G611" s="32"/>
      <c r="I611" s="20"/>
      <c r="K611" s="14"/>
    </row>
    <row r="612" spans="2:13" x14ac:dyDescent="0.25">
      <c r="B612" s="9"/>
      <c r="G612" s="32"/>
      <c r="I612" s="20"/>
      <c r="K612" s="14"/>
    </row>
    <row r="613" spans="2:13" x14ac:dyDescent="0.25">
      <c r="B613" s="9"/>
      <c r="G613" s="32"/>
      <c r="I613" s="20"/>
      <c r="K613" s="14"/>
      <c r="M613" s="47"/>
    </row>
    <row r="614" spans="2:13" x14ac:dyDescent="0.25">
      <c r="B614" s="9"/>
      <c r="G614" s="32"/>
      <c r="I614" s="20"/>
      <c r="K614" s="14"/>
      <c r="M614" s="47"/>
    </row>
    <row r="615" spans="2:13" x14ac:dyDescent="0.25">
      <c r="B615" s="9"/>
      <c r="G615" s="32"/>
      <c r="I615" s="20"/>
      <c r="K615" s="14"/>
      <c r="M615" s="48"/>
    </row>
    <row r="616" spans="2:13" x14ac:dyDescent="0.25">
      <c r="B616" s="9"/>
      <c r="G616" s="32"/>
      <c r="I616" s="20"/>
      <c r="K616" s="14"/>
      <c r="M616" s="48"/>
    </row>
    <row r="617" spans="2:13" x14ac:dyDescent="0.25">
      <c r="B617" s="9"/>
      <c r="G617" s="32"/>
      <c r="I617" s="20"/>
      <c r="K617" s="14"/>
    </row>
    <row r="618" spans="2:13" x14ac:dyDescent="0.25">
      <c r="B618" s="9"/>
      <c r="G618" s="32"/>
      <c r="I618" s="20"/>
      <c r="K618" s="14"/>
    </row>
    <row r="619" spans="2:13" x14ac:dyDescent="0.25">
      <c r="B619" s="9"/>
      <c r="G619" s="32"/>
      <c r="I619" s="20"/>
      <c r="K619" s="14"/>
    </row>
    <row r="620" spans="2:13" x14ac:dyDescent="0.25">
      <c r="B620" s="9"/>
      <c r="G620" s="32"/>
      <c r="I620" s="20"/>
      <c r="K620" s="14"/>
    </row>
    <row r="621" spans="2:13" x14ac:dyDescent="0.25">
      <c r="B621" s="9"/>
      <c r="I621" s="20"/>
      <c r="K621" s="14"/>
    </row>
    <row r="622" spans="2:13" x14ac:dyDescent="0.25">
      <c r="B622" s="9"/>
      <c r="G622" s="32"/>
      <c r="I622" s="20"/>
      <c r="K622" s="14"/>
    </row>
    <row r="623" spans="2:13" x14ac:dyDescent="0.25">
      <c r="B623" s="9"/>
      <c r="I623" s="20"/>
      <c r="K623" s="14"/>
    </row>
    <row r="624" spans="2:13" x14ac:dyDescent="0.25">
      <c r="B624" s="9"/>
      <c r="I624" s="20"/>
      <c r="K624" s="14"/>
    </row>
    <row r="625" spans="2:11" x14ac:dyDescent="0.25">
      <c r="B625" s="9"/>
      <c r="I625" s="20"/>
      <c r="K625" s="14"/>
    </row>
    <row r="626" spans="2:11" x14ac:dyDescent="0.25">
      <c r="B626" s="9"/>
      <c r="I626" s="20"/>
      <c r="K626" s="14"/>
    </row>
    <row r="627" spans="2:11" x14ac:dyDescent="0.25">
      <c r="B627" s="9"/>
      <c r="I627" s="20"/>
      <c r="K627" s="14"/>
    </row>
    <row r="628" spans="2:11" x14ac:dyDescent="0.25">
      <c r="B628" s="9"/>
      <c r="I628" s="20"/>
      <c r="K628" s="14"/>
    </row>
    <row r="629" spans="2:11" x14ac:dyDescent="0.25">
      <c r="B629" s="9"/>
      <c r="I629" s="20"/>
      <c r="K629" s="14"/>
    </row>
    <row r="630" spans="2:11" x14ac:dyDescent="0.25">
      <c r="B630" s="9"/>
      <c r="I630" s="20"/>
      <c r="K630" s="14"/>
    </row>
    <row r="631" spans="2:11" x14ac:dyDescent="0.25">
      <c r="B631" s="9"/>
      <c r="I631" s="20"/>
      <c r="K631" s="14"/>
    </row>
    <row r="632" spans="2:11" x14ac:dyDescent="0.25">
      <c r="B632" s="9"/>
      <c r="I632" s="20"/>
      <c r="K632" s="14"/>
    </row>
    <row r="633" spans="2:11" x14ac:dyDescent="0.25">
      <c r="B633" s="9"/>
      <c r="I633" s="20"/>
      <c r="K633" s="14"/>
    </row>
    <row r="634" spans="2:11" x14ac:dyDescent="0.25">
      <c r="B634" s="9"/>
      <c r="I634" s="20"/>
      <c r="K634" s="14"/>
    </row>
    <row r="635" spans="2:11" x14ac:dyDescent="0.25">
      <c r="B635" s="9"/>
      <c r="I635" s="20"/>
      <c r="K635" s="14"/>
    </row>
    <row r="636" spans="2:11" x14ac:dyDescent="0.25">
      <c r="B636" s="9"/>
      <c r="I636" s="20"/>
      <c r="K636" s="14"/>
    </row>
    <row r="637" spans="2:11" x14ac:dyDescent="0.25">
      <c r="B637" s="9"/>
      <c r="I637" s="20"/>
      <c r="K637" s="14"/>
    </row>
    <row r="638" spans="2:11" x14ac:dyDescent="0.25">
      <c r="B638" s="9"/>
      <c r="I638" s="20"/>
      <c r="K638" s="14"/>
    </row>
    <row r="639" spans="2:11" x14ac:dyDescent="0.25">
      <c r="B639" s="9"/>
      <c r="I639" s="20"/>
      <c r="K639" s="14"/>
    </row>
    <row r="640" spans="2:11" x14ac:dyDescent="0.25">
      <c r="B640" s="9"/>
      <c r="I640" s="20"/>
      <c r="K640" s="14"/>
    </row>
    <row r="641" spans="1:14" x14ac:dyDescent="0.25">
      <c r="B641" s="9"/>
      <c r="I641" s="20"/>
      <c r="K641" s="14"/>
    </row>
    <row r="642" spans="1:14" x14ac:dyDescent="0.25">
      <c r="B642" s="9"/>
      <c r="I642" s="20"/>
      <c r="K642" s="14"/>
    </row>
    <row r="643" spans="1:14" x14ac:dyDescent="0.25">
      <c r="B643" s="9"/>
      <c r="I643" s="20"/>
      <c r="K643" s="14"/>
    </row>
    <row r="644" spans="1:14" x14ac:dyDescent="0.25">
      <c r="B644" s="9"/>
      <c r="I644" s="20"/>
      <c r="K644" s="14"/>
    </row>
    <row r="645" spans="1:14" x14ac:dyDescent="0.25">
      <c r="B645" s="9"/>
      <c r="G645" s="32"/>
    </row>
    <row r="646" spans="1:14" x14ac:dyDescent="0.25">
      <c r="B646" s="9"/>
      <c r="G646" s="32"/>
    </row>
    <row r="647" spans="1:14" x14ac:dyDescent="0.25">
      <c r="B647" s="9"/>
      <c r="G647" s="32"/>
    </row>
    <row r="648" spans="1:14" x14ac:dyDescent="0.25">
      <c r="B648" s="9"/>
    </row>
    <row r="649" spans="1:14" x14ac:dyDescent="0.25">
      <c r="B649" s="9"/>
    </row>
    <row r="650" spans="1:14" x14ac:dyDescent="0.25">
      <c r="B650" s="9"/>
    </row>
    <row r="651" spans="1:14" x14ac:dyDescent="0.25">
      <c r="B651" s="9"/>
    </row>
    <row r="652" spans="1:14" x14ac:dyDescent="0.25">
      <c r="B652" s="9"/>
    </row>
    <row r="653" spans="1:14" s="10" customFormat="1" x14ac:dyDescent="0.25">
      <c r="A653"/>
      <c r="B653" s="9"/>
      <c r="D653"/>
      <c r="E653"/>
      <c r="F653"/>
      <c r="G653"/>
      <c r="H653"/>
      <c r="I653"/>
      <c r="J653"/>
      <c r="K653"/>
      <c r="L653"/>
      <c r="M653"/>
      <c r="N653"/>
    </row>
    <row r="654" spans="1:14" s="10" customFormat="1" x14ac:dyDescent="0.25">
      <c r="A654"/>
      <c r="B654" s="9"/>
      <c r="D654"/>
      <c r="E654"/>
      <c r="F654"/>
      <c r="G654"/>
      <c r="H654"/>
      <c r="I654"/>
      <c r="J654"/>
      <c r="K654"/>
      <c r="L654"/>
      <c r="M654"/>
      <c r="N654"/>
    </row>
    <row r="655" spans="1:14" s="10" customFormat="1" x14ac:dyDescent="0.25">
      <c r="A655"/>
      <c r="B655" s="9"/>
      <c r="D655"/>
      <c r="E655"/>
      <c r="F655"/>
      <c r="G655"/>
      <c r="H655"/>
      <c r="I655"/>
      <c r="J655"/>
      <c r="K655"/>
      <c r="L655"/>
      <c r="M655"/>
      <c r="N655"/>
    </row>
    <row r="656" spans="1:14" s="10" customFormat="1" x14ac:dyDescent="0.25">
      <c r="A656"/>
      <c r="B656" s="9"/>
      <c r="D656"/>
      <c r="E656"/>
      <c r="F656"/>
      <c r="G656"/>
      <c r="H656"/>
      <c r="I656"/>
      <c r="J656"/>
      <c r="K656"/>
      <c r="L656"/>
      <c r="M656"/>
      <c r="N656"/>
    </row>
    <row r="657" spans="1:14" s="10" customFormat="1" x14ac:dyDescent="0.25">
      <c r="A657"/>
      <c r="B657" s="9"/>
      <c r="D657"/>
      <c r="E657"/>
      <c r="F657"/>
      <c r="G657"/>
      <c r="H657"/>
      <c r="I657"/>
      <c r="J657"/>
      <c r="K657"/>
      <c r="L657"/>
      <c r="M657"/>
      <c r="N657"/>
    </row>
    <row r="658" spans="1:14" s="10" customFormat="1" x14ac:dyDescent="0.25">
      <c r="A658"/>
      <c r="B658" s="9"/>
      <c r="D658"/>
      <c r="E658"/>
      <c r="F658"/>
      <c r="G658"/>
      <c r="H658"/>
      <c r="I658"/>
      <c r="J658"/>
      <c r="K658"/>
      <c r="L658"/>
      <c r="M658"/>
      <c r="N658"/>
    </row>
    <row r="659" spans="1:14" s="10" customFormat="1" x14ac:dyDescent="0.25">
      <c r="A659"/>
      <c r="B659" s="9"/>
      <c r="D659"/>
      <c r="E659"/>
      <c r="F659"/>
      <c r="G659"/>
      <c r="H659"/>
      <c r="I659"/>
      <c r="J659"/>
      <c r="K659"/>
      <c r="L659"/>
      <c r="M659"/>
      <c r="N659"/>
    </row>
    <row r="660" spans="1:14" s="10" customFormat="1" x14ac:dyDescent="0.25">
      <c r="A660"/>
      <c r="B660" s="9"/>
      <c r="D660"/>
      <c r="E660"/>
      <c r="F660"/>
      <c r="G660"/>
      <c r="H660"/>
      <c r="I660"/>
      <c r="J660"/>
      <c r="K660"/>
      <c r="L660"/>
      <c r="M660"/>
      <c r="N660"/>
    </row>
    <row r="661" spans="1:14" s="10" customFormat="1" x14ac:dyDescent="0.25">
      <c r="A661"/>
      <c r="B661" s="9"/>
      <c r="D661"/>
      <c r="E661"/>
      <c r="F661"/>
      <c r="G661"/>
      <c r="H661"/>
      <c r="I661"/>
      <c r="J661"/>
      <c r="K661"/>
      <c r="L661"/>
      <c r="M661"/>
      <c r="N661"/>
    </row>
    <row r="662" spans="1:14" s="10" customFormat="1" x14ac:dyDescent="0.25">
      <c r="A662"/>
      <c r="B662" s="9"/>
      <c r="D662"/>
      <c r="E662"/>
      <c r="F662"/>
      <c r="G662"/>
      <c r="H662"/>
      <c r="I662"/>
      <c r="J662"/>
      <c r="K662"/>
      <c r="L662"/>
      <c r="M662"/>
      <c r="N662"/>
    </row>
    <row r="663" spans="1:14" s="10" customFormat="1" x14ac:dyDescent="0.25">
      <c r="A663"/>
      <c r="B663" s="9"/>
      <c r="D663"/>
      <c r="E663"/>
      <c r="F663"/>
      <c r="G663"/>
      <c r="H663"/>
      <c r="I663"/>
      <c r="J663"/>
      <c r="K663"/>
      <c r="L663"/>
      <c r="M663"/>
      <c r="N663"/>
    </row>
    <row r="664" spans="1:14" s="10" customFormat="1" x14ac:dyDescent="0.25">
      <c r="A664"/>
      <c r="B664" s="9"/>
      <c r="D664"/>
      <c r="E664"/>
      <c r="F664"/>
      <c r="G664"/>
      <c r="H664"/>
      <c r="I664"/>
      <c r="J664"/>
      <c r="K664"/>
      <c r="L664"/>
      <c r="M664"/>
      <c r="N664"/>
    </row>
    <row r="665" spans="1:14" s="10" customFormat="1" x14ac:dyDescent="0.25">
      <c r="A665"/>
      <c r="B665" s="9"/>
      <c r="D665"/>
      <c r="E665"/>
      <c r="F665"/>
      <c r="G665"/>
      <c r="H665"/>
      <c r="I665"/>
      <c r="J665"/>
      <c r="K665"/>
      <c r="L665"/>
      <c r="M665"/>
      <c r="N665"/>
    </row>
    <row r="666" spans="1:14" s="10" customFormat="1" x14ac:dyDescent="0.25">
      <c r="A666"/>
      <c r="B666" s="9"/>
      <c r="D666"/>
      <c r="E666"/>
      <c r="F666"/>
      <c r="G666"/>
      <c r="H666"/>
      <c r="I666"/>
      <c r="J666"/>
      <c r="K666"/>
      <c r="L666"/>
      <c r="M666"/>
      <c r="N666"/>
    </row>
    <row r="667" spans="1:14" s="10" customFormat="1" x14ac:dyDescent="0.25">
      <c r="A667"/>
      <c r="B667" s="9"/>
      <c r="D667"/>
      <c r="E667"/>
      <c r="F667"/>
      <c r="G667"/>
      <c r="H667"/>
      <c r="I667"/>
      <c r="J667"/>
      <c r="K667"/>
      <c r="L667"/>
      <c r="M667"/>
      <c r="N667"/>
    </row>
    <row r="668" spans="1:14" s="10" customFormat="1" x14ac:dyDescent="0.25">
      <c r="A668"/>
      <c r="B668" s="9"/>
      <c r="D668"/>
      <c r="E668"/>
      <c r="F668"/>
      <c r="G668"/>
      <c r="H668"/>
      <c r="I668"/>
      <c r="J668"/>
      <c r="K668"/>
      <c r="L668"/>
      <c r="M668"/>
      <c r="N668"/>
    </row>
    <row r="669" spans="1:14" x14ac:dyDescent="0.25">
      <c r="B669" s="9"/>
      <c r="G669" s="32"/>
    </row>
    <row r="670" spans="1:14" x14ac:dyDescent="0.25">
      <c r="B670" s="9"/>
      <c r="G670" s="32"/>
    </row>
    <row r="671" spans="1:14" x14ac:dyDescent="0.25">
      <c r="B671" s="9"/>
      <c r="G671" s="32"/>
    </row>
    <row r="672" spans="1:14" x14ac:dyDescent="0.25">
      <c r="B672" s="9"/>
    </row>
    <row r="673" spans="2:7" x14ac:dyDescent="0.25">
      <c r="B673" s="9"/>
    </row>
    <row r="674" spans="2:7" x14ac:dyDescent="0.25">
      <c r="B674" s="9"/>
    </row>
    <row r="675" spans="2:7" x14ac:dyDescent="0.25">
      <c r="B675" s="9"/>
    </row>
    <row r="676" spans="2:7" x14ac:dyDescent="0.25">
      <c r="B676" s="9"/>
    </row>
    <row r="677" spans="2:7" x14ac:dyDescent="0.25">
      <c r="B677" s="9"/>
      <c r="G677" s="32"/>
    </row>
    <row r="678" spans="2:7" x14ac:dyDescent="0.25">
      <c r="B678" s="9"/>
    </row>
    <row r="679" spans="2:7" x14ac:dyDescent="0.25">
      <c r="B679" s="9"/>
    </row>
    <row r="680" spans="2:7" x14ac:dyDescent="0.25">
      <c r="B680" s="9"/>
      <c r="G680" s="32"/>
    </row>
    <row r="681" spans="2:7" x14ac:dyDescent="0.25">
      <c r="B681" s="9"/>
      <c r="G681" s="32"/>
    </row>
    <row r="682" spans="2:7" x14ac:dyDescent="0.25">
      <c r="B682" s="9"/>
    </row>
    <row r="683" spans="2:7" x14ac:dyDescent="0.25">
      <c r="B683" s="9"/>
      <c r="G683" s="32"/>
    </row>
    <row r="684" spans="2:7" x14ac:dyDescent="0.25">
      <c r="B684" s="9"/>
    </row>
    <row r="685" spans="2:7" x14ac:dyDescent="0.25">
      <c r="B685" s="9"/>
    </row>
    <row r="686" spans="2:7" x14ac:dyDescent="0.25">
      <c r="B686" s="9"/>
      <c r="G686" s="19"/>
    </row>
    <row r="687" spans="2:7" x14ac:dyDescent="0.25">
      <c r="B687" s="9"/>
    </row>
    <row r="688" spans="2:7" x14ac:dyDescent="0.25">
      <c r="B688" s="9"/>
    </row>
    <row r="689" spans="2:7" x14ac:dyDescent="0.25">
      <c r="B689" s="9"/>
    </row>
    <row r="690" spans="2:7" x14ac:dyDescent="0.25">
      <c r="B690" s="9"/>
      <c r="G690" s="32"/>
    </row>
    <row r="691" spans="2:7" x14ac:dyDescent="0.25">
      <c r="B691" s="9"/>
    </row>
    <row r="692" spans="2:7" x14ac:dyDescent="0.25">
      <c r="B692" s="9"/>
    </row>
    <row r="693" spans="2:7" x14ac:dyDescent="0.25">
      <c r="B693" s="9"/>
    </row>
    <row r="694" spans="2:7" x14ac:dyDescent="0.25">
      <c r="B694" s="9"/>
    </row>
    <row r="695" spans="2:7" x14ac:dyDescent="0.25">
      <c r="B695" s="9"/>
    </row>
    <row r="696" spans="2:7" x14ac:dyDescent="0.25">
      <c r="B696" s="9"/>
    </row>
    <row r="697" spans="2:7" x14ac:dyDescent="0.25">
      <c r="B697" s="9"/>
    </row>
    <row r="698" spans="2:7" x14ac:dyDescent="0.25">
      <c r="B698" s="9"/>
    </row>
    <row r="699" spans="2:7" x14ac:dyDescent="0.25">
      <c r="B699" s="9"/>
    </row>
    <row r="700" spans="2:7" x14ac:dyDescent="0.25">
      <c r="B700" s="9"/>
    </row>
    <row r="701" spans="2:7" x14ac:dyDescent="0.25">
      <c r="B701" s="9"/>
    </row>
    <row r="702" spans="2:7" x14ac:dyDescent="0.25">
      <c r="B702" s="9"/>
    </row>
    <row r="703" spans="2:7" x14ac:dyDescent="0.25">
      <c r="B703" s="9"/>
    </row>
    <row r="704" spans="2:7" x14ac:dyDescent="0.25">
      <c r="B704" s="9"/>
      <c r="G704" s="32"/>
    </row>
    <row r="705" spans="2:2" x14ac:dyDescent="0.25">
      <c r="B705" s="9"/>
    </row>
    <row r="706" spans="2:2" x14ac:dyDescent="0.25">
      <c r="B706" s="9"/>
    </row>
    <row r="707" spans="2:2" x14ac:dyDescent="0.25">
      <c r="B707" s="9"/>
    </row>
    <row r="708" spans="2:2" x14ac:dyDescent="0.25">
      <c r="B708" s="9"/>
    </row>
    <row r="709" spans="2:2" x14ac:dyDescent="0.25">
      <c r="B709" s="9"/>
    </row>
    <row r="710" spans="2:2" x14ac:dyDescent="0.25">
      <c r="B710" s="9"/>
    </row>
    <row r="711" spans="2:2" x14ac:dyDescent="0.25">
      <c r="B711" s="9"/>
    </row>
    <row r="712" spans="2:2" x14ac:dyDescent="0.25">
      <c r="B712" s="9"/>
    </row>
    <row r="713" spans="2:2" x14ac:dyDescent="0.25">
      <c r="B713" s="9"/>
    </row>
    <row r="714" spans="2:2" x14ac:dyDescent="0.25">
      <c r="B714" s="9"/>
    </row>
    <row r="715" spans="2:2" x14ac:dyDescent="0.25">
      <c r="B715" s="9"/>
    </row>
    <row r="716" spans="2:2" x14ac:dyDescent="0.25">
      <c r="B716" s="9"/>
    </row>
    <row r="717" spans="2:2" x14ac:dyDescent="0.25">
      <c r="B717" s="9"/>
    </row>
    <row r="718" spans="2:2" x14ac:dyDescent="0.25">
      <c r="B718" s="9"/>
    </row>
    <row r="719" spans="2:2" x14ac:dyDescent="0.25">
      <c r="B719" s="9"/>
    </row>
    <row r="720" spans="2:2" x14ac:dyDescent="0.25">
      <c r="B720" s="9"/>
    </row>
    <row r="721" spans="2:7" x14ac:dyDescent="0.25">
      <c r="B721" s="9"/>
    </row>
    <row r="722" spans="2:7" x14ac:dyDescent="0.25">
      <c r="B722" s="9"/>
    </row>
    <row r="723" spans="2:7" x14ac:dyDescent="0.25">
      <c r="B723" s="9"/>
    </row>
    <row r="724" spans="2:7" x14ac:dyDescent="0.25">
      <c r="B724" s="9"/>
    </row>
    <row r="725" spans="2:7" x14ac:dyDescent="0.25">
      <c r="B725" s="9"/>
    </row>
    <row r="726" spans="2:7" x14ac:dyDescent="0.25">
      <c r="B726" s="9"/>
    </row>
    <row r="727" spans="2:7" x14ac:dyDescent="0.25">
      <c r="B727" s="9"/>
    </row>
    <row r="728" spans="2:7" x14ac:dyDescent="0.25">
      <c r="B728" s="9"/>
    </row>
    <row r="729" spans="2:7" x14ac:dyDescent="0.25">
      <c r="B729" s="9"/>
    </row>
    <row r="730" spans="2:7" x14ac:dyDescent="0.25">
      <c r="B730" s="9"/>
      <c r="G730" s="32"/>
    </row>
    <row r="731" spans="2:7" x14ac:dyDescent="0.25">
      <c r="B731" s="9"/>
    </row>
    <row r="732" spans="2:7" x14ac:dyDescent="0.25">
      <c r="B732" s="9"/>
    </row>
    <row r="733" spans="2:7" x14ac:dyDescent="0.25">
      <c r="B733" s="9"/>
    </row>
    <row r="734" spans="2:7" x14ac:dyDescent="0.25">
      <c r="B734" s="9"/>
    </row>
    <row r="735" spans="2:7" x14ac:dyDescent="0.25">
      <c r="B735" s="9"/>
    </row>
    <row r="736" spans="2:7" x14ac:dyDescent="0.25">
      <c r="B736" s="9"/>
    </row>
    <row r="737" spans="2:7" x14ac:dyDescent="0.25">
      <c r="B737" s="9"/>
    </row>
    <row r="738" spans="2:7" x14ac:dyDescent="0.25">
      <c r="B738" s="9"/>
      <c r="G738" s="32"/>
    </row>
    <row r="739" spans="2:7" x14ac:dyDescent="0.25">
      <c r="B739" s="9"/>
      <c r="G739" s="32"/>
    </row>
    <row r="740" spans="2:7" x14ac:dyDescent="0.25">
      <c r="B740" s="9"/>
      <c r="G740" s="32"/>
    </row>
  </sheetData>
  <autoFilter ref="A1:N188" xr:uid="{22C17BBD-8D9E-431B-9284-AF744A2FF24C}"/>
  <mergeCells count="1">
    <mergeCell ref="M613:M614"/>
  </mergeCells>
  <pageMargins left="0.7" right="0.7" top="0.75" bottom="0.75" header="0.3" footer="0.3"/>
  <pageSetup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6E33-45E9-4EA8-A4E1-A22E18E2293D}">
  <dimension ref="A1:AA143"/>
  <sheetViews>
    <sheetView topLeftCell="E1" zoomScale="90" zoomScaleNormal="90" workbookViewId="0">
      <selection activeCell="J22" sqref="J22"/>
    </sheetView>
  </sheetViews>
  <sheetFormatPr defaultRowHeight="15" x14ac:dyDescent="0.25"/>
  <cols>
    <col min="1" max="1" width="15.140625" bestFit="1" customWidth="1"/>
    <col min="2" max="2" width="17.85546875" bestFit="1" customWidth="1"/>
    <col min="3" max="3" width="9.42578125" bestFit="1" customWidth="1"/>
    <col min="4" max="4" width="11.28515625" bestFit="1" customWidth="1"/>
    <col min="5" max="5" width="11.28515625" customWidth="1"/>
    <col min="6" max="6" width="6.42578125" customWidth="1"/>
    <col min="7" max="7" width="15.140625" customWidth="1"/>
    <col min="8" max="8" width="16.28515625" customWidth="1"/>
    <col min="9" max="9" width="9.42578125" customWidth="1"/>
    <col min="10" max="11" width="11.28515625" customWidth="1"/>
    <col min="12" max="12" width="5.42578125" customWidth="1"/>
    <col min="13" max="13" width="15.28515625" customWidth="1"/>
    <col min="14" max="14" width="16.28515625" customWidth="1"/>
    <col min="15" max="15" width="9.5703125" customWidth="1"/>
    <col min="16" max="17" width="11.28515625" customWidth="1"/>
    <col min="18" max="20" width="9.140625" customWidth="1"/>
    <col min="21" max="21" width="10.5703125" customWidth="1"/>
    <col min="22" max="22" width="12.28515625" customWidth="1"/>
    <col min="23" max="23" width="12" bestFit="1" customWidth="1"/>
    <col min="25" max="25" width="12.140625" customWidth="1"/>
  </cols>
  <sheetData>
    <row r="1" spans="1:16" x14ac:dyDescent="0.25">
      <c r="A1" s="6" t="s">
        <v>60</v>
      </c>
    </row>
    <row r="2" spans="1:16" x14ac:dyDescent="0.25">
      <c r="A2" t="s">
        <v>11</v>
      </c>
      <c r="B2" s="49">
        <v>1</v>
      </c>
      <c r="G2" s="6" t="s">
        <v>61</v>
      </c>
      <c r="M2" s="6" t="s">
        <v>62</v>
      </c>
    </row>
    <row r="3" spans="1:16" x14ac:dyDescent="0.25">
      <c r="A3" t="s">
        <v>8</v>
      </c>
      <c r="B3" t="s">
        <v>63</v>
      </c>
      <c r="G3" t="s">
        <v>11</v>
      </c>
      <c r="H3" s="49">
        <v>1</v>
      </c>
      <c r="M3" t="s">
        <v>11</v>
      </c>
      <c r="N3" s="49">
        <v>1</v>
      </c>
    </row>
    <row r="5" spans="1:16" x14ac:dyDescent="0.25">
      <c r="A5" t="s">
        <v>64</v>
      </c>
      <c r="B5" t="s">
        <v>65</v>
      </c>
      <c r="G5" t="s">
        <v>64</v>
      </c>
      <c r="H5" t="s">
        <v>65</v>
      </c>
      <c r="M5" t="s">
        <v>64</v>
      </c>
      <c r="N5" t="s">
        <v>65</v>
      </c>
    </row>
    <row r="6" spans="1:16" x14ac:dyDescent="0.25">
      <c r="A6" t="s">
        <v>66</v>
      </c>
      <c r="B6" t="s">
        <v>17</v>
      </c>
      <c r="C6" t="s">
        <v>24</v>
      </c>
      <c r="D6" t="s">
        <v>67</v>
      </c>
      <c r="G6" t="s">
        <v>66</v>
      </c>
      <c r="H6" t="s">
        <v>17</v>
      </c>
      <c r="I6" t="s">
        <v>24</v>
      </c>
      <c r="J6" t="s">
        <v>67</v>
      </c>
      <c r="M6" t="s">
        <v>66</v>
      </c>
      <c r="N6" t="s">
        <v>17</v>
      </c>
      <c r="O6" t="s">
        <v>24</v>
      </c>
      <c r="P6" t="s">
        <v>67</v>
      </c>
    </row>
    <row r="7" spans="1:16" x14ac:dyDescent="0.25">
      <c r="A7" s="49" t="s">
        <v>68</v>
      </c>
      <c r="G7" s="49" t="s">
        <v>68</v>
      </c>
      <c r="M7" s="49" t="s">
        <v>69</v>
      </c>
    </row>
    <row r="8" spans="1:16" x14ac:dyDescent="0.25">
      <c r="A8" s="50" t="s">
        <v>70</v>
      </c>
      <c r="B8">
        <v>3</v>
      </c>
      <c r="C8">
        <v>1</v>
      </c>
      <c r="D8">
        <v>4</v>
      </c>
      <c r="G8" s="50" t="s">
        <v>70</v>
      </c>
      <c r="H8">
        <v>2</v>
      </c>
      <c r="I8">
        <v>1</v>
      </c>
      <c r="J8">
        <v>3</v>
      </c>
      <c r="M8" s="50" t="s">
        <v>71</v>
      </c>
      <c r="N8">
        <v>3</v>
      </c>
      <c r="O8">
        <v>4</v>
      </c>
      <c r="P8">
        <v>7</v>
      </c>
    </row>
    <row r="9" spans="1:16" x14ac:dyDescent="0.25">
      <c r="A9" s="50" t="s">
        <v>72</v>
      </c>
      <c r="B9">
        <v>2</v>
      </c>
      <c r="C9">
        <v>3</v>
      </c>
      <c r="D9">
        <v>5</v>
      </c>
      <c r="G9" s="50" t="s">
        <v>72</v>
      </c>
      <c r="H9">
        <v>2</v>
      </c>
      <c r="I9">
        <v>3</v>
      </c>
      <c r="J9">
        <v>5</v>
      </c>
      <c r="M9" s="50" t="s">
        <v>73</v>
      </c>
      <c r="N9">
        <v>5</v>
      </c>
      <c r="O9">
        <v>12</v>
      </c>
      <c r="P9">
        <v>17</v>
      </c>
    </row>
    <row r="10" spans="1:16" x14ac:dyDescent="0.25">
      <c r="A10" s="49" t="s">
        <v>74</v>
      </c>
      <c r="G10" s="49" t="s">
        <v>74</v>
      </c>
      <c r="M10" s="49" t="s">
        <v>75</v>
      </c>
    </row>
    <row r="11" spans="1:16" x14ac:dyDescent="0.25">
      <c r="A11" s="50" t="s">
        <v>76</v>
      </c>
      <c r="B11">
        <v>2</v>
      </c>
      <c r="C11">
        <v>3</v>
      </c>
      <c r="D11">
        <v>5</v>
      </c>
      <c r="G11" s="50" t="s">
        <v>76</v>
      </c>
      <c r="H11">
        <v>3</v>
      </c>
      <c r="I11">
        <v>4</v>
      </c>
      <c r="J11">
        <v>7</v>
      </c>
      <c r="M11" s="50" t="s">
        <v>77</v>
      </c>
      <c r="N11">
        <v>1</v>
      </c>
      <c r="O11">
        <v>3</v>
      </c>
      <c r="P11">
        <v>4</v>
      </c>
    </row>
    <row r="12" spans="1:16" x14ac:dyDescent="0.25">
      <c r="A12" s="49" t="s">
        <v>69</v>
      </c>
      <c r="G12" s="49" t="s">
        <v>69</v>
      </c>
      <c r="M12" s="50" t="s">
        <v>78</v>
      </c>
      <c r="N12">
        <v>5</v>
      </c>
      <c r="O12">
        <v>2</v>
      </c>
      <c r="P12">
        <v>7</v>
      </c>
    </row>
    <row r="13" spans="1:16" x14ac:dyDescent="0.25">
      <c r="A13" s="50" t="s">
        <v>79</v>
      </c>
      <c r="B13">
        <v>8</v>
      </c>
      <c r="C13">
        <v>4</v>
      </c>
      <c r="D13">
        <v>12</v>
      </c>
      <c r="G13" s="50" t="s">
        <v>79</v>
      </c>
      <c r="H13">
        <v>6</v>
      </c>
      <c r="I13">
        <v>2</v>
      </c>
      <c r="J13">
        <v>8</v>
      </c>
      <c r="M13" s="50" t="s">
        <v>80</v>
      </c>
      <c r="N13">
        <v>1</v>
      </c>
      <c r="P13">
        <v>1</v>
      </c>
    </row>
    <row r="14" spans="1:16" x14ac:dyDescent="0.25">
      <c r="A14" s="50" t="s">
        <v>71</v>
      </c>
      <c r="B14">
        <v>1</v>
      </c>
      <c r="C14">
        <v>4</v>
      </c>
      <c r="D14">
        <v>5</v>
      </c>
      <c r="G14" s="49" t="s">
        <v>75</v>
      </c>
      <c r="M14" s="50" t="s">
        <v>81</v>
      </c>
      <c r="N14">
        <v>3</v>
      </c>
      <c r="O14">
        <v>4</v>
      </c>
      <c r="P14">
        <v>7</v>
      </c>
    </row>
    <row r="15" spans="1:16" x14ac:dyDescent="0.25">
      <c r="A15" s="50" t="s">
        <v>73</v>
      </c>
      <c r="B15">
        <v>5</v>
      </c>
      <c r="C15">
        <v>12</v>
      </c>
      <c r="D15">
        <v>17</v>
      </c>
      <c r="G15" s="50" t="s">
        <v>77</v>
      </c>
      <c r="H15">
        <v>6</v>
      </c>
      <c r="I15">
        <v>3</v>
      </c>
      <c r="J15">
        <v>9</v>
      </c>
      <c r="M15" s="50" t="s">
        <v>82</v>
      </c>
      <c r="N15">
        <v>1</v>
      </c>
      <c r="P15">
        <v>1</v>
      </c>
    </row>
    <row r="16" spans="1:16" x14ac:dyDescent="0.25">
      <c r="A16" s="49" t="s">
        <v>75</v>
      </c>
      <c r="G16" s="49" t="s">
        <v>67</v>
      </c>
      <c r="H16">
        <v>19</v>
      </c>
      <c r="I16">
        <v>13</v>
      </c>
      <c r="J16">
        <v>32</v>
      </c>
      <c r="M16" s="49" t="s">
        <v>83</v>
      </c>
    </row>
    <row r="17" spans="1:27" x14ac:dyDescent="0.25">
      <c r="A17" s="50" t="s">
        <v>77</v>
      </c>
      <c r="B17">
        <v>4</v>
      </c>
      <c r="C17">
        <v>3</v>
      </c>
      <c r="D17">
        <v>7</v>
      </c>
      <c r="M17" s="50" t="s">
        <v>84</v>
      </c>
      <c r="N17">
        <v>1</v>
      </c>
      <c r="O17">
        <v>1</v>
      </c>
      <c r="P17">
        <v>2</v>
      </c>
    </row>
    <row r="18" spans="1:27" x14ac:dyDescent="0.25">
      <c r="A18" s="50" t="s">
        <v>78</v>
      </c>
      <c r="B18">
        <v>6</v>
      </c>
      <c r="C18">
        <v>2</v>
      </c>
      <c r="D18">
        <v>8</v>
      </c>
      <c r="E18" t="s">
        <v>85</v>
      </c>
      <c r="M18" s="49" t="s">
        <v>67</v>
      </c>
      <c r="N18">
        <v>20</v>
      </c>
      <c r="O18">
        <v>26</v>
      </c>
      <c r="P18">
        <v>46</v>
      </c>
    </row>
    <row r="19" spans="1:27" x14ac:dyDescent="0.25">
      <c r="A19" s="50" t="s">
        <v>81</v>
      </c>
      <c r="B19">
        <v>3</v>
      </c>
      <c r="C19">
        <v>4</v>
      </c>
      <c r="D19">
        <v>7</v>
      </c>
      <c r="E19" s="51">
        <v>44706</v>
      </c>
    </row>
    <row r="20" spans="1:27" x14ac:dyDescent="0.25">
      <c r="A20" s="50" t="s">
        <v>82</v>
      </c>
      <c r="B20">
        <v>4</v>
      </c>
      <c r="D20">
        <v>4</v>
      </c>
      <c r="U20" t="s">
        <v>86</v>
      </c>
    </row>
    <row r="21" spans="1:27" x14ac:dyDescent="0.25">
      <c r="A21" s="49" t="s">
        <v>83</v>
      </c>
      <c r="U21" s="6" t="s">
        <v>87</v>
      </c>
    </row>
    <row r="22" spans="1:27" x14ac:dyDescent="0.25">
      <c r="A22" s="50" t="s">
        <v>84</v>
      </c>
      <c r="B22">
        <v>1</v>
      </c>
      <c r="C22">
        <v>1</v>
      </c>
      <c r="D22">
        <v>2</v>
      </c>
    </row>
    <row r="23" spans="1:27" x14ac:dyDescent="0.25">
      <c r="A23" s="49" t="s">
        <v>67</v>
      </c>
      <c r="B23">
        <v>39</v>
      </c>
      <c r="C23">
        <v>37</v>
      </c>
      <c r="D23">
        <v>76</v>
      </c>
      <c r="V23" t="s">
        <v>88</v>
      </c>
      <c r="Y23" t="s">
        <v>89</v>
      </c>
    </row>
    <row r="24" spans="1:27" ht="30" x14ac:dyDescent="0.25">
      <c r="A24" s="55" t="s">
        <v>90</v>
      </c>
      <c r="B24" s="40"/>
      <c r="C24" s="40"/>
      <c r="D24" s="40"/>
      <c r="E24" s="40"/>
      <c r="F24" s="40"/>
      <c r="G24" s="40"/>
      <c r="H24" s="40"/>
      <c r="U24" s="52" t="s">
        <v>91</v>
      </c>
      <c r="V24" s="52" t="s">
        <v>92</v>
      </c>
      <c r="W24" s="52" t="s">
        <v>93</v>
      </c>
      <c r="X24" s="52" t="s">
        <v>94</v>
      </c>
      <c r="Y24" s="52" t="s">
        <v>92</v>
      </c>
      <c r="Z24" s="52" t="s">
        <v>93</v>
      </c>
      <c r="AA24" s="52" t="s">
        <v>94</v>
      </c>
    </row>
    <row r="25" spans="1:27" x14ac:dyDescent="0.25">
      <c r="U25" t="s">
        <v>95</v>
      </c>
      <c r="V25">
        <v>16</v>
      </c>
      <c r="W25">
        <v>12</v>
      </c>
      <c r="X25">
        <f>SUM(V25:W25)</f>
        <v>28</v>
      </c>
      <c r="Y25" s="53">
        <f>V25/V27</f>
        <v>0.66666666666666663</v>
      </c>
      <c r="Z25" s="53">
        <f>W25/W27</f>
        <v>0.8</v>
      </c>
      <c r="AA25" s="53">
        <f>X25/X27</f>
        <v>0.71794871794871795</v>
      </c>
    </row>
    <row r="26" spans="1:27" x14ac:dyDescent="0.25">
      <c r="A26" t="s">
        <v>60</v>
      </c>
      <c r="G26" t="s">
        <v>61</v>
      </c>
      <c r="M26" t="s">
        <v>62</v>
      </c>
      <c r="U26" t="s">
        <v>96</v>
      </c>
      <c r="V26">
        <v>8</v>
      </c>
      <c r="W26">
        <v>3</v>
      </c>
      <c r="X26">
        <f>SUM(V26:W26)</f>
        <v>11</v>
      </c>
      <c r="Y26" s="53">
        <f>V26/V27</f>
        <v>0.33333333333333331</v>
      </c>
      <c r="Z26" s="53">
        <f>W26/W27</f>
        <v>0.2</v>
      </c>
      <c r="AA26" s="53">
        <f>X26/X27</f>
        <v>0.28205128205128205</v>
      </c>
    </row>
    <row r="27" spans="1:27" x14ac:dyDescent="0.25">
      <c r="A27" t="s">
        <v>97</v>
      </c>
      <c r="B27" s="52" t="s">
        <v>17</v>
      </c>
      <c r="C27" s="52" t="s">
        <v>24</v>
      </c>
      <c r="D27" s="52" t="s">
        <v>98</v>
      </c>
      <c r="E27" s="52" t="s">
        <v>99</v>
      </c>
      <c r="G27" t="s">
        <v>97</v>
      </c>
      <c r="H27" s="52" t="s">
        <v>17</v>
      </c>
      <c r="I27" s="52" t="s">
        <v>24</v>
      </c>
      <c r="J27" s="52" t="s">
        <v>98</v>
      </c>
      <c r="K27" s="52" t="s">
        <v>99</v>
      </c>
      <c r="L27" s="52"/>
      <c r="M27" t="s">
        <v>97</v>
      </c>
      <c r="N27" s="52" t="s">
        <v>17</v>
      </c>
      <c r="O27" s="52" t="s">
        <v>24</v>
      </c>
      <c r="P27" s="52" t="s">
        <v>98</v>
      </c>
      <c r="Q27" s="52" t="s">
        <v>99</v>
      </c>
      <c r="R27" s="52" t="s">
        <v>100</v>
      </c>
      <c r="U27" t="s">
        <v>101</v>
      </c>
      <c r="V27">
        <f>SUM(V25:V26)</f>
        <v>24</v>
      </c>
      <c r="W27">
        <f>SUM(W25:W26)</f>
        <v>15</v>
      </c>
      <c r="X27">
        <f>SUM(X25:X26)</f>
        <v>39</v>
      </c>
    </row>
    <row r="28" spans="1:27" x14ac:dyDescent="0.25">
      <c r="A28" s="51">
        <v>44598</v>
      </c>
      <c r="B28">
        <v>3</v>
      </c>
      <c r="C28">
        <v>1</v>
      </c>
      <c r="D28">
        <f>SUM(B28:C28)</f>
        <v>4</v>
      </c>
      <c r="E28">
        <f>C28-B28</f>
        <v>-2</v>
      </c>
      <c r="G28" s="51">
        <v>44598</v>
      </c>
      <c r="H28">
        <v>2</v>
      </c>
      <c r="I28">
        <v>1</v>
      </c>
      <c r="J28">
        <f>SUM(H28:I28)</f>
        <v>3</v>
      </c>
      <c r="K28">
        <f>I28-H28</f>
        <v>-1</v>
      </c>
      <c r="M28" s="51">
        <v>44598</v>
      </c>
    </row>
    <row r="29" spans="1:27" x14ac:dyDescent="0.25">
      <c r="A29" s="51">
        <v>44619</v>
      </c>
      <c r="B29">
        <v>2</v>
      </c>
      <c r="C29">
        <v>3</v>
      </c>
      <c r="D29">
        <f t="shared" ref="D29:D39" si="0">SUM(B29:C29)</f>
        <v>5</v>
      </c>
      <c r="E29">
        <f t="shared" ref="E29:E39" si="1">C29-B29</f>
        <v>1</v>
      </c>
      <c r="G29" s="51">
        <v>44619</v>
      </c>
      <c r="H29">
        <v>2</v>
      </c>
      <c r="I29">
        <v>3</v>
      </c>
      <c r="J29">
        <f t="shared" ref="J29:J34" si="2">SUM(H29:I29)</f>
        <v>5</v>
      </c>
      <c r="K29">
        <f t="shared" ref="K29:K34" si="3">I29-H29</f>
        <v>1</v>
      </c>
      <c r="M29" s="51">
        <v>44619</v>
      </c>
      <c r="U29" t="s">
        <v>102</v>
      </c>
    </row>
    <row r="30" spans="1:27" x14ac:dyDescent="0.25">
      <c r="A30" s="51">
        <v>44640</v>
      </c>
      <c r="B30">
        <v>2</v>
      </c>
      <c r="C30">
        <v>3</v>
      </c>
      <c r="D30">
        <f t="shared" si="0"/>
        <v>5</v>
      </c>
      <c r="E30">
        <f t="shared" si="1"/>
        <v>1</v>
      </c>
      <c r="G30" s="51">
        <v>44640</v>
      </c>
      <c r="H30">
        <v>3</v>
      </c>
      <c r="I30">
        <v>4</v>
      </c>
      <c r="J30">
        <f t="shared" si="2"/>
        <v>7</v>
      </c>
      <c r="K30">
        <f t="shared" si="3"/>
        <v>1</v>
      </c>
      <c r="M30" s="51">
        <v>44640</v>
      </c>
      <c r="U30" s="6" t="s">
        <v>103</v>
      </c>
    </row>
    <row r="31" spans="1:27" x14ac:dyDescent="0.25">
      <c r="A31" s="51">
        <v>44661</v>
      </c>
      <c r="B31">
        <v>8</v>
      </c>
      <c r="C31">
        <v>4</v>
      </c>
      <c r="D31">
        <f t="shared" si="0"/>
        <v>12</v>
      </c>
      <c r="E31">
        <f t="shared" si="1"/>
        <v>-4</v>
      </c>
      <c r="G31" s="51">
        <v>44661</v>
      </c>
      <c r="H31">
        <v>6</v>
      </c>
      <c r="I31">
        <v>2</v>
      </c>
      <c r="J31">
        <f t="shared" si="2"/>
        <v>8</v>
      </c>
      <c r="K31">
        <f t="shared" si="3"/>
        <v>-4</v>
      </c>
      <c r="M31" s="51">
        <v>44661</v>
      </c>
      <c r="V31" t="s">
        <v>88</v>
      </c>
      <c r="Y31" t="s">
        <v>89</v>
      </c>
    </row>
    <row r="32" spans="1:27" ht="30" x14ac:dyDescent="0.25">
      <c r="A32" s="51">
        <v>44673</v>
      </c>
      <c r="B32">
        <v>1</v>
      </c>
      <c r="C32">
        <v>4</v>
      </c>
      <c r="D32">
        <f t="shared" si="0"/>
        <v>5</v>
      </c>
      <c r="E32">
        <f t="shared" si="1"/>
        <v>3</v>
      </c>
      <c r="G32" s="51">
        <v>44673</v>
      </c>
      <c r="M32" s="51">
        <v>44673</v>
      </c>
      <c r="N32">
        <v>3</v>
      </c>
      <c r="O32">
        <v>4</v>
      </c>
      <c r="P32">
        <f>SUM(N32:O32)</f>
        <v>7</v>
      </c>
      <c r="Q32">
        <f>O32-N32</f>
        <v>1</v>
      </c>
      <c r="U32" s="52" t="s">
        <v>91</v>
      </c>
      <c r="V32" s="52" t="s">
        <v>92</v>
      </c>
      <c r="W32" s="52" t="s">
        <v>93</v>
      </c>
      <c r="X32" s="52" t="s">
        <v>94</v>
      </c>
      <c r="Y32" s="52" t="s">
        <v>92</v>
      </c>
      <c r="Z32" s="52" t="s">
        <v>93</v>
      </c>
      <c r="AA32" s="52" t="s">
        <v>94</v>
      </c>
    </row>
    <row r="33" spans="1:27" x14ac:dyDescent="0.25">
      <c r="A33" s="51">
        <v>44674</v>
      </c>
      <c r="B33">
        <v>5</v>
      </c>
      <c r="C33">
        <v>12</v>
      </c>
      <c r="D33">
        <f t="shared" si="0"/>
        <v>17</v>
      </c>
      <c r="E33">
        <f t="shared" si="1"/>
        <v>7</v>
      </c>
      <c r="G33" s="51">
        <v>44674</v>
      </c>
      <c r="M33" s="51">
        <v>44674</v>
      </c>
      <c r="N33">
        <v>5</v>
      </c>
      <c r="O33">
        <v>12</v>
      </c>
      <c r="P33">
        <f t="shared" ref="P33:P39" si="4">SUM(N33:O33)</f>
        <v>17</v>
      </c>
      <c r="Q33">
        <f t="shared" ref="Q33:Q39" si="5">O33-N33</f>
        <v>7</v>
      </c>
      <c r="U33" t="s">
        <v>104</v>
      </c>
      <c r="V33">
        <v>1</v>
      </c>
      <c r="W33">
        <v>3</v>
      </c>
      <c r="X33">
        <f>SUM(V33:W33)</f>
        <v>4</v>
      </c>
      <c r="Y33" s="53">
        <f>V33/V36</f>
        <v>0.16666666666666666</v>
      </c>
      <c r="Z33" s="53">
        <f>W33/W36</f>
        <v>1</v>
      </c>
      <c r="AA33" s="53">
        <f>X33/X36</f>
        <v>0.2857142857142857</v>
      </c>
    </row>
    <row r="34" spans="1:27" x14ac:dyDescent="0.25">
      <c r="A34" s="51">
        <v>44682</v>
      </c>
      <c r="B34">
        <v>4</v>
      </c>
      <c r="C34">
        <v>3</v>
      </c>
      <c r="D34">
        <f t="shared" si="0"/>
        <v>7</v>
      </c>
      <c r="E34">
        <f t="shared" si="1"/>
        <v>-1</v>
      </c>
      <c r="G34" s="51">
        <v>44682</v>
      </c>
      <c r="H34">
        <v>6</v>
      </c>
      <c r="I34">
        <v>3</v>
      </c>
      <c r="J34">
        <f t="shared" si="2"/>
        <v>9</v>
      </c>
      <c r="K34">
        <f t="shared" si="3"/>
        <v>-3</v>
      </c>
      <c r="M34" s="51">
        <v>44682</v>
      </c>
      <c r="N34">
        <v>1</v>
      </c>
      <c r="O34">
        <v>3</v>
      </c>
      <c r="P34">
        <f t="shared" si="4"/>
        <v>4</v>
      </c>
      <c r="Q34">
        <f t="shared" si="5"/>
        <v>2</v>
      </c>
      <c r="U34" t="s">
        <v>105</v>
      </c>
      <c r="V34">
        <v>3</v>
      </c>
      <c r="W34">
        <v>0</v>
      </c>
      <c r="X34">
        <f>SUM(V34:W34)</f>
        <v>3</v>
      </c>
      <c r="Y34" s="53">
        <f>V34/V36</f>
        <v>0.5</v>
      </c>
      <c r="Z34" s="53">
        <f>W34/W36</f>
        <v>0</v>
      </c>
      <c r="AA34" s="53">
        <f>X34/X36</f>
        <v>0.21428571428571427</v>
      </c>
    </row>
    <row r="35" spans="1:27" x14ac:dyDescent="0.25">
      <c r="A35" s="51">
        <v>44694</v>
      </c>
      <c r="B35">
        <v>6</v>
      </c>
      <c r="C35">
        <v>2</v>
      </c>
      <c r="D35">
        <f t="shared" si="0"/>
        <v>8</v>
      </c>
      <c r="E35">
        <f t="shared" si="1"/>
        <v>-4</v>
      </c>
      <c r="G35" s="51">
        <v>44694</v>
      </c>
      <c r="M35" s="51">
        <v>44694</v>
      </c>
      <c r="N35">
        <v>5</v>
      </c>
      <c r="O35">
        <v>2</v>
      </c>
      <c r="P35">
        <f t="shared" si="4"/>
        <v>7</v>
      </c>
      <c r="Q35">
        <f t="shared" si="5"/>
        <v>-3</v>
      </c>
      <c r="U35" t="s">
        <v>106</v>
      </c>
      <c r="V35">
        <v>2</v>
      </c>
      <c r="W35">
        <v>0</v>
      </c>
      <c r="X35">
        <f>SUM(X33:X34)</f>
        <v>7</v>
      </c>
      <c r="Y35" s="53">
        <f>V35/V36</f>
        <v>0.33333333333333331</v>
      </c>
      <c r="Z35" s="53">
        <f>W35/W36</f>
        <v>0</v>
      </c>
      <c r="AA35" s="53">
        <f>X35/X36</f>
        <v>0.5</v>
      </c>
    </row>
    <row r="36" spans="1:27" x14ac:dyDescent="0.25">
      <c r="A36" s="51">
        <v>44706</v>
      </c>
      <c r="B36">
        <v>0</v>
      </c>
      <c r="C36">
        <v>0</v>
      </c>
      <c r="D36">
        <f t="shared" si="0"/>
        <v>0</v>
      </c>
      <c r="E36">
        <f t="shared" si="1"/>
        <v>0</v>
      </c>
      <c r="G36" s="51">
        <v>44706</v>
      </c>
      <c r="M36" s="51">
        <v>44706</v>
      </c>
      <c r="N36">
        <v>1</v>
      </c>
      <c r="O36">
        <v>0</v>
      </c>
      <c r="P36">
        <f t="shared" si="4"/>
        <v>1</v>
      </c>
      <c r="Q36">
        <f t="shared" si="5"/>
        <v>-1</v>
      </c>
      <c r="U36" t="s">
        <v>101</v>
      </c>
      <c r="V36">
        <f>SUM(V33:V35)</f>
        <v>6</v>
      </c>
      <c r="W36">
        <f t="shared" ref="W36:X36" si="6">SUM(W33:W35)</f>
        <v>3</v>
      </c>
      <c r="X36">
        <f t="shared" si="6"/>
        <v>14</v>
      </c>
    </row>
    <row r="37" spans="1:27" x14ac:dyDescent="0.25">
      <c r="A37" s="51">
        <v>44707</v>
      </c>
      <c r="B37">
        <v>3</v>
      </c>
      <c r="C37">
        <v>4</v>
      </c>
      <c r="D37">
        <f t="shared" si="0"/>
        <v>7</v>
      </c>
      <c r="E37">
        <f t="shared" si="1"/>
        <v>1</v>
      </c>
      <c r="G37" s="51">
        <v>44707</v>
      </c>
      <c r="M37" s="51">
        <v>44707</v>
      </c>
      <c r="N37">
        <v>3</v>
      </c>
      <c r="O37">
        <v>4</v>
      </c>
      <c r="P37">
        <f t="shared" si="4"/>
        <v>7</v>
      </c>
      <c r="Q37">
        <f t="shared" si="5"/>
        <v>1</v>
      </c>
    </row>
    <row r="38" spans="1:27" x14ac:dyDescent="0.25">
      <c r="A38" s="51">
        <v>44708</v>
      </c>
      <c r="B38">
        <v>4</v>
      </c>
      <c r="C38">
        <v>0</v>
      </c>
      <c r="D38">
        <f t="shared" si="0"/>
        <v>4</v>
      </c>
      <c r="E38">
        <f t="shared" si="1"/>
        <v>-4</v>
      </c>
      <c r="G38" s="51">
        <v>44708</v>
      </c>
      <c r="M38" s="51">
        <v>44708</v>
      </c>
      <c r="N38">
        <v>1</v>
      </c>
      <c r="O38">
        <v>0</v>
      </c>
      <c r="P38">
        <f t="shared" si="4"/>
        <v>1</v>
      </c>
      <c r="Q38">
        <f t="shared" si="5"/>
        <v>-1</v>
      </c>
    </row>
    <row r="39" spans="1:27" x14ac:dyDescent="0.25">
      <c r="A39" s="51">
        <v>44713</v>
      </c>
      <c r="B39">
        <v>1</v>
      </c>
      <c r="C39">
        <v>1</v>
      </c>
      <c r="D39">
        <f t="shared" si="0"/>
        <v>2</v>
      </c>
      <c r="E39">
        <f t="shared" si="1"/>
        <v>0</v>
      </c>
      <c r="G39" s="51">
        <v>44713</v>
      </c>
      <c r="M39" s="51">
        <v>44713</v>
      </c>
      <c r="N39">
        <v>1</v>
      </c>
      <c r="O39">
        <v>1</v>
      </c>
      <c r="P39">
        <f t="shared" si="4"/>
        <v>2</v>
      </c>
      <c r="Q39">
        <f t="shared" si="5"/>
        <v>0</v>
      </c>
      <c r="U39" t="s">
        <v>107</v>
      </c>
    </row>
    <row r="40" spans="1:27" x14ac:dyDescent="0.25">
      <c r="U40" s="6" t="s">
        <v>108</v>
      </c>
    </row>
    <row r="42" spans="1:27" x14ac:dyDescent="0.25">
      <c r="V42" t="s">
        <v>88</v>
      </c>
      <c r="Y42" t="s">
        <v>89</v>
      </c>
    </row>
    <row r="43" spans="1:27" ht="30" x14ac:dyDescent="0.25">
      <c r="B43" s="52"/>
      <c r="C43" s="52"/>
      <c r="D43" s="52"/>
      <c r="E43" s="52"/>
      <c r="U43" s="52" t="s">
        <v>91</v>
      </c>
      <c r="V43" s="52" t="s">
        <v>92</v>
      </c>
      <c r="W43" s="52" t="s">
        <v>93</v>
      </c>
      <c r="X43" s="52" t="s">
        <v>94</v>
      </c>
      <c r="Y43" s="52" t="s">
        <v>92</v>
      </c>
      <c r="Z43" s="52" t="s">
        <v>93</v>
      </c>
      <c r="AA43" s="52" t="s">
        <v>94</v>
      </c>
    </row>
    <row r="44" spans="1:27" x14ac:dyDescent="0.25">
      <c r="U44" t="s">
        <v>95</v>
      </c>
      <c r="V44">
        <v>17</v>
      </c>
      <c r="W44">
        <v>26</v>
      </c>
      <c r="X44">
        <f>SUM(V44:W44)</f>
        <v>43</v>
      </c>
      <c r="Y44" s="53">
        <f>V44/V46</f>
        <v>0.62962962962962965</v>
      </c>
      <c r="Z44" s="53">
        <f>W44/W46</f>
        <v>1</v>
      </c>
      <c r="AA44" s="53">
        <f>X44/X46</f>
        <v>0.81132075471698117</v>
      </c>
    </row>
    <row r="45" spans="1:27" x14ac:dyDescent="0.25">
      <c r="U45" t="s">
        <v>96</v>
      </c>
      <c r="V45">
        <v>10</v>
      </c>
      <c r="W45">
        <v>0</v>
      </c>
      <c r="X45">
        <f>SUM(V45:W45)</f>
        <v>10</v>
      </c>
      <c r="Y45" s="53">
        <f>V45/V46</f>
        <v>0.37037037037037035</v>
      </c>
      <c r="Z45" s="53">
        <f>W45/W46</f>
        <v>0</v>
      </c>
      <c r="AA45" s="53">
        <f>X45/X46</f>
        <v>0.18867924528301888</v>
      </c>
    </row>
    <row r="46" spans="1:27" x14ac:dyDescent="0.25">
      <c r="U46" t="s">
        <v>101</v>
      </c>
      <c r="V46">
        <f>SUM(V44:V45)</f>
        <v>27</v>
      </c>
      <c r="W46">
        <f t="shared" ref="W46:X46" si="7">SUM(W44:W45)</f>
        <v>26</v>
      </c>
      <c r="X46">
        <f t="shared" si="7"/>
        <v>53</v>
      </c>
    </row>
    <row r="49" spans="1:24" x14ac:dyDescent="0.25">
      <c r="A49" s="54" t="s">
        <v>109</v>
      </c>
      <c r="H49" s="52"/>
      <c r="I49" s="52"/>
      <c r="J49" s="52"/>
      <c r="K49" s="52"/>
      <c r="L49" s="52"/>
      <c r="O49" s="54" t="s">
        <v>110</v>
      </c>
    </row>
    <row r="50" spans="1:24" x14ac:dyDescent="0.25">
      <c r="A50" s="51"/>
      <c r="F50" t="s">
        <v>16</v>
      </c>
      <c r="G50" t="s">
        <v>19</v>
      </c>
      <c r="H50" t="s">
        <v>111</v>
      </c>
      <c r="I50" t="s">
        <v>112</v>
      </c>
      <c r="J50" t="s">
        <v>113</v>
      </c>
      <c r="T50" t="s">
        <v>16</v>
      </c>
      <c r="U50" t="s">
        <v>36</v>
      </c>
      <c r="V50" t="s">
        <v>114</v>
      </c>
      <c r="W50" t="s">
        <v>112</v>
      </c>
    </row>
    <row r="51" spans="1:24" x14ac:dyDescent="0.25">
      <c r="A51" t="s">
        <v>16</v>
      </c>
      <c r="B51" s="11">
        <v>9.4212962962962957E-3</v>
      </c>
      <c r="C51" s="12" t="s">
        <v>17</v>
      </c>
      <c r="D51" s="13">
        <v>42.7</v>
      </c>
      <c r="F51" s="13">
        <v>42.7</v>
      </c>
      <c r="G51" s="13">
        <v>54.6</v>
      </c>
      <c r="H51" s="20">
        <f>F51-G51</f>
        <v>-11.899999999999999</v>
      </c>
      <c r="I51" s="20">
        <f>AVERAGE(H51:H78)</f>
        <v>1.6892857142857138</v>
      </c>
      <c r="J51" t="s">
        <v>115</v>
      </c>
      <c r="N51" s="9">
        <v>44308</v>
      </c>
      <c r="O51" t="s">
        <v>16</v>
      </c>
      <c r="P51" s="11">
        <v>5.1145833333333335E-2</v>
      </c>
      <c r="Q51" s="12" t="s">
        <v>24</v>
      </c>
      <c r="R51" s="12">
        <v>72.3</v>
      </c>
      <c r="T51" s="12">
        <v>72.3</v>
      </c>
      <c r="U51" s="12">
        <v>75.7</v>
      </c>
      <c r="V51">
        <f>T51-U51</f>
        <v>-3.4000000000000057</v>
      </c>
      <c r="W51">
        <f>AVERAGE(V51:V88)</f>
        <v>3.8315789473684201</v>
      </c>
      <c r="X51" t="s">
        <v>116</v>
      </c>
    </row>
    <row r="52" spans="1:24" x14ac:dyDescent="0.25">
      <c r="A52" t="s">
        <v>19</v>
      </c>
      <c r="B52" s="15">
        <v>9.4212962962962957E-3</v>
      </c>
      <c r="C52" s="12" t="s">
        <v>17</v>
      </c>
      <c r="D52" s="13">
        <v>54.6</v>
      </c>
      <c r="F52" s="24">
        <v>57</v>
      </c>
      <c r="G52" s="24">
        <v>57.1</v>
      </c>
      <c r="H52" s="20">
        <f t="shared" ref="H52:H78" si="8">F52-G52</f>
        <v>-0.10000000000000142</v>
      </c>
      <c r="J52" t="s">
        <v>117</v>
      </c>
      <c r="N52" s="9">
        <v>44308</v>
      </c>
      <c r="O52" t="s">
        <v>36</v>
      </c>
      <c r="P52" s="11">
        <v>5.1215277777777783E-2</v>
      </c>
      <c r="Q52" s="12" t="s">
        <v>24</v>
      </c>
      <c r="R52" s="12">
        <v>75.7</v>
      </c>
      <c r="T52" s="23">
        <v>58.2</v>
      </c>
      <c r="U52" s="23">
        <v>60.4</v>
      </c>
      <c r="V52">
        <f t="shared" ref="V52:V88" si="9">T52-U52</f>
        <v>-2.1999999999999957</v>
      </c>
      <c r="X52" t="s">
        <v>118</v>
      </c>
    </row>
    <row r="53" spans="1:24" x14ac:dyDescent="0.25">
      <c r="A53" t="s">
        <v>16</v>
      </c>
      <c r="B53" s="22">
        <v>0.91895833333333332</v>
      </c>
      <c r="C53" s="23" t="s">
        <v>24</v>
      </c>
      <c r="D53" s="24">
        <v>57</v>
      </c>
      <c r="F53" s="13">
        <v>54.6</v>
      </c>
      <c r="G53" s="13">
        <v>56.6</v>
      </c>
      <c r="H53" s="20">
        <f t="shared" si="8"/>
        <v>-2</v>
      </c>
      <c r="I53" t="s">
        <v>119</v>
      </c>
      <c r="J53" t="s">
        <v>120</v>
      </c>
      <c r="N53" s="9">
        <v>44308</v>
      </c>
      <c r="O53" t="s">
        <v>16</v>
      </c>
      <c r="P53" s="22">
        <v>9.8194444444444431E-2</v>
      </c>
      <c r="Q53" s="23" t="s">
        <v>24</v>
      </c>
      <c r="R53" s="23">
        <v>58.2</v>
      </c>
      <c r="T53" s="23">
        <v>75.900000000000006</v>
      </c>
      <c r="U53" s="23">
        <v>79.2</v>
      </c>
      <c r="V53">
        <f t="shared" si="9"/>
        <v>-3.2999999999999972</v>
      </c>
      <c r="W53" t="s">
        <v>121</v>
      </c>
      <c r="X53" t="s">
        <v>122</v>
      </c>
    </row>
    <row r="54" spans="1:24" x14ac:dyDescent="0.25">
      <c r="A54" t="s">
        <v>19</v>
      </c>
      <c r="B54" s="25">
        <v>0.91895833333333332</v>
      </c>
      <c r="C54" s="23" t="s">
        <v>24</v>
      </c>
      <c r="D54" s="24">
        <v>57.1</v>
      </c>
      <c r="F54" s="28">
        <v>88.6</v>
      </c>
      <c r="G54" s="28">
        <v>82</v>
      </c>
      <c r="H54" s="20">
        <f t="shared" si="8"/>
        <v>6.5999999999999943</v>
      </c>
      <c r="I54">
        <f>_xlfn.STDEV.P(H51:H78)</f>
        <v>8.2944619771143628</v>
      </c>
      <c r="N54" s="9">
        <v>44308</v>
      </c>
      <c r="O54" t="s">
        <v>36</v>
      </c>
      <c r="P54" s="22">
        <v>9.8206018518518512E-2</v>
      </c>
      <c r="Q54" s="23" t="s">
        <v>24</v>
      </c>
      <c r="R54" s="23">
        <v>60.4</v>
      </c>
      <c r="T54" s="12">
        <v>80.8</v>
      </c>
      <c r="U54" s="12">
        <v>82.6</v>
      </c>
      <c r="V54">
        <f t="shared" si="9"/>
        <v>-1.7999999999999972</v>
      </c>
      <c r="W54">
        <f>_xlfn.STDEV.P(V51:V88)</f>
        <v>6.3106053285075898</v>
      </c>
    </row>
    <row r="55" spans="1:24" x14ac:dyDescent="0.25">
      <c r="A55" t="s">
        <v>19</v>
      </c>
      <c r="B55" s="15">
        <v>0.91898148148148151</v>
      </c>
      <c r="C55" s="12" t="s">
        <v>17</v>
      </c>
      <c r="D55" s="13">
        <v>56.6</v>
      </c>
      <c r="F55" s="31">
        <v>86</v>
      </c>
      <c r="G55" s="31">
        <v>82.3</v>
      </c>
      <c r="H55" s="20">
        <f t="shared" si="8"/>
        <v>3.7000000000000028</v>
      </c>
      <c r="N55" s="9">
        <v>44308</v>
      </c>
      <c r="O55" t="s">
        <v>16</v>
      </c>
      <c r="P55" s="22">
        <v>0.87587962962962962</v>
      </c>
      <c r="Q55" s="23" t="s">
        <v>17</v>
      </c>
      <c r="R55" s="23">
        <v>75.900000000000006</v>
      </c>
      <c r="T55" s="23">
        <v>71</v>
      </c>
      <c r="U55" s="23">
        <v>83.9</v>
      </c>
      <c r="V55">
        <f t="shared" si="9"/>
        <v>-12.900000000000006</v>
      </c>
      <c r="X55" t="s">
        <v>123</v>
      </c>
    </row>
    <row r="56" spans="1:24" x14ac:dyDescent="0.25">
      <c r="A56" t="s">
        <v>16</v>
      </c>
      <c r="B56" s="11">
        <v>0.91930555555555549</v>
      </c>
      <c r="C56" s="12" t="s">
        <v>17</v>
      </c>
      <c r="D56" s="13">
        <v>54.6</v>
      </c>
      <c r="F56" s="28">
        <v>87</v>
      </c>
      <c r="G56" s="28">
        <v>81.900000000000006</v>
      </c>
      <c r="H56" s="20">
        <f t="shared" si="8"/>
        <v>5.0999999999999943</v>
      </c>
      <c r="J56" t="s">
        <v>124</v>
      </c>
      <c r="N56" s="9">
        <v>44308</v>
      </c>
      <c r="O56" t="s">
        <v>36</v>
      </c>
      <c r="P56" s="41">
        <v>0.87587962962962962</v>
      </c>
      <c r="Q56" s="23" t="s">
        <v>17</v>
      </c>
      <c r="R56" s="23">
        <v>79.2</v>
      </c>
      <c r="T56" s="27">
        <v>72</v>
      </c>
      <c r="U56" s="27">
        <v>69</v>
      </c>
      <c r="V56">
        <f t="shared" si="9"/>
        <v>3</v>
      </c>
    </row>
    <row r="57" spans="1:24" x14ac:dyDescent="0.25">
      <c r="A57" t="s">
        <v>16</v>
      </c>
      <c r="B57" s="26">
        <v>9.976851851851852E-2</v>
      </c>
      <c r="C57" s="27" t="s">
        <v>24</v>
      </c>
      <c r="D57" s="28">
        <v>88.6</v>
      </c>
      <c r="F57" s="31">
        <v>84.2</v>
      </c>
      <c r="G57" s="31">
        <v>80.7</v>
      </c>
      <c r="H57" s="20">
        <f t="shared" si="8"/>
        <v>3.5</v>
      </c>
      <c r="J57" t="s">
        <v>125</v>
      </c>
      <c r="N57" s="9">
        <v>44308</v>
      </c>
      <c r="O57" t="s">
        <v>16</v>
      </c>
      <c r="P57" s="11">
        <v>0.92517361111111107</v>
      </c>
      <c r="Q57" s="12" t="s">
        <v>24</v>
      </c>
      <c r="R57" s="12">
        <v>80.8</v>
      </c>
      <c r="T57" s="30">
        <v>63.9</v>
      </c>
      <c r="U57" s="30">
        <v>64</v>
      </c>
      <c r="V57">
        <f t="shared" si="9"/>
        <v>-0.10000000000000142</v>
      </c>
    </row>
    <row r="58" spans="1:24" x14ac:dyDescent="0.25">
      <c r="A58" t="s">
        <v>19</v>
      </c>
      <c r="B58" s="26">
        <v>9.976851851851852E-2</v>
      </c>
      <c r="C58" s="27" t="s">
        <v>24</v>
      </c>
      <c r="D58" s="28">
        <v>82</v>
      </c>
      <c r="F58" s="28">
        <v>86.9</v>
      </c>
      <c r="G58" s="28">
        <v>90.3</v>
      </c>
      <c r="H58" s="20">
        <f t="shared" si="8"/>
        <v>-3.3999999999999915</v>
      </c>
      <c r="J58" s="20">
        <f>AVERAGE(H51:H62,H64:H66,H68:H77,H78)</f>
        <v>1.9384615384615378</v>
      </c>
      <c r="N58" s="9">
        <v>44308</v>
      </c>
      <c r="O58" t="s">
        <v>36</v>
      </c>
      <c r="P58" s="11">
        <v>0.9252083333333333</v>
      </c>
      <c r="Q58" s="12" t="s">
        <v>24</v>
      </c>
      <c r="R58" s="12">
        <v>82.6</v>
      </c>
      <c r="T58" s="27">
        <v>59.9</v>
      </c>
      <c r="U58" s="27">
        <v>62.1</v>
      </c>
      <c r="V58">
        <f t="shared" si="9"/>
        <v>-2.2000000000000028</v>
      </c>
    </row>
    <row r="59" spans="1:24" x14ac:dyDescent="0.25">
      <c r="A59" t="s">
        <v>16</v>
      </c>
      <c r="B59" s="29">
        <v>0.76141203703703697</v>
      </c>
      <c r="C59" s="30" t="s">
        <v>17</v>
      </c>
      <c r="D59" s="31">
        <v>86</v>
      </c>
      <c r="F59" s="13">
        <v>74.900000000000006</v>
      </c>
      <c r="G59" s="13">
        <v>69.2</v>
      </c>
      <c r="H59" s="20">
        <f t="shared" si="8"/>
        <v>5.7000000000000028</v>
      </c>
      <c r="N59" s="9">
        <v>44308</v>
      </c>
      <c r="O59" t="s">
        <v>36</v>
      </c>
      <c r="P59" s="22">
        <v>0.96710648148148148</v>
      </c>
      <c r="Q59" s="23" t="s">
        <v>24</v>
      </c>
      <c r="R59" s="23">
        <v>83.9</v>
      </c>
      <c r="T59" s="12">
        <v>78.8</v>
      </c>
      <c r="U59" s="12">
        <v>76.400000000000006</v>
      </c>
      <c r="V59">
        <f t="shared" si="9"/>
        <v>2.3999999999999915</v>
      </c>
    </row>
    <row r="60" spans="1:24" x14ac:dyDescent="0.25">
      <c r="A60" t="s">
        <v>19</v>
      </c>
      <c r="B60" s="29">
        <v>0.76141203703703697</v>
      </c>
      <c r="C60" s="30" t="s">
        <v>17</v>
      </c>
      <c r="D60" s="31">
        <v>82.3</v>
      </c>
      <c r="F60" s="24">
        <v>84.5</v>
      </c>
      <c r="G60" s="24">
        <v>85.4</v>
      </c>
      <c r="H60" s="20">
        <f t="shared" si="8"/>
        <v>-0.90000000000000568</v>
      </c>
      <c r="J60" t="s">
        <v>119</v>
      </c>
      <c r="N60" s="9">
        <v>44308</v>
      </c>
      <c r="O60" t="s">
        <v>16</v>
      </c>
      <c r="P60" s="22">
        <v>0.96712962962962967</v>
      </c>
      <c r="Q60" s="23" t="s">
        <v>24</v>
      </c>
      <c r="R60" s="23">
        <v>71</v>
      </c>
      <c r="T60" s="23">
        <v>71.5</v>
      </c>
      <c r="U60" s="23">
        <v>66.8</v>
      </c>
      <c r="V60">
        <f t="shared" si="9"/>
        <v>4.7000000000000028</v>
      </c>
    </row>
    <row r="61" spans="1:24" x14ac:dyDescent="0.25">
      <c r="A61" t="s">
        <v>16</v>
      </c>
      <c r="B61" s="26">
        <v>0.83929398148148149</v>
      </c>
      <c r="C61" s="27" t="s">
        <v>24</v>
      </c>
      <c r="D61" s="28">
        <v>87</v>
      </c>
      <c r="F61" s="13">
        <v>62.7</v>
      </c>
      <c r="G61" s="13">
        <v>67.7</v>
      </c>
      <c r="H61" s="20">
        <f t="shared" si="8"/>
        <v>-5</v>
      </c>
      <c r="J61">
        <f>_xlfn.STDEV.P(H51:H62,H64:H66,H68:H78)</f>
        <v>5.6248813268217841</v>
      </c>
      <c r="N61" s="9">
        <v>44309</v>
      </c>
      <c r="O61" t="s">
        <v>16</v>
      </c>
      <c r="P61" s="26">
        <v>1.0775462962962964E-2</v>
      </c>
      <c r="Q61" s="27" t="s">
        <v>24</v>
      </c>
      <c r="R61" s="27">
        <v>72</v>
      </c>
      <c r="T61" s="12">
        <v>63.3</v>
      </c>
      <c r="U61" s="12">
        <v>64.900000000000006</v>
      </c>
      <c r="V61">
        <f t="shared" si="9"/>
        <v>-1.6000000000000085</v>
      </c>
    </row>
    <row r="62" spans="1:24" x14ac:dyDescent="0.25">
      <c r="A62" t="s">
        <v>19</v>
      </c>
      <c r="B62" s="26">
        <v>0.83929398148148149</v>
      </c>
      <c r="C62" s="27" t="s">
        <v>24</v>
      </c>
      <c r="D62" s="28">
        <v>81.900000000000006</v>
      </c>
      <c r="F62" s="24">
        <v>72</v>
      </c>
      <c r="G62" s="24">
        <v>70.5</v>
      </c>
      <c r="H62" s="20">
        <f t="shared" si="8"/>
        <v>1.5</v>
      </c>
      <c r="N62" s="9">
        <v>44309</v>
      </c>
      <c r="O62" t="s">
        <v>36</v>
      </c>
      <c r="P62" s="26">
        <v>1.0775462962962964E-2</v>
      </c>
      <c r="Q62" s="27" t="s">
        <v>24</v>
      </c>
      <c r="R62" s="27">
        <v>69</v>
      </c>
      <c r="T62" s="23">
        <v>83.1</v>
      </c>
      <c r="U62" s="23">
        <v>76.400000000000006</v>
      </c>
      <c r="V62">
        <f t="shared" si="9"/>
        <v>6.6999999999999886</v>
      </c>
    </row>
    <row r="63" spans="1:24" x14ac:dyDescent="0.25">
      <c r="A63" t="s">
        <v>16</v>
      </c>
      <c r="B63" s="29">
        <v>0.87541666666666673</v>
      </c>
      <c r="C63" s="30" t="s">
        <v>17</v>
      </c>
      <c r="D63" s="31">
        <v>84.2</v>
      </c>
      <c r="F63" s="13">
        <v>48.2</v>
      </c>
      <c r="G63" s="13">
        <v>73</v>
      </c>
      <c r="H63" s="20">
        <f t="shared" si="8"/>
        <v>-24.799999999999997</v>
      </c>
      <c r="J63" t="s">
        <v>126</v>
      </c>
      <c r="N63" s="9">
        <v>44309</v>
      </c>
      <c r="O63" t="s">
        <v>36</v>
      </c>
      <c r="P63" s="29">
        <v>5.6678240740740737E-2</v>
      </c>
      <c r="Q63" s="30" t="s">
        <v>24</v>
      </c>
      <c r="R63" s="30">
        <v>64</v>
      </c>
      <c r="T63" s="12">
        <v>77.7</v>
      </c>
      <c r="U63" s="12">
        <v>65.900000000000006</v>
      </c>
      <c r="V63">
        <f t="shared" si="9"/>
        <v>11.799999999999997</v>
      </c>
    </row>
    <row r="64" spans="1:24" x14ac:dyDescent="0.25">
      <c r="A64" t="s">
        <v>19</v>
      </c>
      <c r="B64" s="29">
        <v>0.87541666666666673</v>
      </c>
      <c r="C64" s="30" t="s">
        <v>17</v>
      </c>
      <c r="D64" s="31">
        <v>80.7</v>
      </c>
      <c r="F64" s="28">
        <v>65.599999999999994</v>
      </c>
      <c r="G64" s="28">
        <v>72.5</v>
      </c>
      <c r="H64" s="20">
        <f t="shared" si="8"/>
        <v>-6.9000000000000057</v>
      </c>
      <c r="J64" t="s">
        <v>127</v>
      </c>
      <c r="N64" s="9">
        <v>44309</v>
      </c>
      <c r="O64" t="s">
        <v>16</v>
      </c>
      <c r="P64" s="29">
        <v>5.6701388888888891E-2</v>
      </c>
      <c r="Q64" s="30" t="s">
        <v>24</v>
      </c>
      <c r="R64" s="30">
        <v>63.9</v>
      </c>
      <c r="T64" s="23">
        <v>77.2</v>
      </c>
      <c r="U64" s="23">
        <v>64.5</v>
      </c>
      <c r="V64">
        <f t="shared" si="9"/>
        <v>12.700000000000003</v>
      </c>
    </row>
    <row r="65" spans="1:22" x14ac:dyDescent="0.25">
      <c r="A65" t="s">
        <v>16</v>
      </c>
      <c r="B65" s="26">
        <v>0.96078703703703694</v>
      </c>
      <c r="C65" s="27" t="s">
        <v>24</v>
      </c>
      <c r="D65" s="28">
        <v>86.9</v>
      </c>
      <c r="F65" s="31">
        <v>67.3</v>
      </c>
      <c r="G65" s="31">
        <v>65.7</v>
      </c>
      <c r="H65" s="20">
        <f t="shared" si="8"/>
        <v>1.5999999999999943</v>
      </c>
      <c r="N65" s="9">
        <v>44309</v>
      </c>
      <c r="O65" t="s">
        <v>36</v>
      </c>
      <c r="P65" s="26">
        <v>0.10107638888888888</v>
      </c>
      <c r="Q65" s="27" t="s">
        <v>24</v>
      </c>
      <c r="R65" s="27">
        <v>62.1</v>
      </c>
      <c r="T65" s="12">
        <v>67.8</v>
      </c>
      <c r="U65" s="12">
        <v>75.7</v>
      </c>
      <c r="V65">
        <f t="shared" si="9"/>
        <v>-7.9000000000000057</v>
      </c>
    </row>
    <row r="66" spans="1:22" x14ac:dyDescent="0.25">
      <c r="A66" t="s">
        <v>19</v>
      </c>
      <c r="B66" s="26">
        <v>0.96087962962962958</v>
      </c>
      <c r="C66" s="27" t="s">
        <v>24</v>
      </c>
      <c r="D66" s="28">
        <v>90.3</v>
      </c>
      <c r="F66" s="28">
        <v>69.400000000000006</v>
      </c>
      <c r="G66" s="28">
        <v>65.900000000000006</v>
      </c>
      <c r="H66" s="20">
        <f t="shared" si="8"/>
        <v>3.5</v>
      </c>
      <c r="N66" s="9">
        <v>44309</v>
      </c>
      <c r="O66" t="s">
        <v>16</v>
      </c>
      <c r="P66" s="26">
        <v>0.10113425925925927</v>
      </c>
      <c r="Q66" s="27" t="s">
        <v>24</v>
      </c>
      <c r="R66" s="27">
        <v>59.9</v>
      </c>
      <c r="T66" s="23">
        <v>78.2</v>
      </c>
      <c r="U66" s="23">
        <v>77.5</v>
      </c>
      <c r="V66">
        <f t="shared" si="9"/>
        <v>0.70000000000000284</v>
      </c>
    </row>
    <row r="67" spans="1:22" x14ac:dyDescent="0.25">
      <c r="A67" t="s">
        <v>16</v>
      </c>
      <c r="B67" s="11">
        <v>0.17006944444444447</v>
      </c>
      <c r="C67" s="12" t="s">
        <v>17</v>
      </c>
      <c r="D67" s="13">
        <v>74.900000000000006</v>
      </c>
      <c r="F67" s="31">
        <v>72.900000000000006</v>
      </c>
      <c r="G67" s="31">
        <v>51.2</v>
      </c>
      <c r="H67" s="20">
        <f t="shared" si="8"/>
        <v>21.700000000000003</v>
      </c>
      <c r="N67" s="9">
        <v>44309</v>
      </c>
      <c r="O67" t="s">
        <v>36</v>
      </c>
      <c r="P67" s="11">
        <v>0.17848379629629629</v>
      </c>
      <c r="Q67" s="12" t="s">
        <v>24</v>
      </c>
      <c r="R67" s="12">
        <v>76.400000000000006</v>
      </c>
      <c r="T67" s="12">
        <v>83.2</v>
      </c>
      <c r="U67" s="12">
        <v>75.900000000000006</v>
      </c>
      <c r="V67">
        <f t="shared" si="9"/>
        <v>7.2999999999999972</v>
      </c>
    </row>
    <row r="68" spans="1:22" x14ac:dyDescent="0.25">
      <c r="A68" t="s">
        <v>19</v>
      </c>
      <c r="B68" s="11">
        <v>0.17006944444444447</v>
      </c>
      <c r="C68" s="12" t="s">
        <v>17</v>
      </c>
      <c r="D68" s="13">
        <v>69.2</v>
      </c>
      <c r="F68" s="28">
        <v>61.4</v>
      </c>
      <c r="G68" s="28">
        <v>55.1</v>
      </c>
      <c r="H68" s="20">
        <f t="shared" si="8"/>
        <v>6.2999999999999972</v>
      </c>
      <c r="N68" s="9">
        <v>44309</v>
      </c>
      <c r="O68" t="s">
        <v>16</v>
      </c>
      <c r="P68" s="11">
        <v>0.17850694444444445</v>
      </c>
      <c r="Q68" s="12" t="s">
        <v>24</v>
      </c>
      <c r="R68" s="12">
        <v>78.8</v>
      </c>
      <c r="T68" s="23">
        <v>76.099999999999994</v>
      </c>
      <c r="U68" s="23">
        <v>72.099999999999994</v>
      </c>
      <c r="V68">
        <f t="shared" si="9"/>
        <v>4</v>
      </c>
    </row>
    <row r="69" spans="1:22" x14ac:dyDescent="0.25">
      <c r="A69" t="s">
        <v>19</v>
      </c>
      <c r="B69" s="22">
        <v>0.18182870370370371</v>
      </c>
      <c r="C69" s="23" t="s">
        <v>24</v>
      </c>
      <c r="D69" s="24">
        <v>85.4</v>
      </c>
      <c r="F69" s="31">
        <v>79.2</v>
      </c>
      <c r="G69" s="31">
        <v>74.099999999999994</v>
      </c>
      <c r="H69" s="20">
        <f t="shared" si="8"/>
        <v>5.1000000000000085</v>
      </c>
      <c r="N69" s="9">
        <v>44309</v>
      </c>
      <c r="O69" t="s">
        <v>16</v>
      </c>
      <c r="P69" s="22">
        <v>0.18638888888888891</v>
      </c>
      <c r="Q69" s="23" t="s">
        <v>17</v>
      </c>
      <c r="R69" s="23">
        <v>71.5</v>
      </c>
      <c r="T69" s="12">
        <v>65.8</v>
      </c>
      <c r="U69" s="12">
        <v>75.900000000000006</v>
      </c>
      <c r="V69">
        <f t="shared" si="9"/>
        <v>-10.100000000000009</v>
      </c>
    </row>
    <row r="70" spans="1:22" x14ac:dyDescent="0.25">
      <c r="A70" t="s">
        <v>16</v>
      </c>
      <c r="B70" s="22">
        <v>0.18189814814814817</v>
      </c>
      <c r="C70" s="23" t="s">
        <v>24</v>
      </c>
      <c r="D70" s="24">
        <v>84.5</v>
      </c>
      <c r="F70" s="28">
        <v>73</v>
      </c>
      <c r="G70" s="28">
        <v>60.8</v>
      </c>
      <c r="H70" s="20">
        <f t="shared" si="8"/>
        <v>12.200000000000003</v>
      </c>
      <c r="N70" s="9">
        <v>44309</v>
      </c>
      <c r="O70" t="s">
        <v>36</v>
      </c>
      <c r="P70" s="22">
        <v>0.18641203703703704</v>
      </c>
      <c r="Q70" s="23" t="s">
        <v>17</v>
      </c>
      <c r="R70" s="23">
        <v>66.8</v>
      </c>
      <c r="T70" s="23">
        <v>62.7</v>
      </c>
      <c r="U70" s="23">
        <v>59.7</v>
      </c>
      <c r="V70">
        <f t="shared" si="9"/>
        <v>3</v>
      </c>
    </row>
    <row r="71" spans="1:22" x14ac:dyDescent="0.25">
      <c r="A71" t="s">
        <v>19</v>
      </c>
      <c r="B71" s="11">
        <v>0.2084027777777778</v>
      </c>
      <c r="C71" s="12" t="s">
        <v>24</v>
      </c>
      <c r="D71" s="13">
        <v>67.7</v>
      </c>
      <c r="F71" s="28">
        <v>65.599999999999994</v>
      </c>
      <c r="G71" s="28">
        <v>65.900000000000006</v>
      </c>
      <c r="H71" s="20">
        <f t="shared" si="8"/>
        <v>-0.30000000000001137</v>
      </c>
      <c r="N71" s="9">
        <v>44309</v>
      </c>
      <c r="O71" t="s">
        <v>16</v>
      </c>
      <c r="P71" s="11">
        <v>0.21986111111111109</v>
      </c>
      <c r="Q71" s="12" t="s">
        <v>24</v>
      </c>
      <c r="R71" s="12">
        <v>63.3</v>
      </c>
      <c r="T71" s="12">
        <v>66.5</v>
      </c>
      <c r="U71" s="12">
        <v>61.5</v>
      </c>
      <c r="V71">
        <f t="shared" si="9"/>
        <v>5</v>
      </c>
    </row>
    <row r="72" spans="1:22" x14ac:dyDescent="0.25">
      <c r="A72" t="s">
        <v>16</v>
      </c>
      <c r="B72" s="11">
        <v>0.20843750000000003</v>
      </c>
      <c r="C72" s="12" t="s">
        <v>24</v>
      </c>
      <c r="D72" s="13">
        <v>62.7</v>
      </c>
      <c r="F72" s="28">
        <v>61.4</v>
      </c>
      <c r="G72" s="28">
        <v>50.4</v>
      </c>
      <c r="H72" s="20">
        <f t="shared" si="8"/>
        <v>11</v>
      </c>
      <c r="N72" s="9">
        <v>44309</v>
      </c>
      <c r="O72" t="s">
        <v>36</v>
      </c>
      <c r="P72" s="11">
        <v>0.21990740740740741</v>
      </c>
      <c r="Q72" s="12" t="s">
        <v>24</v>
      </c>
      <c r="R72" s="12">
        <v>64.900000000000006</v>
      </c>
      <c r="T72" s="31">
        <v>66.400000000000006</v>
      </c>
      <c r="U72" s="31">
        <v>59</v>
      </c>
      <c r="V72">
        <f t="shared" si="9"/>
        <v>7.4000000000000057</v>
      </c>
    </row>
    <row r="73" spans="1:22" x14ac:dyDescent="0.25">
      <c r="A73" t="s">
        <v>16</v>
      </c>
      <c r="B73" s="22">
        <v>0.85146990740740736</v>
      </c>
      <c r="C73" s="23" t="s">
        <v>24</v>
      </c>
      <c r="D73" s="24">
        <v>72</v>
      </c>
      <c r="F73" s="31">
        <v>66.400000000000006</v>
      </c>
      <c r="G73" s="31">
        <v>65.3</v>
      </c>
      <c r="H73" s="20">
        <f t="shared" si="8"/>
        <v>1.1000000000000085</v>
      </c>
      <c r="N73" s="9">
        <v>44309</v>
      </c>
      <c r="O73" t="s">
        <v>16</v>
      </c>
      <c r="P73" s="22">
        <v>0.3432291666666667</v>
      </c>
      <c r="Q73" s="23" t="s">
        <v>17</v>
      </c>
      <c r="R73" s="23">
        <v>83.1</v>
      </c>
      <c r="T73" s="28">
        <v>78</v>
      </c>
      <c r="U73" s="28">
        <v>71.5</v>
      </c>
      <c r="V73">
        <f t="shared" si="9"/>
        <v>6.5</v>
      </c>
    </row>
    <row r="74" spans="1:22" x14ac:dyDescent="0.25">
      <c r="A74" t="s">
        <v>19</v>
      </c>
      <c r="B74" s="22">
        <v>0.85146990740740736</v>
      </c>
      <c r="C74" s="23" t="s">
        <v>24</v>
      </c>
      <c r="D74" s="24">
        <v>70.5</v>
      </c>
      <c r="F74" s="28">
        <v>78</v>
      </c>
      <c r="G74" s="28">
        <v>64.400000000000006</v>
      </c>
      <c r="H74" s="20">
        <f t="shared" si="8"/>
        <v>13.599999999999994</v>
      </c>
      <c r="N74" s="9">
        <v>44309</v>
      </c>
      <c r="O74" t="s">
        <v>36</v>
      </c>
      <c r="P74" s="22">
        <v>0.3432291666666667</v>
      </c>
      <c r="Q74" s="23" t="s">
        <v>17</v>
      </c>
      <c r="R74" s="23">
        <v>76.400000000000006</v>
      </c>
      <c r="T74" s="31">
        <v>62.1</v>
      </c>
      <c r="U74" s="31">
        <v>59.3</v>
      </c>
      <c r="V74">
        <f t="shared" si="9"/>
        <v>2.8000000000000043</v>
      </c>
    </row>
    <row r="75" spans="1:22" x14ac:dyDescent="0.25">
      <c r="A75" t="s">
        <v>19</v>
      </c>
      <c r="B75" s="11">
        <v>0.88167824074074075</v>
      </c>
      <c r="C75" s="12" t="s">
        <v>17</v>
      </c>
      <c r="D75" s="13">
        <v>73</v>
      </c>
      <c r="F75" s="31">
        <v>62.1</v>
      </c>
      <c r="G75" s="31">
        <v>62</v>
      </c>
      <c r="H75" s="20">
        <f t="shared" si="8"/>
        <v>0.10000000000000142</v>
      </c>
      <c r="N75" s="9">
        <v>44309</v>
      </c>
      <c r="O75" t="s">
        <v>36</v>
      </c>
      <c r="P75" s="11">
        <v>0.3432291666666667</v>
      </c>
      <c r="Q75" s="12" t="s">
        <v>17</v>
      </c>
      <c r="R75" s="12">
        <v>65.900000000000006</v>
      </c>
      <c r="T75" s="28">
        <v>59</v>
      </c>
      <c r="U75" s="28">
        <v>59.6</v>
      </c>
      <c r="V75">
        <f t="shared" si="9"/>
        <v>-0.60000000000000142</v>
      </c>
    </row>
    <row r="76" spans="1:22" x14ac:dyDescent="0.25">
      <c r="A76" t="s">
        <v>16</v>
      </c>
      <c r="B76" s="11">
        <v>0.88168981481481479</v>
      </c>
      <c r="C76" s="12" t="s">
        <v>17</v>
      </c>
      <c r="D76" s="13">
        <v>48.2</v>
      </c>
      <c r="F76" s="28">
        <v>59</v>
      </c>
      <c r="G76" s="28">
        <v>62</v>
      </c>
      <c r="H76" s="20">
        <f t="shared" si="8"/>
        <v>-3</v>
      </c>
      <c r="N76" s="9">
        <v>44309</v>
      </c>
      <c r="O76" t="s">
        <v>16</v>
      </c>
      <c r="P76" s="11">
        <v>0.34324074074074074</v>
      </c>
      <c r="Q76" s="12" t="s">
        <v>17</v>
      </c>
      <c r="R76" s="12">
        <v>77.7</v>
      </c>
      <c r="T76" s="31">
        <v>65.3</v>
      </c>
      <c r="U76" s="28">
        <v>61</v>
      </c>
      <c r="V76">
        <f t="shared" si="9"/>
        <v>4.2999999999999972</v>
      </c>
    </row>
    <row r="77" spans="1:22" x14ac:dyDescent="0.25">
      <c r="A77" t="s">
        <v>16</v>
      </c>
      <c r="B77" s="26">
        <v>5.9710648148148145E-2</v>
      </c>
      <c r="C77" s="27" t="s">
        <v>17</v>
      </c>
      <c r="D77" s="28">
        <v>65.599999999999994</v>
      </c>
      <c r="F77" s="31">
        <v>65.3</v>
      </c>
      <c r="G77" s="31">
        <v>65.7</v>
      </c>
      <c r="H77" s="20">
        <f t="shared" si="8"/>
        <v>-0.40000000000000568</v>
      </c>
      <c r="N77" s="9">
        <v>44309</v>
      </c>
      <c r="O77" t="s">
        <v>16</v>
      </c>
      <c r="P77" s="22">
        <v>0.64291666666666669</v>
      </c>
      <c r="Q77" s="23" t="s">
        <v>24</v>
      </c>
      <c r="R77" s="23">
        <v>77.2</v>
      </c>
      <c r="T77" s="13">
        <v>72.5</v>
      </c>
      <c r="U77" s="13">
        <v>61.5</v>
      </c>
      <c r="V77">
        <f t="shared" si="9"/>
        <v>11</v>
      </c>
    </row>
    <row r="78" spans="1:22" x14ac:dyDescent="0.25">
      <c r="A78" t="s">
        <v>19</v>
      </c>
      <c r="B78" s="26">
        <v>5.9733796296296299E-2</v>
      </c>
      <c r="C78" s="27" t="s">
        <v>17</v>
      </c>
      <c r="D78" s="28">
        <v>72.5</v>
      </c>
      <c r="F78" s="28">
        <v>61</v>
      </c>
      <c r="G78" s="28">
        <v>57.3</v>
      </c>
      <c r="H78" s="20">
        <f t="shared" si="8"/>
        <v>3.7000000000000028</v>
      </c>
      <c r="N78" s="9">
        <v>44309</v>
      </c>
      <c r="O78" t="s">
        <v>36</v>
      </c>
      <c r="P78" s="22">
        <v>0.64292824074074073</v>
      </c>
      <c r="Q78" s="23" t="s">
        <v>24</v>
      </c>
      <c r="R78" s="23">
        <v>64.5</v>
      </c>
      <c r="T78" s="24">
        <v>74.5</v>
      </c>
      <c r="U78" s="24">
        <v>67</v>
      </c>
      <c r="V78">
        <f t="shared" si="9"/>
        <v>7.5</v>
      </c>
    </row>
    <row r="79" spans="1:22" x14ac:dyDescent="0.25">
      <c r="A79" t="s">
        <v>16</v>
      </c>
      <c r="B79" s="29">
        <v>0.1017361111111111</v>
      </c>
      <c r="C79" s="30" t="s">
        <v>17</v>
      </c>
      <c r="D79" s="31">
        <v>67.3</v>
      </c>
      <c r="N79" s="9">
        <v>44309</v>
      </c>
      <c r="O79" t="s">
        <v>16</v>
      </c>
      <c r="P79" s="11">
        <v>0.72460648148148143</v>
      </c>
      <c r="Q79" s="12" t="s">
        <v>17</v>
      </c>
      <c r="R79" s="12">
        <v>67.8</v>
      </c>
      <c r="T79" s="13">
        <v>79.2</v>
      </c>
      <c r="U79" s="13">
        <v>70.599999999999994</v>
      </c>
      <c r="V79">
        <f t="shared" si="9"/>
        <v>8.6000000000000085</v>
      </c>
    </row>
    <row r="80" spans="1:22" x14ac:dyDescent="0.25">
      <c r="A80" t="s">
        <v>19</v>
      </c>
      <c r="B80" s="29">
        <v>0.10174768518518518</v>
      </c>
      <c r="C80" s="30" t="s">
        <v>17</v>
      </c>
      <c r="D80" s="31">
        <v>65.7</v>
      </c>
      <c r="N80" s="9">
        <v>44309</v>
      </c>
      <c r="O80" t="s">
        <v>16</v>
      </c>
      <c r="P80" s="11">
        <v>0.72462962962962962</v>
      </c>
      <c r="Q80" s="12" t="s">
        <v>17</v>
      </c>
      <c r="R80" s="12">
        <v>75.7</v>
      </c>
      <c r="T80" s="24">
        <v>85.8</v>
      </c>
      <c r="U80" s="24">
        <v>77.599999999999994</v>
      </c>
      <c r="V80">
        <f t="shared" si="9"/>
        <v>8.2000000000000028</v>
      </c>
    </row>
    <row r="81" spans="1:22" x14ac:dyDescent="0.25">
      <c r="A81" t="s">
        <v>16</v>
      </c>
      <c r="B81" s="26">
        <v>0.59480324074074076</v>
      </c>
      <c r="C81" s="27" t="s">
        <v>17</v>
      </c>
      <c r="D81" s="28">
        <v>69.400000000000006</v>
      </c>
      <c r="N81" s="9">
        <v>44309</v>
      </c>
      <c r="O81" t="s">
        <v>16</v>
      </c>
      <c r="P81" s="22">
        <v>0.72502314814814817</v>
      </c>
      <c r="Q81" s="23" t="s">
        <v>24</v>
      </c>
      <c r="R81" s="23">
        <v>78.2</v>
      </c>
      <c r="T81" s="27">
        <v>66.3</v>
      </c>
      <c r="U81" s="27">
        <v>59.3</v>
      </c>
      <c r="V81">
        <f t="shared" si="9"/>
        <v>7</v>
      </c>
    </row>
    <row r="82" spans="1:22" x14ac:dyDescent="0.25">
      <c r="A82" t="s">
        <v>19</v>
      </c>
      <c r="B82" s="26">
        <v>0.59483796296296299</v>
      </c>
      <c r="C82" s="27" t="s">
        <v>17</v>
      </c>
      <c r="D82" s="28">
        <v>65.900000000000006</v>
      </c>
      <c r="N82" s="9">
        <v>44309</v>
      </c>
      <c r="O82" t="s">
        <v>36</v>
      </c>
      <c r="P82" s="22">
        <v>0.72503472222222232</v>
      </c>
      <c r="Q82" s="23" t="s">
        <v>24</v>
      </c>
      <c r="R82" s="23">
        <v>77.5</v>
      </c>
      <c r="T82" s="30">
        <v>76.599999999999994</v>
      </c>
      <c r="U82" s="30">
        <v>65.400000000000006</v>
      </c>
      <c r="V82">
        <f t="shared" si="9"/>
        <v>11.199999999999989</v>
      </c>
    </row>
    <row r="83" spans="1:22" x14ac:dyDescent="0.25">
      <c r="A83" t="s">
        <v>16</v>
      </c>
      <c r="B83" s="29">
        <v>0.88265046296296301</v>
      </c>
      <c r="C83" s="30" t="s">
        <v>17</v>
      </c>
      <c r="D83" s="31">
        <v>72.900000000000006</v>
      </c>
      <c r="N83" s="9">
        <v>44309</v>
      </c>
      <c r="O83" t="s">
        <v>16</v>
      </c>
      <c r="P83" s="11">
        <v>0.79396990740740747</v>
      </c>
      <c r="Q83" s="12" t="s">
        <v>24</v>
      </c>
      <c r="R83" s="12">
        <v>83.2</v>
      </c>
      <c r="T83" s="27">
        <v>74.900000000000006</v>
      </c>
      <c r="U83" s="27">
        <v>60.4</v>
      </c>
      <c r="V83">
        <f t="shared" si="9"/>
        <v>14.500000000000007</v>
      </c>
    </row>
    <row r="84" spans="1:22" x14ac:dyDescent="0.25">
      <c r="A84" t="s">
        <v>19</v>
      </c>
      <c r="B84" s="29">
        <v>0.88265046296296301</v>
      </c>
      <c r="C84" s="30" t="s">
        <v>17</v>
      </c>
      <c r="D84" s="31">
        <v>51.2</v>
      </c>
      <c r="N84" s="9">
        <v>44309</v>
      </c>
      <c r="O84" t="s">
        <v>36</v>
      </c>
      <c r="P84" s="11">
        <v>0.79396990740740747</v>
      </c>
      <c r="Q84" s="12" t="s">
        <v>24</v>
      </c>
      <c r="R84" s="12">
        <v>75.900000000000006</v>
      </c>
      <c r="T84" s="27">
        <v>66.2</v>
      </c>
      <c r="U84" s="27">
        <v>60.5</v>
      </c>
      <c r="V84">
        <f t="shared" si="9"/>
        <v>5.7000000000000028</v>
      </c>
    </row>
    <row r="85" spans="1:22" x14ac:dyDescent="0.25">
      <c r="A85" t="s">
        <v>16</v>
      </c>
      <c r="B85" s="26">
        <v>0.88577546296296295</v>
      </c>
      <c r="C85" s="27" t="s">
        <v>24</v>
      </c>
      <c r="D85" s="28">
        <v>61.4</v>
      </c>
      <c r="N85" s="9">
        <v>44309</v>
      </c>
      <c r="O85" t="s">
        <v>16</v>
      </c>
      <c r="P85" s="22">
        <v>0.8434490740740741</v>
      </c>
      <c r="Q85" s="23" t="s">
        <v>24</v>
      </c>
      <c r="R85" s="23">
        <v>76.099999999999994</v>
      </c>
      <c r="T85" s="30">
        <v>68.099999999999994</v>
      </c>
      <c r="U85" s="30">
        <v>64.2</v>
      </c>
      <c r="V85">
        <f t="shared" si="9"/>
        <v>3.8999999999999915</v>
      </c>
    </row>
    <row r="86" spans="1:22" x14ac:dyDescent="0.25">
      <c r="A86" t="s">
        <v>19</v>
      </c>
      <c r="B86" s="26">
        <v>0.88577546296296295</v>
      </c>
      <c r="C86" s="27" t="s">
        <v>24</v>
      </c>
      <c r="D86" s="28">
        <v>55.1</v>
      </c>
      <c r="N86" s="9">
        <v>44309</v>
      </c>
      <c r="O86" t="s">
        <v>36</v>
      </c>
      <c r="P86" s="22">
        <v>0.8434490740740741</v>
      </c>
      <c r="Q86" s="23" t="s">
        <v>24</v>
      </c>
      <c r="R86" s="23">
        <v>72.099999999999994</v>
      </c>
      <c r="T86" s="27">
        <v>62.2</v>
      </c>
      <c r="U86" s="27">
        <v>52</v>
      </c>
      <c r="V86">
        <f t="shared" si="9"/>
        <v>10.200000000000003</v>
      </c>
    </row>
    <row r="87" spans="1:22" x14ac:dyDescent="0.25">
      <c r="A87" t="s">
        <v>19</v>
      </c>
      <c r="B87" s="29">
        <v>0.89106481481481481</v>
      </c>
      <c r="C87" s="30" t="s">
        <v>17</v>
      </c>
      <c r="D87" s="31">
        <v>79.2</v>
      </c>
      <c r="N87" s="9">
        <v>44309</v>
      </c>
      <c r="O87" t="s">
        <v>16</v>
      </c>
      <c r="P87" s="11">
        <v>0.85160879629629627</v>
      </c>
      <c r="Q87" s="12" t="s">
        <v>24</v>
      </c>
      <c r="R87" s="12">
        <v>65.8</v>
      </c>
      <c r="T87" s="12">
        <v>77.400000000000006</v>
      </c>
      <c r="U87" s="12">
        <v>65.099999999999994</v>
      </c>
      <c r="V87">
        <f t="shared" si="9"/>
        <v>12.300000000000011</v>
      </c>
    </row>
    <row r="88" spans="1:22" x14ac:dyDescent="0.25">
      <c r="A88" t="s">
        <v>16</v>
      </c>
      <c r="B88" s="29">
        <v>0.89152777777777781</v>
      </c>
      <c r="C88" s="30" t="s">
        <v>17</v>
      </c>
      <c r="D88" s="31">
        <v>74.099999999999994</v>
      </c>
      <c r="N88" s="9">
        <v>44309</v>
      </c>
      <c r="O88" t="s">
        <v>36</v>
      </c>
      <c r="P88" s="11">
        <v>0.85162037037037042</v>
      </c>
      <c r="Q88" s="12" t="s">
        <v>24</v>
      </c>
      <c r="R88" s="12">
        <v>75.900000000000006</v>
      </c>
      <c r="T88" s="23">
        <v>56.9</v>
      </c>
      <c r="U88" s="23">
        <v>47.6</v>
      </c>
      <c r="V88">
        <f t="shared" si="9"/>
        <v>9.2999999999999972</v>
      </c>
    </row>
    <row r="89" spans="1:22" x14ac:dyDescent="0.25">
      <c r="A89" t="s">
        <v>16</v>
      </c>
      <c r="B89" s="26">
        <v>0.93103009259259262</v>
      </c>
      <c r="C89" s="27" t="s">
        <v>17</v>
      </c>
      <c r="D89" s="28">
        <v>73</v>
      </c>
      <c r="N89" s="9">
        <v>44309</v>
      </c>
      <c r="O89" t="s">
        <v>16</v>
      </c>
      <c r="P89" s="22">
        <v>0.88822916666666663</v>
      </c>
      <c r="Q89" s="23" t="s">
        <v>24</v>
      </c>
      <c r="R89" s="23">
        <v>62.7</v>
      </c>
    </row>
    <row r="90" spans="1:22" x14ac:dyDescent="0.25">
      <c r="A90" t="s">
        <v>19</v>
      </c>
      <c r="B90" s="37">
        <v>0.93103009259259262</v>
      </c>
      <c r="C90" s="27" t="s">
        <v>17</v>
      </c>
      <c r="D90" s="28">
        <v>60.8</v>
      </c>
      <c r="N90" s="9">
        <v>44309</v>
      </c>
      <c r="O90" t="s">
        <v>36</v>
      </c>
      <c r="P90" s="22">
        <v>0.88822916666666663</v>
      </c>
      <c r="Q90" s="23" t="s">
        <v>24</v>
      </c>
      <c r="R90" s="23">
        <v>59.7</v>
      </c>
    </row>
    <row r="91" spans="1:22" x14ac:dyDescent="0.25">
      <c r="A91" t="s">
        <v>19</v>
      </c>
      <c r="B91" s="26">
        <v>0.96552083333333327</v>
      </c>
      <c r="C91" s="27" t="s">
        <v>24</v>
      </c>
      <c r="D91" s="28">
        <v>65.900000000000006</v>
      </c>
      <c r="N91" s="9">
        <v>44309</v>
      </c>
      <c r="O91" t="s">
        <v>36</v>
      </c>
      <c r="P91" s="11">
        <v>0.91701388888888891</v>
      </c>
      <c r="Q91" s="12" t="s">
        <v>24</v>
      </c>
      <c r="R91" s="12">
        <v>61.5</v>
      </c>
    </row>
    <row r="92" spans="1:22" x14ac:dyDescent="0.25">
      <c r="A92" t="s">
        <v>16</v>
      </c>
      <c r="B92" s="26">
        <v>0.96553240740740742</v>
      </c>
      <c r="C92" s="27" t="s">
        <v>24</v>
      </c>
      <c r="D92" s="28">
        <v>65.599999999999994</v>
      </c>
      <c r="N92" s="9">
        <v>44309</v>
      </c>
      <c r="O92" t="s">
        <v>16</v>
      </c>
      <c r="P92" s="11">
        <v>0.91707175925925932</v>
      </c>
      <c r="Q92" s="12" t="s">
        <v>24</v>
      </c>
      <c r="R92" s="12">
        <v>66.5</v>
      </c>
    </row>
    <row r="93" spans="1:22" x14ac:dyDescent="0.25">
      <c r="A93" t="s">
        <v>16</v>
      </c>
      <c r="B93" s="26">
        <v>1.7650462962962962E-2</v>
      </c>
      <c r="C93" s="27" t="s">
        <v>17</v>
      </c>
      <c r="D93" s="28">
        <v>61.4</v>
      </c>
      <c r="N93" s="9">
        <v>44317</v>
      </c>
      <c r="O93" t="s">
        <v>16</v>
      </c>
      <c r="P93" s="29">
        <v>5.1296296296296291E-2</v>
      </c>
      <c r="Q93" s="30" t="s">
        <v>17</v>
      </c>
      <c r="R93" s="31">
        <v>66.400000000000006</v>
      </c>
    </row>
    <row r="94" spans="1:22" x14ac:dyDescent="0.25">
      <c r="A94" t="s">
        <v>19</v>
      </c>
      <c r="B94" s="26">
        <v>1.7650462962962962E-2</v>
      </c>
      <c r="C94" s="27" t="s">
        <v>17</v>
      </c>
      <c r="D94" s="28">
        <v>50.4</v>
      </c>
      <c r="N94" s="9">
        <v>44317</v>
      </c>
      <c r="O94" t="s">
        <v>36</v>
      </c>
      <c r="P94" s="29">
        <v>5.1296296296296291E-2</v>
      </c>
      <c r="Q94" s="30" t="s">
        <v>17</v>
      </c>
      <c r="R94" s="31">
        <v>59</v>
      </c>
    </row>
    <row r="95" spans="1:22" x14ac:dyDescent="0.25">
      <c r="A95" t="s">
        <v>19</v>
      </c>
      <c r="B95" s="29">
        <v>5.1296296296296291E-2</v>
      </c>
      <c r="C95" s="30" t="s">
        <v>17</v>
      </c>
      <c r="D95" s="31">
        <v>65.3</v>
      </c>
      <c r="N95" s="9">
        <v>44317</v>
      </c>
      <c r="O95" t="s">
        <v>16</v>
      </c>
      <c r="P95" s="26">
        <v>0.31025462962962963</v>
      </c>
      <c r="Q95" s="27" t="s">
        <v>24</v>
      </c>
      <c r="R95" s="28">
        <v>78</v>
      </c>
    </row>
    <row r="96" spans="1:22" x14ac:dyDescent="0.25">
      <c r="A96" t="s">
        <v>16</v>
      </c>
      <c r="B96" s="29">
        <v>5.1296296296296291E-2</v>
      </c>
      <c r="C96" s="30" t="s">
        <v>17</v>
      </c>
      <c r="D96" s="31">
        <v>66.400000000000006</v>
      </c>
      <c r="N96" s="9">
        <v>44317</v>
      </c>
      <c r="O96" t="s">
        <v>36</v>
      </c>
      <c r="P96" s="26">
        <v>0.31025462962962963</v>
      </c>
      <c r="Q96" s="27" t="s">
        <v>24</v>
      </c>
      <c r="R96" s="28">
        <v>71.5</v>
      </c>
    </row>
    <row r="97" spans="1:18" x14ac:dyDescent="0.25">
      <c r="A97" t="s">
        <v>16</v>
      </c>
      <c r="B97" s="26">
        <v>0.31025462962962963</v>
      </c>
      <c r="C97" s="27" t="s">
        <v>24</v>
      </c>
      <c r="D97" s="28">
        <v>78</v>
      </c>
      <c r="N97" s="9">
        <v>44317</v>
      </c>
      <c r="O97" t="s">
        <v>16</v>
      </c>
      <c r="P97" s="29">
        <v>0.8821296296296296</v>
      </c>
      <c r="Q97" s="30" t="s">
        <v>24</v>
      </c>
      <c r="R97" s="31">
        <v>62.1</v>
      </c>
    </row>
    <row r="98" spans="1:18" x14ac:dyDescent="0.25">
      <c r="A98" t="s">
        <v>19</v>
      </c>
      <c r="B98" s="26">
        <v>0.31025462962962963</v>
      </c>
      <c r="C98" s="27" t="s">
        <v>24</v>
      </c>
      <c r="D98" s="28">
        <v>64.400000000000006</v>
      </c>
      <c r="N98" s="9">
        <v>44317</v>
      </c>
      <c r="O98" t="s">
        <v>36</v>
      </c>
      <c r="P98" s="29">
        <v>0.8821296296296296</v>
      </c>
      <c r="Q98" s="30" t="s">
        <v>24</v>
      </c>
      <c r="R98" s="31">
        <v>59.3</v>
      </c>
    </row>
    <row r="99" spans="1:18" x14ac:dyDescent="0.25">
      <c r="A99" t="s">
        <v>16</v>
      </c>
      <c r="B99" s="29">
        <v>0.8821296296296296</v>
      </c>
      <c r="C99" s="30" t="s">
        <v>24</v>
      </c>
      <c r="D99" s="31">
        <v>62.1</v>
      </c>
      <c r="N99" s="9">
        <v>44317</v>
      </c>
      <c r="O99" t="s">
        <v>16</v>
      </c>
      <c r="P99" s="26">
        <v>0.92314814814814816</v>
      </c>
      <c r="Q99" s="27" t="s">
        <v>24</v>
      </c>
      <c r="R99" s="28">
        <v>59</v>
      </c>
    </row>
    <row r="100" spans="1:18" x14ac:dyDescent="0.25">
      <c r="A100" t="s">
        <v>19</v>
      </c>
      <c r="B100" s="29">
        <v>0.8821296296296296</v>
      </c>
      <c r="C100" s="30" t="s">
        <v>24</v>
      </c>
      <c r="D100" s="31">
        <v>62</v>
      </c>
      <c r="N100" s="9">
        <v>44317</v>
      </c>
      <c r="O100" t="s">
        <v>36</v>
      </c>
      <c r="P100" s="26">
        <v>0.92321759259259262</v>
      </c>
      <c r="Q100" s="27" t="s">
        <v>24</v>
      </c>
      <c r="R100" s="28">
        <v>59.6</v>
      </c>
    </row>
    <row r="101" spans="1:18" x14ac:dyDescent="0.25">
      <c r="A101" t="s">
        <v>16</v>
      </c>
      <c r="B101" s="26">
        <v>0.92314814814814816</v>
      </c>
      <c r="C101" s="27" t="s">
        <v>24</v>
      </c>
      <c r="D101" s="28">
        <v>59</v>
      </c>
      <c r="N101" s="9">
        <v>44317</v>
      </c>
      <c r="O101" t="s">
        <v>16</v>
      </c>
      <c r="P101" s="29">
        <v>0.92958333333333332</v>
      </c>
      <c r="Q101" s="30" t="s">
        <v>17</v>
      </c>
      <c r="R101" s="31">
        <v>65.3</v>
      </c>
    </row>
    <row r="102" spans="1:18" x14ac:dyDescent="0.25">
      <c r="A102" t="s">
        <v>19</v>
      </c>
      <c r="B102" s="26">
        <v>0.92339120370370376</v>
      </c>
      <c r="C102" s="27" t="s">
        <v>24</v>
      </c>
      <c r="D102" s="28">
        <v>62</v>
      </c>
      <c r="N102" s="9">
        <v>44317</v>
      </c>
      <c r="O102" t="s">
        <v>16</v>
      </c>
      <c r="P102" s="26">
        <v>0.96160879629629636</v>
      </c>
      <c r="Q102" s="27" t="s">
        <v>17</v>
      </c>
      <c r="R102" s="28">
        <v>61</v>
      </c>
    </row>
    <row r="103" spans="1:18" x14ac:dyDescent="0.25">
      <c r="A103" t="s">
        <v>16</v>
      </c>
      <c r="B103" s="29">
        <v>0.92958333333333332</v>
      </c>
      <c r="C103" s="30" t="s">
        <v>17</v>
      </c>
      <c r="D103" s="31">
        <v>65.3</v>
      </c>
      <c r="N103" s="9">
        <v>44329</v>
      </c>
      <c r="O103" t="s">
        <v>16</v>
      </c>
      <c r="P103" s="11">
        <v>8.9120370370370362E-4</v>
      </c>
      <c r="Q103" s="12" t="s">
        <v>24</v>
      </c>
      <c r="R103" s="13">
        <v>72.5</v>
      </c>
    </row>
    <row r="104" spans="1:18" x14ac:dyDescent="0.25">
      <c r="A104" t="s">
        <v>19</v>
      </c>
      <c r="B104" s="29">
        <v>0.92958333333333332</v>
      </c>
      <c r="C104" s="30" t="s">
        <v>17</v>
      </c>
      <c r="D104" s="31">
        <v>65.7</v>
      </c>
      <c r="N104" s="9">
        <v>44329</v>
      </c>
      <c r="O104" t="s">
        <v>36</v>
      </c>
      <c r="P104" s="11">
        <v>1.0069444444444444E-3</v>
      </c>
      <c r="Q104" s="12" t="s">
        <v>24</v>
      </c>
      <c r="R104" s="13">
        <v>61.5</v>
      </c>
    </row>
    <row r="105" spans="1:18" x14ac:dyDescent="0.25">
      <c r="A105" t="s">
        <v>16</v>
      </c>
      <c r="B105" s="26">
        <v>0.96160879629629636</v>
      </c>
      <c r="C105" s="27" t="s">
        <v>17</v>
      </c>
      <c r="D105" s="28">
        <v>61</v>
      </c>
      <c r="N105" s="9">
        <v>44329</v>
      </c>
      <c r="O105" t="s">
        <v>36</v>
      </c>
      <c r="P105" s="22">
        <v>0.87886574074074064</v>
      </c>
      <c r="Q105" s="23" t="s">
        <v>24</v>
      </c>
      <c r="R105" s="24">
        <v>67</v>
      </c>
    </row>
    <row r="106" spans="1:18" x14ac:dyDescent="0.25">
      <c r="A106" t="s">
        <v>19</v>
      </c>
      <c r="B106" s="26">
        <v>0.96160879629629636</v>
      </c>
      <c r="C106" s="27" t="s">
        <v>17</v>
      </c>
      <c r="D106" s="28">
        <v>57.3</v>
      </c>
      <c r="N106" s="9">
        <v>44329</v>
      </c>
      <c r="O106" t="s">
        <v>16</v>
      </c>
      <c r="P106" s="22">
        <v>0.87890046296296298</v>
      </c>
      <c r="Q106" s="23" t="s">
        <v>24</v>
      </c>
      <c r="R106" s="24">
        <v>74.5</v>
      </c>
    </row>
    <row r="107" spans="1:18" x14ac:dyDescent="0.25">
      <c r="N107" s="9">
        <v>44329</v>
      </c>
      <c r="O107" t="s">
        <v>16</v>
      </c>
      <c r="P107" s="11">
        <v>0.96313657407407405</v>
      </c>
      <c r="Q107" s="12" t="s">
        <v>17</v>
      </c>
      <c r="R107" s="13">
        <v>79.2</v>
      </c>
    </row>
    <row r="108" spans="1:18" x14ac:dyDescent="0.25">
      <c r="N108" s="9">
        <v>44329</v>
      </c>
      <c r="O108" t="s">
        <v>36</v>
      </c>
      <c r="P108" s="11">
        <v>0.96313657407407405</v>
      </c>
      <c r="Q108" s="12" t="s">
        <v>17</v>
      </c>
      <c r="R108" s="13">
        <v>70.599999999999994</v>
      </c>
    </row>
    <row r="109" spans="1:18" x14ac:dyDescent="0.25">
      <c r="N109" s="9">
        <v>44329</v>
      </c>
      <c r="O109" t="s">
        <v>36</v>
      </c>
      <c r="P109" s="22">
        <v>0.97030092592592598</v>
      </c>
      <c r="Q109" s="23" t="s">
        <v>17</v>
      </c>
      <c r="R109" s="24">
        <v>77.599999999999994</v>
      </c>
    </row>
    <row r="110" spans="1:18" x14ac:dyDescent="0.25">
      <c r="N110" s="9">
        <v>44329</v>
      </c>
      <c r="O110" t="s">
        <v>16</v>
      </c>
      <c r="P110" s="22">
        <v>0.97031250000000002</v>
      </c>
      <c r="Q110" s="23" t="s">
        <v>17</v>
      </c>
      <c r="R110" s="24">
        <v>85.8</v>
      </c>
    </row>
    <row r="111" spans="1:18" x14ac:dyDescent="0.25">
      <c r="N111" s="9">
        <v>44342</v>
      </c>
      <c r="O111" t="s">
        <v>16</v>
      </c>
      <c r="P111" s="26">
        <v>8.7499999999999991E-3</v>
      </c>
      <c r="Q111" s="27" t="s">
        <v>17</v>
      </c>
      <c r="R111" s="27">
        <v>66.3</v>
      </c>
    </row>
    <row r="112" spans="1:18" x14ac:dyDescent="0.25">
      <c r="N112" s="9">
        <v>44342</v>
      </c>
      <c r="O112" t="s">
        <v>36</v>
      </c>
      <c r="P112" s="26">
        <v>8.7499999999999991E-3</v>
      </c>
      <c r="Q112" s="27" t="s">
        <v>17</v>
      </c>
      <c r="R112" s="27">
        <v>59.3</v>
      </c>
    </row>
    <row r="113" spans="14:18" x14ac:dyDescent="0.25">
      <c r="N113" s="9">
        <v>44342</v>
      </c>
      <c r="O113" t="s">
        <v>16</v>
      </c>
      <c r="P113" s="29">
        <v>4.5937499999999999E-2</v>
      </c>
      <c r="Q113" s="30" t="s">
        <v>17</v>
      </c>
      <c r="R113" s="30">
        <v>76.599999999999994</v>
      </c>
    </row>
    <row r="114" spans="14:18" x14ac:dyDescent="0.25">
      <c r="N114" s="9">
        <v>44342</v>
      </c>
      <c r="O114" t="s">
        <v>36</v>
      </c>
      <c r="P114" s="29">
        <v>4.5937499999999999E-2</v>
      </c>
      <c r="Q114" s="30" t="s">
        <v>17</v>
      </c>
      <c r="R114" s="30">
        <v>65.400000000000006</v>
      </c>
    </row>
    <row r="115" spans="14:18" x14ac:dyDescent="0.25">
      <c r="N115" s="9">
        <v>44342</v>
      </c>
      <c r="O115" t="s">
        <v>36</v>
      </c>
      <c r="P115" s="26">
        <v>0.33496527777777779</v>
      </c>
      <c r="Q115" s="27" t="s">
        <v>24</v>
      </c>
      <c r="R115" s="27">
        <v>60.4</v>
      </c>
    </row>
    <row r="116" spans="14:18" x14ac:dyDescent="0.25">
      <c r="N116" s="9">
        <v>44342</v>
      </c>
      <c r="O116" t="s">
        <v>16</v>
      </c>
      <c r="P116" s="26">
        <v>0.33497685185185189</v>
      </c>
      <c r="Q116" s="27" t="s">
        <v>24</v>
      </c>
      <c r="R116" s="27">
        <v>74.900000000000006</v>
      </c>
    </row>
    <row r="117" spans="14:18" x14ac:dyDescent="0.25">
      <c r="N117" s="9">
        <v>44342</v>
      </c>
      <c r="O117" t="s">
        <v>16</v>
      </c>
      <c r="P117" s="26">
        <v>0.51864583333333336</v>
      </c>
      <c r="Q117" s="27" t="s">
        <v>17</v>
      </c>
      <c r="R117" s="27">
        <v>66.2</v>
      </c>
    </row>
    <row r="118" spans="14:18" x14ac:dyDescent="0.25">
      <c r="N118" s="9">
        <v>44342</v>
      </c>
      <c r="O118" t="s">
        <v>36</v>
      </c>
      <c r="P118" s="26">
        <v>0.51877314814814812</v>
      </c>
      <c r="Q118" s="27" t="s">
        <v>17</v>
      </c>
      <c r="R118" s="27">
        <v>60.5</v>
      </c>
    </row>
    <row r="119" spans="14:18" x14ac:dyDescent="0.25">
      <c r="N119" s="9">
        <v>44342</v>
      </c>
      <c r="O119" t="s">
        <v>16</v>
      </c>
      <c r="P119" s="29">
        <v>0.59436342592592595</v>
      </c>
      <c r="Q119" s="30" t="s">
        <v>24</v>
      </c>
      <c r="R119" s="30">
        <v>68.099999999999994</v>
      </c>
    </row>
    <row r="120" spans="14:18" x14ac:dyDescent="0.25">
      <c r="N120" s="9">
        <v>44342</v>
      </c>
      <c r="O120" t="s">
        <v>36</v>
      </c>
      <c r="P120" s="29">
        <v>0.59436342592592595</v>
      </c>
      <c r="Q120" s="30" t="s">
        <v>24</v>
      </c>
      <c r="R120" s="30">
        <v>64.2</v>
      </c>
    </row>
    <row r="121" spans="14:18" x14ac:dyDescent="0.25">
      <c r="N121" s="9">
        <v>44342</v>
      </c>
      <c r="O121" t="s">
        <v>16</v>
      </c>
      <c r="P121" s="26">
        <v>0.87872685185185195</v>
      </c>
      <c r="Q121" s="27" t="s">
        <v>24</v>
      </c>
      <c r="R121" s="27">
        <v>62.2</v>
      </c>
    </row>
    <row r="122" spans="14:18" x14ac:dyDescent="0.25">
      <c r="N122" s="9">
        <v>44342</v>
      </c>
      <c r="O122" t="s">
        <v>36</v>
      </c>
      <c r="P122" s="26">
        <v>0.87884259259259256</v>
      </c>
      <c r="Q122" s="27" t="s">
        <v>24</v>
      </c>
      <c r="R122" s="27">
        <v>52</v>
      </c>
    </row>
    <row r="123" spans="14:18" x14ac:dyDescent="0.25">
      <c r="N123" s="9">
        <v>44343</v>
      </c>
      <c r="O123" t="s">
        <v>16</v>
      </c>
      <c r="P123" s="11">
        <v>0.46491898148148153</v>
      </c>
      <c r="Q123" s="12" t="s">
        <v>17</v>
      </c>
      <c r="R123" s="12">
        <v>77.400000000000006</v>
      </c>
    </row>
    <row r="124" spans="14:18" x14ac:dyDescent="0.25">
      <c r="N124" s="9">
        <v>44343</v>
      </c>
      <c r="O124" t="s">
        <v>36</v>
      </c>
      <c r="P124" s="11">
        <v>0.46494212962962966</v>
      </c>
      <c r="Q124" s="12" t="s">
        <v>17</v>
      </c>
      <c r="R124" s="12">
        <v>65.099999999999994</v>
      </c>
    </row>
    <row r="125" spans="14:18" x14ac:dyDescent="0.25">
      <c r="N125" s="9">
        <v>44353</v>
      </c>
      <c r="O125" t="s">
        <v>16</v>
      </c>
      <c r="P125" s="22">
        <v>0.54399305555555555</v>
      </c>
      <c r="Q125" s="23" t="s">
        <v>17</v>
      </c>
      <c r="R125" s="23">
        <v>56.9</v>
      </c>
    </row>
    <row r="126" spans="14:18" x14ac:dyDescent="0.25">
      <c r="N126" s="9">
        <v>44353</v>
      </c>
      <c r="O126" t="s">
        <v>36</v>
      </c>
      <c r="P126" s="22">
        <v>0.54399305555555555</v>
      </c>
      <c r="Q126" s="23" t="s">
        <v>17</v>
      </c>
      <c r="R126" s="23">
        <v>47.6</v>
      </c>
    </row>
    <row r="140" spans="16:16" x14ac:dyDescent="0.25">
      <c r="P140" s="32"/>
    </row>
    <row r="143" spans="16:16" x14ac:dyDescent="0.25">
      <c r="P143" s="32"/>
    </row>
  </sheetData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shared sonar data</vt:lpstr>
      <vt:lpstr>2021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Bethany E (DFW)</dc:creator>
  <cp:lastModifiedBy>Craig, Bethany E (DFW)</cp:lastModifiedBy>
  <dcterms:created xsi:type="dcterms:W3CDTF">2023-05-25T23:14:49Z</dcterms:created>
  <dcterms:modified xsi:type="dcterms:W3CDTF">2023-05-25T23:17:02Z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2023-05-25T23:14:49Z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be6069e1-743a-45ee-8780-386542d566df</vt:lpwstr>
  </property>
  <property fmtid="{D5CDD505-2E9C-101B-9397-08002B2CF9AE}" pid="8" name="MSIP_Label_45011977-b912-4387-97a4-f4c94a801377_ContentBits">
    <vt:lpwstr>0</vt:lpwstr>
  </property>
</Properties>
</file>