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seek_merck_com/Documents/ResearchPapers/PRD_overshoots/data/"/>
    </mc:Choice>
  </mc:AlternateContent>
  <xr:revisionPtr revIDLastSave="0" documentId="8_{B9F13F55-AA3F-2B4B-8A9A-60FDAE8486B8}" xr6:coauthVersionLast="45" xr6:coauthVersionMax="45" xr10:uidLastSave="{00000000-0000-0000-0000-000000000000}"/>
  <bookViews>
    <workbookView xWindow="0" yWindow="460" windowWidth="33600" windowHeight="20540" xr2:uid="{DA8CCC76-FB24-472E-A9AC-2ACE6C552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 s="1"/>
  <c r="G13" i="1"/>
  <c r="G14" i="1"/>
  <c r="G15" i="1"/>
  <c r="C22" i="1"/>
  <c r="B22" i="1" s="1"/>
  <c r="C20" i="1"/>
  <c r="C19" i="1"/>
  <c r="C18" i="1"/>
  <c r="B18" i="1" s="1"/>
  <c r="B21" i="1" l="1"/>
  <c r="B20" i="1"/>
  <c r="B19" i="1"/>
  <c r="C14" i="1" l="1"/>
  <c r="C7" i="1"/>
  <c r="C15" i="1" l="1"/>
  <c r="D14" i="1" s="1"/>
  <c r="D15" i="1" l="1"/>
  <c r="D13" i="1"/>
  <c r="D10" i="1"/>
  <c r="D4" i="1"/>
  <c r="D3" i="1"/>
  <c r="D12" i="1"/>
  <c r="D11" i="1"/>
  <c r="D6" i="1"/>
  <c r="D5" i="1"/>
  <c r="D7" i="1"/>
</calcChain>
</file>

<file path=xl/sharedStrings.xml><?xml version="1.0" encoding="utf-8"?>
<sst xmlns="http://schemas.openxmlformats.org/spreadsheetml/2006/main" count="28" uniqueCount="17">
  <si>
    <t>UNSUCCESSFUL</t>
  </si>
  <si>
    <t>Wild</t>
  </si>
  <si>
    <t>Total</t>
  </si>
  <si>
    <t>Wells Pool</t>
  </si>
  <si>
    <t>Rocky Reach Pool</t>
  </si>
  <si>
    <t>Rock Island Pool (RIA or RRJ)</t>
  </si>
  <si>
    <t>PRD/WAN Pool</t>
  </si>
  <si>
    <t>SUCCESSFUL</t>
  </si>
  <si>
    <t>Subtotal</t>
  </si>
  <si>
    <t>Dams</t>
  </si>
  <si>
    <t>Overshoot return rate</t>
  </si>
  <si>
    <t>Yakima</t>
  </si>
  <si>
    <t>PRD</t>
  </si>
  <si>
    <t>McNary to Prosser</t>
  </si>
  <si>
    <t>juv tags obs at McNary, destined for PRO</t>
  </si>
  <si>
    <t>Obs at PRO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</si>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</sst>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8333333333333"/>
          <c:y val="5.3912219305920092E-2"/>
          <c:w val="0.79302777777777778"/>
          <c:h val="0.736823779775071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Sheet1!$F$10:$F$15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Sheet1!$G$10:$G$15</c:f>
              <c:numCache>
                <c:formatCode>0.00</c:formatCode>
                <c:ptCount val="6"/>
                <c:pt idx="0">
                  <c:v>0.95</c:v>
                </c:pt>
                <c:pt idx="1">
                  <c:v>0.93593215151957576</c:v>
                </c:pt>
                <c:pt idx="2">
                  <c:v>0.87596899224806202</c:v>
                </c:pt>
                <c:pt idx="3">
                  <c:v>0.68888888888888888</c:v>
                </c:pt>
                <c:pt idx="4">
                  <c:v>0.60869565217391308</c:v>
                </c:pt>
                <c:pt idx="5">
                  <c:v>0.22448979591836735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444B-BB80-C5646347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41120"/>
        <c:axId val="1514070416"/>
      </c:scatterChart>
      <c:valAx>
        <c:axId val="142234112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Columbia River dams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070416"/>
        <c:crosses val="autoZero"/>
        <c:crossBetween val="midCat"/>
      </c:valAx>
      <c:valAx>
        <c:axId val="1514070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Overshoot return rate</a:t>
                </a:r>
              </a:p>
            </c:rich>
          </c:tx>
          <c:layout>
            <c:manualLayout>
              <c:xMode val="edge"/>
              <c:yMode val="edge"/>
              <c:x val="1.9176911186496941E-2"/>
              <c:y val="0.22238018651336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2341120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138112</xdr:rowOff>
    </xdr:from>
    <xdr:to>
      <xdr:col>16</xdr:col>
      <xdr:colOff>476250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52FD1-C20C-4E3C-B249-C22C9F25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4809-B756-4BE3-9CB3-35F5088646CB}">
  <dimension ref="B2:H30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2" max="2" width="28.33203125" customWidth="1"/>
    <col min="4" max="4" width="9.1640625" style="2"/>
    <col min="8" max="8" width="10.5" customWidth="1"/>
  </cols>
  <sheetData>
    <row r="2" spans="2:8" x14ac:dyDescent="0.2">
      <c r="B2" t="s">
        <v>0</v>
      </c>
      <c r="C2" t="s">
        <v>1</v>
      </c>
    </row>
    <row r="3" spans="2:8" x14ac:dyDescent="0.2">
      <c r="B3" t="s">
        <v>3</v>
      </c>
      <c r="C3">
        <v>38</v>
      </c>
      <c r="D3" s="2">
        <f>C3/$C$15</f>
        <v>0.15447154471544716</v>
      </c>
    </row>
    <row r="4" spans="2:8" x14ac:dyDescent="0.2">
      <c r="B4" t="s">
        <v>4</v>
      </c>
      <c r="C4">
        <v>9</v>
      </c>
      <c r="D4" s="2">
        <f t="shared" ref="D4:D7" si="0">C4/$C$15</f>
        <v>3.6585365853658534E-2</v>
      </c>
    </row>
    <row r="5" spans="2:8" x14ac:dyDescent="0.2">
      <c r="B5" t="s">
        <v>5</v>
      </c>
      <c r="C5">
        <v>14</v>
      </c>
      <c r="D5" s="2">
        <f t="shared" si="0"/>
        <v>5.6910569105691054E-2</v>
      </c>
    </row>
    <row r="6" spans="2:8" x14ac:dyDescent="0.2">
      <c r="B6" t="s">
        <v>6</v>
      </c>
      <c r="C6">
        <v>16</v>
      </c>
      <c r="D6" s="2">
        <f t="shared" si="0"/>
        <v>6.5040650406504072E-2</v>
      </c>
    </row>
    <row r="7" spans="2:8" x14ac:dyDescent="0.2">
      <c r="B7" t="s">
        <v>8</v>
      </c>
      <c r="C7">
        <f>SUM(C3:C6)</f>
        <v>77</v>
      </c>
      <c r="D7" s="2">
        <f t="shared" si="0"/>
        <v>0.31300813008130079</v>
      </c>
    </row>
    <row r="8" spans="2:8" x14ac:dyDescent="0.2">
      <c r="B8" s="1"/>
    </row>
    <row r="9" spans="2:8" x14ac:dyDescent="0.2">
      <c r="B9" t="s">
        <v>7</v>
      </c>
      <c r="C9" t="s">
        <v>1</v>
      </c>
      <c r="F9" s="4" t="s">
        <v>9</v>
      </c>
      <c r="G9" s="4" t="s">
        <v>10</v>
      </c>
      <c r="H9" s="4"/>
    </row>
    <row r="10" spans="2:8" x14ac:dyDescent="0.2">
      <c r="B10" t="s">
        <v>3</v>
      </c>
      <c r="C10">
        <v>11</v>
      </c>
      <c r="D10" s="2">
        <f t="shared" ref="D10:D15" si="1">C10/$C$15</f>
        <v>4.4715447154471545E-2</v>
      </c>
      <c r="F10" s="4">
        <v>0</v>
      </c>
      <c r="G10" s="5">
        <v>0.95</v>
      </c>
      <c r="H10" s="4" t="s">
        <v>11</v>
      </c>
    </row>
    <row r="11" spans="2:8" x14ac:dyDescent="0.2">
      <c r="B11" t="s">
        <v>4</v>
      </c>
      <c r="C11">
        <v>14</v>
      </c>
      <c r="D11" s="2">
        <f t="shared" si="1"/>
        <v>5.6910569105691054E-2</v>
      </c>
      <c r="F11" s="4">
        <v>1</v>
      </c>
      <c r="G11" s="5">
        <f>SQRT(G12)</f>
        <v>0.93593215151957576</v>
      </c>
      <c r="H11" s="4" t="s">
        <v>12</v>
      </c>
    </row>
    <row r="12" spans="2:8" x14ac:dyDescent="0.2">
      <c r="B12" t="s">
        <v>5</v>
      </c>
      <c r="C12">
        <v>31</v>
      </c>
      <c r="D12" s="2">
        <f t="shared" si="1"/>
        <v>0.12601626016260162</v>
      </c>
      <c r="F12" s="4">
        <v>2</v>
      </c>
      <c r="G12" s="5">
        <f>C13/(C13+C6)</f>
        <v>0.87596899224806202</v>
      </c>
      <c r="H12" s="4" t="s">
        <v>12</v>
      </c>
    </row>
    <row r="13" spans="2:8" x14ac:dyDescent="0.2">
      <c r="B13" t="s">
        <v>6</v>
      </c>
      <c r="C13">
        <v>113</v>
      </c>
      <c r="D13" s="2">
        <f t="shared" si="1"/>
        <v>0.45934959349593496</v>
      </c>
      <c r="F13" s="4">
        <v>3</v>
      </c>
      <c r="G13" s="5">
        <f>C12/(C12+C5)</f>
        <v>0.68888888888888888</v>
      </c>
      <c r="H13" s="4" t="s">
        <v>12</v>
      </c>
    </row>
    <row r="14" spans="2:8" x14ac:dyDescent="0.2">
      <c r="B14" t="s">
        <v>8</v>
      </c>
      <c r="C14">
        <f>SUM(C10:C13)</f>
        <v>169</v>
      </c>
      <c r="D14" s="2">
        <f t="shared" si="1"/>
        <v>0.68699186991869921</v>
      </c>
      <c r="F14" s="4">
        <v>4</v>
      </c>
      <c r="G14" s="5">
        <f>C11/(C11+C4)</f>
        <v>0.60869565217391308</v>
      </c>
      <c r="H14" s="4" t="s">
        <v>12</v>
      </c>
    </row>
    <row r="15" spans="2:8" x14ac:dyDescent="0.2">
      <c r="B15" t="s">
        <v>2</v>
      </c>
      <c r="C15">
        <f>C14+C7</f>
        <v>246</v>
      </c>
      <c r="D15" s="2">
        <f t="shared" si="1"/>
        <v>1</v>
      </c>
      <c r="F15" s="4">
        <v>5</v>
      </c>
      <c r="G15" s="5">
        <f>C10/(C3+C10)</f>
        <v>0.22448979591836735</v>
      </c>
      <c r="H15" s="4" t="s">
        <v>12</v>
      </c>
    </row>
    <row r="18" spans="2:5" x14ac:dyDescent="0.2">
      <c r="B18" s="3">
        <f>C18/246</f>
        <v>0.1991869918699187</v>
      </c>
      <c r="C18">
        <f>C3+C10</f>
        <v>49</v>
      </c>
    </row>
    <row r="19" spans="2:5" x14ac:dyDescent="0.2">
      <c r="B19" s="3">
        <f t="shared" ref="B19:B21" si="2">C19/246</f>
        <v>9.3495934959349589E-2</v>
      </c>
      <c r="C19">
        <f>C4+C11</f>
        <v>23</v>
      </c>
    </row>
    <row r="20" spans="2:5" x14ac:dyDescent="0.2">
      <c r="B20" s="3">
        <f t="shared" si="2"/>
        <v>0.18292682926829268</v>
      </c>
      <c r="C20">
        <f>C5+C12</f>
        <v>45</v>
      </c>
    </row>
    <row r="21" spans="2:5" x14ac:dyDescent="0.2">
      <c r="B21" s="3">
        <f t="shared" si="2"/>
        <v>0</v>
      </c>
    </row>
    <row r="22" spans="2:5" x14ac:dyDescent="0.2">
      <c r="B22" s="3">
        <f>C22/246</f>
        <v>0.52439024390243905</v>
      </c>
      <c r="C22">
        <f>C6+C13</f>
        <v>129</v>
      </c>
    </row>
    <row r="23" spans="2:5" x14ac:dyDescent="0.2">
      <c r="B23" s="3"/>
    </row>
    <row r="29" spans="2:5" x14ac:dyDescent="0.2">
      <c r="B29" t="s">
        <v>13</v>
      </c>
      <c r="C29" t="s">
        <v>2</v>
      </c>
      <c r="D29" s="2" t="s">
        <v>15</v>
      </c>
      <c r="E29" t="s">
        <v>16</v>
      </c>
    </row>
    <row r="30" spans="2:5" ht="32" x14ac:dyDescent="0.2">
      <c r="B30" s="6" t="s">
        <v>14</v>
      </c>
      <c r="C30">
        <v>276</v>
      </c>
      <c r="D30" s="7">
        <v>262</v>
      </c>
      <c r="E30">
        <v>14</v>
      </c>
    </row>
  </sheetData>
  <sortState xmlns:xlrd2="http://schemas.microsoft.com/office/spreadsheetml/2017/richdata2" ref="F10:G15">
    <sortCondition ref="F10:F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Murdoch</dc:creator>
  <cp:lastModifiedBy>Microsoft Office User</cp:lastModifiedBy>
  <dcterms:created xsi:type="dcterms:W3CDTF">2020-05-05T22:50:23Z</dcterms:created>
  <dcterms:modified xsi:type="dcterms:W3CDTF">2020-09-15T23:35:42Z</dcterms:modified>
</cp:coreProperties>
</file>