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autoCompressPictures="0"/>
  <bookViews>
    <workbookView xWindow="480" yWindow="60" windowWidth="22960" windowHeight="14440"/>
  </bookViews>
  <sheets>
    <sheet name="Survey data" sheetId="1" r:id="rId1"/>
    <sheet name="Redd life" sheetId="2" r:id="rId2"/>
    <sheet name="Experience" sheetId="3" r:id="rId3"/>
    <sheet name="Reach area" sheetId="4" r:id="rId4"/>
    <sheet name="reach associations" sheetId="5" r:id="rId5"/>
    <sheet name="Sheet2" sheetId="6"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13" i="2" l="1"/>
  <c r="H14" i="2"/>
  <c r="H15" i="2"/>
  <c r="H16" i="2"/>
  <c r="H17" i="2"/>
  <c r="H18" i="2"/>
  <c r="H19" i="2"/>
  <c r="H20" i="2"/>
  <c r="H21" i="2"/>
  <c r="H22" i="2"/>
  <c r="L32" i="2"/>
  <c r="H23" i="2"/>
  <c r="H24" i="2"/>
  <c r="H25" i="2"/>
  <c r="H26" i="2"/>
  <c r="H27" i="2"/>
  <c r="H28" i="2"/>
  <c r="H29" i="2"/>
  <c r="H30" i="2"/>
  <c r="H31" i="2"/>
  <c r="H32" i="2"/>
  <c r="H33" i="2"/>
  <c r="H2" i="2"/>
  <c r="H3" i="2"/>
  <c r="H4" i="2"/>
  <c r="H5" i="2"/>
  <c r="H6" i="2"/>
  <c r="H7" i="2"/>
  <c r="H8" i="2"/>
  <c r="H9" i="2"/>
  <c r="H10" i="2"/>
  <c r="H11" i="2"/>
  <c r="H12" i="2"/>
  <c r="L31" i="2"/>
  <c r="K32" i="2"/>
  <c r="K31" i="2"/>
  <c r="L80" i="2"/>
  <c r="L79" i="2"/>
  <c r="L78" i="2"/>
  <c r="K80" i="2"/>
  <c r="K79" i="2"/>
  <c r="K78" i="2"/>
  <c r="N90" i="1"/>
  <c r="N89" i="1"/>
  <c r="N88" i="1"/>
  <c r="N87" i="1"/>
  <c r="N86" i="1"/>
  <c r="N85" i="1"/>
  <c r="N84" i="1"/>
  <c r="N83" i="1"/>
  <c r="N82" i="1"/>
  <c r="N81" i="1"/>
  <c r="N80" i="1"/>
  <c r="N79" i="1"/>
  <c r="N78" i="1"/>
  <c r="N77" i="1"/>
  <c r="N76" i="1"/>
  <c r="N75" i="1"/>
  <c r="N74" i="1"/>
  <c r="N73" i="1"/>
  <c r="N72"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35" i="1"/>
  <c r="N34" i="1"/>
  <c r="N33" i="1"/>
  <c r="N32" i="1"/>
  <c r="N31" i="1"/>
  <c r="N30" i="1"/>
  <c r="N29" i="1"/>
  <c r="N28" i="1"/>
  <c r="N27" i="1"/>
  <c r="N26" i="1"/>
  <c r="N25" i="1"/>
  <c r="N24" i="1"/>
  <c r="N23" i="1"/>
  <c r="N22" i="1"/>
  <c r="N21" i="1"/>
  <c r="N20" i="1"/>
  <c r="N19" i="1"/>
  <c r="N18" i="1"/>
  <c r="N17" i="1"/>
  <c r="N16" i="1"/>
  <c r="N15" i="1"/>
  <c r="N14" i="1"/>
  <c r="N13" i="1"/>
  <c r="N12" i="1"/>
  <c r="N11" i="1"/>
  <c r="N10" i="1"/>
  <c r="N9" i="1"/>
  <c r="N8" i="1"/>
  <c r="N7" i="1"/>
  <c r="N6" i="1"/>
  <c r="N5" i="1"/>
  <c r="N4" i="1"/>
  <c r="N3" i="1"/>
  <c r="N2" i="1"/>
</calcChain>
</file>

<file path=xl/comments1.xml><?xml version="1.0" encoding="utf-8"?>
<comments xmlns="http://schemas.openxmlformats.org/spreadsheetml/2006/main">
  <authors>
    <author>Murdoch, Andrew R (DFW)</author>
    <author xml:space="preserve">Frady, Charles H </author>
  </authors>
  <commentList>
    <comment ref="G1" authorId="0">
      <text>
        <r>
          <rPr>
            <b/>
            <sz val="9"/>
            <color indexed="81"/>
            <rFont val="Tahoma"/>
            <family val="2"/>
          </rPr>
          <t>Murdoch, Andrew R (DFW):</t>
        </r>
        <r>
          <rPr>
            <sz val="9"/>
            <color indexed="81"/>
            <rFont val="Tahoma"/>
            <family val="2"/>
          </rPr>
          <t xml:space="preserve">
Mean discharge during survey hours</t>
        </r>
      </text>
    </comment>
    <comment ref="H1" authorId="0">
      <text>
        <r>
          <rPr>
            <b/>
            <sz val="9"/>
            <color indexed="81"/>
            <rFont val="Tahoma"/>
            <family val="2"/>
          </rPr>
          <t>Murdoch, Andrew R (DFW):</t>
        </r>
        <r>
          <rPr>
            <sz val="9"/>
            <color indexed="81"/>
            <rFont val="Tahoma"/>
            <family val="2"/>
          </rPr>
          <t xml:space="preserve">
From reach area work sheet</t>
        </r>
      </text>
    </comment>
    <comment ref="J1" authorId="0">
      <text>
        <r>
          <rPr>
            <b/>
            <sz val="9"/>
            <color indexed="81"/>
            <rFont val="Tahoma"/>
            <family val="2"/>
          </rPr>
          <t>Murdoch, Andrew R (DFW):</t>
        </r>
        <r>
          <rPr>
            <sz val="9"/>
            <color indexed="81"/>
            <rFont val="Tahoma"/>
            <family val="2"/>
          </rPr>
          <t xml:space="preserve">
From expereince worksheet</t>
        </r>
      </text>
    </comment>
    <comment ref="L1" authorId="1">
      <text>
        <r>
          <rPr>
            <b/>
            <sz val="9"/>
            <color indexed="81"/>
            <rFont val="Tahoma"/>
            <family val="2"/>
          </rPr>
          <t>Frady, Charles H :</t>
        </r>
        <r>
          <rPr>
            <sz val="9"/>
            <color indexed="81"/>
            <rFont val="Tahoma"/>
            <family val="2"/>
          </rPr>
          <t xml:space="preserve">
by complete dates</t>
        </r>
      </text>
    </comment>
  </commentList>
</comments>
</file>

<file path=xl/comments2.xml><?xml version="1.0" encoding="utf-8"?>
<comments xmlns="http://schemas.openxmlformats.org/spreadsheetml/2006/main">
  <authors>
    <author xml:space="preserve">Frady, Charles H </author>
  </authors>
  <commentList>
    <comment ref="G20" authorId="0">
      <text>
        <r>
          <rPr>
            <b/>
            <sz val="9"/>
            <color indexed="81"/>
            <rFont val="Tahoma"/>
            <family val="2"/>
          </rPr>
          <t>Frady, Charles H :</t>
        </r>
        <r>
          <rPr>
            <sz val="9"/>
            <color indexed="81"/>
            <rFont val="Tahoma"/>
            <family val="2"/>
          </rPr>
          <t xml:space="preserve">
spot check</t>
        </r>
      </text>
    </comment>
    <comment ref="G21" authorId="0">
      <text>
        <r>
          <rPr>
            <b/>
            <sz val="9"/>
            <color indexed="81"/>
            <rFont val="Tahoma"/>
            <family val="2"/>
          </rPr>
          <t>Frady, Charles H :</t>
        </r>
        <r>
          <rPr>
            <sz val="9"/>
            <color indexed="81"/>
            <rFont val="Tahoma"/>
            <family val="2"/>
          </rPr>
          <t xml:space="preserve">
spot check</t>
        </r>
      </text>
    </comment>
    <comment ref="G22" authorId="0">
      <text>
        <r>
          <rPr>
            <b/>
            <sz val="9"/>
            <color indexed="81"/>
            <rFont val="Tahoma"/>
            <family val="2"/>
          </rPr>
          <t>Frady, Charles H :</t>
        </r>
        <r>
          <rPr>
            <sz val="9"/>
            <color indexed="81"/>
            <rFont val="Tahoma"/>
            <family val="2"/>
          </rPr>
          <t xml:space="preserve">
spot check</t>
        </r>
      </text>
    </comment>
  </commentList>
</comments>
</file>

<file path=xl/sharedStrings.xml><?xml version="1.0" encoding="utf-8"?>
<sst xmlns="http://schemas.openxmlformats.org/spreadsheetml/2006/main" count="1015" uniqueCount="260">
  <si>
    <t>River</t>
  </si>
  <si>
    <t>Reach</t>
  </si>
  <si>
    <t>Survey date</t>
  </si>
  <si>
    <t>Index       (Y or N)</t>
  </si>
  <si>
    <t>New redds</t>
  </si>
  <si>
    <t>Surveyors</t>
  </si>
  <si>
    <t>Mean Total Experience</t>
  </si>
  <si>
    <t>Mean         Thalweg CV</t>
  </si>
  <si>
    <t>Year</t>
  </si>
  <si>
    <t xml:space="preserve">River </t>
  </si>
  <si>
    <t>Redd life</t>
  </si>
  <si>
    <t>Start date (1 or 2)</t>
  </si>
  <si>
    <t>End date (5)</t>
  </si>
  <si>
    <t>Last survey date (3 or 4)</t>
  </si>
  <si>
    <t>Survey type (weekly or peak)</t>
  </si>
  <si>
    <t>Surveyor</t>
  </si>
  <si>
    <t>Total</t>
  </si>
  <si>
    <t>Steelhead</t>
  </si>
  <si>
    <t>Length</t>
  </si>
  <si>
    <t>Width</t>
  </si>
  <si>
    <t>Area</t>
  </si>
  <si>
    <t>As of March 1 2014</t>
  </si>
  <si>
    <t>W1</t>
  </si>
  <si>
    <t>W2</t>
  </si>
  <si>
    <t>W3</t>
  </si>
  <si>
    <t>W5</t>
  </si>
  <si>
    <t>W4</t>
  </si>
  <si>
    <t>W6</t>
  </si>
  <si>
    <t>W7</t>
  </si>
  <si>
    <t>W8</t>
  </si>
  <si>
    <t>W9</t>
  </si>
  <si>
    <t>W10</t>
  </si>
  <si>
    <t>Wenatchee</t>
  </si>
  <si>
    <t>Methow</t>
  </si>
  <si>
    <t>MRW8</t>
  </si>
  <si>
    <t>MRW7</t>
  </si>
  <si>
    <t>N</t>
  </si>
  <si>
    <t>peak</t>
  </si>
  <si>
    <t>CS,RM</t>
  </si>
  <si>
    <t>MRW6</t>
  </si>
  <si>
    <t>MRW5</t>
  </si>
  <si>
    <t>MV,PH</t>
  </si>
  <si>
    <t>MRW4</t>
  </si>
  <si>
    <t>Y</t>
  </si>
  <si>
    <t>MRW1</t>
  </si>
  <si>
    <t>MRW2</t>
  </si>
  <si>
    <t>MRW3</t>
  </si>
  <si>
    <t>CS</t>
  </si>
  <si>
    <t>CF</t>
  </si>
  <si>
    <t>MV</t>
  </si>
  <si>
    <t>PH</t>
  </si>
  <si>
    <t>RM</t>
  </si>
  <si>
    <t>Redd</t>
  </si>
  <si>
    <t>CF,MV</t>
  </si>
  <si>
    <t>CF,PH</t>
  </si>
  <si>
    <t>weekly</t>
  </si>
  <si>
    <t>3-004</t>
  </si>
  <si>
    <t>PH,JW</t>
  </si>
  <si>
    <t>JW</t>
  </si>
  <si>
    <t>3-023</t>
  </si>
  <si>
    <t>3-024</t>
  </si>
  <si>
    <t>3-025</t>
  </si>
  <si>
    <t>3-026</t>
  </si>
  <si>
    <t>7-053</t>
  </si>
  <si>
    <t>8-011</t>
  </si>
  <si>
    <t>8-012</t>
  </si>
  <si>
    <t>8-013</t>
  </si>
  <si>
    <t>8-014</t>
  </si>
  <si>
    <t>7-022</t>
  </si>
  <si>
    <t>3-027</t>
  </si>
  <si>
    <t>7-008</t>
  </si>
  <si>
    <t>7-023</t>
  </si>
  <si>
    <t>7-024</t>
  </si>
  <si>
    <t>7-001</t>
  </si>
  <si>
    <t>7-056</t>
  </si>
  <si>
    <t>7-057</t>
  </si>
  <si>
    <t>3-015</t>
  </si>
  <si>
    <t>3-016</t>
  </si>
  <si>
    <t>3-028</t>
  </si>
  <si>
    <t>3-029</t>
  </si>
  <si>
    <t>7-058</t>
  </si>
  <si>
    <t>8-005</t>
  </si>
  <si>
    <t>8-027</t>
  </si>
  <si>
    <t>8-028</t>
  </si>
  <si>
    <t>8-006</t>
  </si>
  <si>
    <t>8-003</t>
  </si>
  <si>
    <t>8-002</t>
  </si>
  <si>
    <t>8-001</t>
  </si>
  <si>
    <t>8-007</t>
  </si>
  <si>
    <t>8-029</t>
  </si>
  <si>
    <t>CJ, ND</t>
  </si>
  <si>
    <t>CJ, CD</t>
  </si>
  <si>
    <t>CD,CM</t>
  </si>
  <si>
    <t>ND,HT</t>
  </si>
  <si>
    <t>ND,CM</t>
  </si>
  <si>
    <t>JC,JE</t>
  </si>
  <si>
    <t>CJ,ND</t>
  </si>
  <si>
    <t>ND</t>
  </si>
  <si>
    <t>JE,CJ</t>
  </si>
  <si>
    <t>ND,CJ</t>
  </si>
  <si>
    <t>MJ,CD</t>
  </si>
  <si>
    <t>CJ,DP</t>
  </si>
  <si>
    <t>14W2L-001</t>
  </si>
  <si>
    <t>14W2L-002</t>
  </si>
  <si>
    <t>14W2L-003</t>
  </si>
  <si>
    <t>14W2L-004</t>
  </si>
  <si>
    <t>14W6L-001</t>
  </si>
  <si>
    <t>14W6L-002</t>
  </si>
  <si>
    <t>14W6L-003</t>
  </si>
  <si>
    <t>14W6L-004</t>
  </si>
  <si>
    <t>14W6R-001</t>
  </si>
  <si>
    <t>14W6R-002</t>
  </si>
  <si>
    <t>14W6R-003</t>
  </si>
  <si>
    <t>14W6R-004</t>
  </si>
  <si>
    <t>14W6R-005</t>
  </si>
  <si>
    <t>14W6R-006</t>
  </si>
  <si>
    <t>14W6R-007</t>
  </si>
  <si>
    <t>14W6R-008</t>
  </si>
  <si>
    <t>14W6R-009</t>
  </si>
  <si>
    <t>14W6R-010</t>
  </si>
  <si>
    <t>14W6R-011</t>
  </si>
  <si>
    <t>14W6R-012</t>
  </si>
  <si>
    <t>14W6R-013</t>
  </si>
  <si>
    <t>14W6R-014</t>
  </si>
  <si>
    <t>14W6R-015</t>
  </si>
  <si>
    <t>14W6R-016</t>
  </si>
  <si>
    <t>14W6R-017</t>
  </si>
  <si>
    <t>14W6R-018</t>
  </si>
  <si>
    <t>14W6R-019</t>
  </si>
  <si>
    <t>14W6R-020</t>
  </si>
  <si>
    <t>14W6R-021</t>
  </si>
  <si>
    <t>14W8L-001</t>
  </si>
  <si>
    <t>14W8L-002</t>
  </si>
  <si>
    <t>14W8L-003</t>
  </si>
  <si>
    <t>14W8R-001</t>
  </si>
  <si>
    <t>14W9L-001</t>
  </si>
  <si>
    <t>14W9L-002</t>
  </si>
  <si>
    <t>14W9L-003</t>
  </si>
  <si>
    <t>14W9L-004</t>
  </si>
  <si>
    <t>14W9L-005</t>
  </si>
  <si>
    <t>14W9L-006</t>
  </si>
  <si>
    <t>14W9L-007</t>
  </si>
  <si>
    <t>14W9L-008</t>
  </si>
  <si>
    <t>14W9L-009</t>
  </si>
  <si>
    <t>14W9L-010</t>
  </si>
  <si>
    <t>14W9L-011</t>
  </si>
  <si>
    <t>14W9L-012</t>
  </si>
  <si>
    <t>14W9L-013</t>
  </si>
  <si>
    <t>14W9L-014</t>
  </si>
  <si>
    <t>14W9L-015</t>
  </si>
  <si>
    <t>14W9L-016</t>
  </si>
  <si>
    <t>14W9L-017</t>
  </si>
  <si>
    <t>14W9L-018</t>
  </si>
  <si>
    <t>14W9L-019</t>
  </si>
  <si>
    <t>14W9L-020</t>
  </si>
  <si>
    <t>14W9L-021</t>
  </si>
  <si>
    <t>14W9L-022</t>
  </si>
  <si>
    <t>14W9L-023</t>
  </si>
  <si>
    <t>14W9L-024</t>
  </si>
  <si>
    <t>14W9L-025</t>
  </si>
  <si>
    <t>14W9L-026</t>
  </si>
  <si>
    <t>14W9L-027</t>
  </si>
  <si>
    <t>14W9R-001</t>
  </si>
  <si>
    <t>14W9R-002</t>
  </si>
  <si>
    <t>14W9R-003</t>
  </si>
  <si>
    <t>14W9R-004</t>
  </si>
  <si>
    <t>14W9R-005</t>
  </si>
  <si>
    <t>14W9R-006</t>
  </si>
  <si>
    <t>14W9R-007</t>
  </si>
  <si>
    <t>14W9R-008</t>
  </si>
  <si>
    <t>14W9R-009</t>
  </si>
  <si>
    <t>14W9R-010</t>
  </si>
  <si>
    <t>14W9R-011</t>
  </si>
  <si>
    <t>14W9R-012</t>
  </si>
  <si>
    <t>14W9R-013</t>
  </si>
  <si>
    <t>14W9R-014</t>
  </si>
  <si>
    <t>14W9R-015</t>
  </si>
  <si>
    <t>14W9R-016</t>
  </si>
  <si>
    <t>14W9R-017</t>
  </si>
  <si>
    <t>14W9R-018</t>
  </si>
  <si>
    <t>14W9R-019</t>
  </si>
  <si>
    <t>14W10L-001</t>
  </si>
  <si>
    <t>14W10L-002</t>
  </si>
  <si>
    <t>14W10L-003</t>
  </si>
  <si>
    <t>14W10L-004</t>
  </si>
  <si>
    <t>14W10L-005</t>
  </si>
  <si>
    <t>14W10R-001</t>
  </si>
  <si>
    <t>14W10R-002</t>
  </si>
  <si>
    <t>14W10R-003</t>
  </si>
  <si>
    <t>14W10R-004</t>
  </si>
  <si>
    <t>14W10R-005</t>
  </si>
  <si>
    <t>14W10R-006</t>
  </si>
  <si>
    <t>14W10R-007</t>
  </si>
  <si>
    <t>14W10R-008</t>
  </si>
  <si>
    <t>14W10R-009</t>
  </si>
  <si>
    <t>14W10R-010</t>
  </si>
  <si>
    <t>14W10R-011</t>
  </si>
  <si>
    <t>AM</t>
  </si>
  <si>
    <t>CD</t>
  </si>
  <si>
    <t>CJ</t>
  </si>
  <si>
    <t>CJ,CD</t>
  </si>
  <si>
    <t>CM</t>
  </si>
  <si>
    <t>DP</t>
  </si>
  <si>
    <t>HT</t>
  </si>
  <si>
    <t>JC</t>
  </si>
  <si>
    <t>CJ,JE</t>
  </si>
  <si>
    <t>JE</t>
  </si>
  <si>
    <t>KT</t>
  </si>
  <si>
    <t>MJ</t>
  </si>
  <si>
    <t>Index</t>
  </si>
  <si>
    <t>Nonindex</t>
  </si>
  <si>
    <t>Lake to Pumphouse</t>
  </si>
  <si>
    <t>Pumphouse to Chiwawa</t>
  </si>
  <si>
    <t>Chiwawa to Plain Bridge</t>
  </si>
  <si>
    <t>Plain bridge to Tumwater Br.</t>
  </si>
  <si>
    <t>Tumwater Bridge to Swiftwater CG</t>
  </si>
  <si>
    <t>Swiftwater CG to Pullout bleow island</t>
  </si>
  <si>
    <t>Pullout below Island to Tumwater Dam</t>
  </si>
  <si>
    <t>Tumwater Dam ot Icicle Road Br</t>
  </si>
  <si>
    <t>Icicle road Bridge to Boat ramp</t>
  </si>
  <si>
    <t>Boat ramp to Hwy 2 br.</t>
  </si>
  <si>
    <t xml:space="preserve">Hwy 2 br to Peshastin Br. </t>
  </si>
  <si>
    <t>Peshastin Br to Dryden Dam</t>
  </si>
  <si>
    <t>Dryden Dam to Lower Cashmere Br.</t>
  </si>
  <si>
    <t>Lower Cashmere Bridge to Sleepy hollow Br</t>
  </si>
  <si>
    <t>Sleepy Hollow bridge to Mouth</t>
  </si>
  <si>
    <t>NonIndex</t>
  </si>
  <si>
    <t>Type</t>
  </si>
  <si>
    <t>Visible Redds</t>
  </si>
  <si>
    <t>MRW array to Red Barn in Winthrop</t>
  </si>
  <si>
    <t>Red Barn to Holderman</t>
  </si>
  <si>
    <t>Holderman to Braids</t>
  </si>
  <si>
    <t>Braids to Carlton Br.</t>
  </si>
  <si>
    <t>Carlton Br. to Public Fishing 3</t>
  </si>
  <si>
    <t>Public Fishing 3 to Upper Burma Br.</t>
  </si>
  <si>
    <t>Upper Burma Br. to Lower Burma Br.</t>
  </si>
  <si>
    <t>Lower Burma Br. to Pateros Estuary</t>
  </si>
  <si>
    <t>Non-index</t>
  </si>
  <si>
    <t>W6, W5 , W4</t>
  </si>
  <si>
    <t>W3, W1</t>
  </si>
  <si>
    <t>Mean Effort</t>
  </si>
  <si>
    <t>Short_Description</t>
  </si>
  <si>
    <t>LAT_start</t>
  </si>
  <si>
    <t>LONG_start</t>
  </si>
  <si>
    <t>LAT_end</t>
  </si>
  <si>
    <t>LONG_end</t>
  </si>
  <si>
    <t xml:space="preserve">Area M2 </t>
  </si>
  <si>
    <t>Discharge (CFS)</t>
  </si>
  <si>
    <r>
      <t>Reach area  (m</t>
    </r>
    <r>
      <rPr>
        <vertAlign val="superscript"/>
        <sz val="11"/>
        <color theme="1"/>
        <rFont val="Calibri"/>
        <family val="2"/>
        <scheme val="minor"/>
      </rPr>
      <t>2</t>
    </r>
    <r>
      <rPr>
        <sz val="11"/>
        <color theme="1"/>
        <rFont val="Calibri"/>
        <family val="2"/>
        <scheme val="minor"/>
      </rPr>
      <t>)</t>
    </r>
  </si>
  <si>
    <r>
      <t>Naïve redd density (visible redds/m</t>
    </r>
    <r>
      <rPr>
        <vertAlign val="superscript"/>
        <sz val="11"/>
        <color theme="1"/>
        <rFont val="Calibri"/>
        <family val="2"/>
        <scheme val="minor"/>
      </rPr>
      <t>2</t>
    </r>
    <r>
      <rPr>
        <sz val="11"/>
        <color theme="1"/>
        <rFont val="Calibri"/>
        <family val="2"/>
        <scheme val="minor"/>
      </rPr>
      <t>)</t>
    </r>
  </si>
  <si>
    <t>W9/10</t>
  </si>
  <si>
    <t>Mean</t>
  </si>
  <si>
    <t>SD</t>
  </si>
  <si>
    <t xml:space="preserve">These data make sense to me.  Redd life should increase as we go upstream.  W6 is higher because it is much wider and velocity is much lower than any other reach.  </t>
  </si>
  <si>
    <t xml:space="preserve">Don’t know why MRW8 is so short?  It is upstream of the Chewuch and shoud be longer.  </t>
  </si>
  <si>
    <t>Data suggests combine MRW2 and MRW8 and combine 4 and 6</t>
  </si>
  <si>
    <t>M2/8</t>
  </si>
  <si>
    <t>M4/6</t>
  </si>
  <si>
    <t>mean</t>
  </si>
  <si>
    <t xml:space="preserve">Use mean redd life for W2 and W6 and combine W9 and W10. Also use W9/10 for W8.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</si>
</sst>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
    <numFmt numFmtId="165" formatCode="0.0"/>
    <numFmt numFmtId="166" formatCode="0.00000000"/>
    <numFmt numFmtId="167" formatCode="0.000000"/>
  </numFmts>
  <fonts count="4" x14ac:knownFonts="1">
    <font>
      <sz val="11"/>
      <color theme="1"/>
      <name val="Calibri"/>
      <family val="2"/>
      <scheme val="minor"/>
    </font>
    <font>
      <sz val="9"/>
      <color indexed="81"/>
      <name val="Tahoma"/>
      <family val="2"/>
    </font>
    <font>
      <b/>
      <sz val="9"/>
      <color indexed="81"/>
      <name val="Tahoma"/>
      <family val="2"/>
    </font>
    <font>
      <vertAlign val="superscript"/>
      <sz val="11"/>
      <color theme="1"/>
      <name val="Calibri"/>
      <family val="2"/>
      <scheme val="minor"/>
    </font>
  </fonts>
  <fills count="2">
    <fill>
      <patternFill patternType="none"/>
    </fill>
    <fill>
      <patternFill patternType="gray125"/>
    </fill>
  </fills>
  <borders count="2">
    <border>
      <left/>
      <right/>
      <top/>
      <bottom/>
      <diagonal/>
    </border>
    <border>
      <left/>
      <right/>
      <top style="thin">
        <color auto="1"/>
      </top>
      <bottom style="thin">
        <color auto="1"/>
      </bottom>
      <diagonal/>
    </border>
  </borders>
  <cellStyleXfs count="1">
    <xf numFmtId="0" fontId="0" fillId="0" borderId="0"/>
  </cellStyleXfs>
  <cellXfs count="41">
    <xf numFmtId="0" fontId="0" fillId="0" borderId="0" xfId="0"/>
    <xf numFmtId="0" fontId="0" fillId="0" borderId="0" xfId="0" applyAlignment="1">
      <alignment horizontal="center" vertical="center" wrapText="1"/>
    </xf>
    <xf numFmtId="0" fontId="0" fillId="0" borderId="0" xfId="0"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2" fontId="0" fillId="0" borderId="0" xfId="0" applyNumberFormat="1" applyFill="1" applyAlignment="1">
      <alignment horizontal="center"/>
    </xf>
    <xf numFmtId="0" fontId="0" fillId="0" borderId="0" xfId="0" applyAlignment="1">
      <alignment horizontal="left"/>
    </xf>
    <xf numFmtId="0" fontId="0" fillId="0" borderId="1" xfId="0" applyBorder="1" applyAlignment="1">
      <alignment horizontal="center"/>
    </xf>
    <xf numFmtId="165" fontId="0" fillId="0" borderId="0" xfId="0" applyNumberFormat="1" applyAlignment="1">
      <alignment horizontal="center"/>
    </xf>
    <xf numFmtId="3" fontId="0" fillId="0" borderId="0" xfId="0" applyNumberFormat="1"/>
    <xf numFmtId="16" fontId="0" fillId="0" borderId="0" xfId="0" applyNumberFormat="1" applyAlignment="1">
      <alignment horizontal="center"/>
    </xf>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0" xfId="0" applyFill="1" applyAlignment="1">
      <alignment horizontal="center"/>
    </xf>
    <xf numFmtId="164" fontId="0" fillId="0" borderId="0" xfId="0" applyNumberFormat="1" applyFill="1" applyAlignment="1">
      <alignment horizontal="center"/>
    </xf>
    <xf numFmtId="0" fontId="0" fillId="0" borderId="0" xfId="0" applyFill="1"/>
    <xf numFmtId="0" fontId="0" fillId="0" borderId="0" xfId="0" applyAlignment="1">
      <alignment horizontal="center" wrapText="1"/>
    </xf>
    <xf numFmtId="2" fontId="0" fillId="0" borderId="0" xfId="0" applyNumberFormat="1" applyAlignment="1">
      <alignment horizont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0" fontId="0" fillId="0" borderId="0" xfId="0" applyAlignment="1">
      <alignment horizontal="center"/>
    </xf>
    <xf numFmtId="1" fontId="0" fillId="0" borderId="0" xfId="0" applyNumberFormat="1" applyAlignment="1">
      <alignment horizontal="center" vertical="center" wrapText="1"/>
    </xf>
    <xf numFmtId="1" fontId="0" fillId="0" borderId="0" xfId="0" applyNumberFormat="1" applyAlignment="1">
      <alignment horizontal="center"/>
    </xf>
    <xf numFmtId="0" fontId="0" fillId="0" borderId="0" xfId="0"/>
    <xf numFmtId="0" fontId="0" fillId="0" borderId="0" xfId="0" applyAlignment="1">
      <alignment horizontal="center"/>
    </xf>
    <xf numFmtId="165" fontId="0" fillId="0" borderId="0" xfId="0" applyNumberFormat="1" applyAlignment="1">
      <alignment horizontal="center"/>
    </xf>
    <xf numFmtId="0" fontId="0" fillId="0" borderId="0" xfId="0" applyBorder="1" applyAlignment="1">
      <alignment horizontal="center"/>
    </xf>
    <xf numFmtId="0" fontId="0" fillId="0" borderId="0" xfId="0"/>
    <xf numFmtId="3" fontId="0" fillId="0" borderId="0" xfId="0" applyNumberFormat="1"/>
    <xf numFmtId="0" fontId="0" fillId="0" borderId="1" xfId="0" applyBorder="1"/>
    <xf numFmtId="0" fontId="0" fillId="0" borderId="0" xfId="0" applyFill="1"/>
    <xf numFmtId="1" fontId="0" fillId="0" borderId="0" xfId="0" applyNumberFormat="1" applyAlignment="1">
      <alignment horizontal="center" vertical="center" wrapText="1"/>
    </xf>
    <xf numFmtId="1" fontId="0" fillId="0" borderId="0" xfId="0" applyNumberFormat="1" applyAlignment="1">
      <alignment horizontal="center"/>
    </xf>
    <xf numFmtId="0" fontId="0" fillId="0" borderId="0" xfId="0" applyBorder="1"/>
    <xf numFmtId="3" fontId="0" fillId="0" borderId="0" xfId="0" applyNumberFormat="1" applyBorder="1"/>
    <xf numFmtId="3" fontId="0" fillId="0" borderId="0" xfId="0" applyNumberFormat="1" applyFill="1" applyBorder="1"/>
    <xf numFmtId="166" fontId="0" fillId="0" borderId="0" xfId="0" applyNumberFormat="1" applyAlignment="1">
      <alignment horizontal="center" vertical="center" wrapText="1"/>
    </xf>
    <xf numFmtId="166" fontId="0" fillId="0" borderId="0" xfId="0" applyNumberFormat="1" applyAlignment="1">
      <alignment horizontal="center"/>
    </xf>
    <xf numFmtId="167"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xdr:row>
      <xdr:rowOff>0</xdr:rowOff>
    </xdr:from>
    <xdr:to>
      <xdr:col>18</xdr:col>
      <xdr:colOff>475763</xdr:colOff>
      <xdr:row>25</xdr:row>
      <xdr:rowOff>85876</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53200" y="571500"/>
          <a:ext cx="5962163" cy="4467376"/>
        </a:xfrm>
        <a:prstGeom prst="rect">
          <a:avLst/>
        </a:prstGeom>
      </xdr:spPr>
    </xdr:pic>
    <xdr:clientData/>
  </xdr:twoCellAnchor>
  <xdr:twoCellAnchor editAs="oneCell">
    <xdr:from>
      <xdr:col>9</xdr:col>
      <xdr:colOff>0</xdr:colOff>
      <xdr:row>49</xdr:row>
      <xdr:rowOff>0</xdr:rowOff>
    </xdr:from>
    <xdr:to>
      <xdr:col>18</xdr:col>
      <xdr:colOff>475763</xdr:colOff>
      <xdr:row>72</xdr:row>
      <xdr:rowOff>85876</xdr:rowOff>
    </xdr:to>
    <xdr:pic>
      <xdr:nvPicPr>
        <xdr:cNvPr id="6"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553200" y="9525000"/>
          <a:ext cx="5962163" cy="44673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0"/>
  <sheetViews>
    <sheetView tabSelected="1" workbookViewId="0">
      <pane ySplit="1" topLeftCell="A65" activePane="bottomLeft" state="frozen"/>
      <selection pane="bottomLeft" activeCell="B93" sqref="B93"/>
    </sheetView>
  </sheetViews>
  <sheetFormatPr baseColWidth="10" defaultColWidth="8.83203125" defaultRowHeight="14" x14ac:dyDescent="0"/>
  <cols>
    <col min="1" max="1" width="14" style="2" customWidth="1"/>
    <col min="2" max="2" width="8.83203125" style="2"/>
    <col min="3" max="3" width="10" style="2" customWidth="1"/>
    <col min="4" max="4" width="16.1640625" style="2" customWidth="1"/>
    <col min="5" max="5" width="7.83203125" style="3" customWidth="1"/>
    <col min="6" max="6" width="8.83203125" style="2"/>
    <col min="7" max="7" width="10.83203125" style="23" customWidth="1"/>
    <col min="8" max="8" width="11.6640625" style="33" customWidth="1"/>
    <col min="9" max="11" width="12.5" style="21" customWidth="1"/>
    <col min="12" max="12" width="11.1640625" style="4" customWidth="1"/>
    <col min="13" max="13" width="10.5" style="4" customWidth="1"/>
    <col min="14" max="14" width="19.33203125" style="38" customWidth="1"/>
  </cols>
  <sheetData>
    <row r="1" spans="1:14" s="1" customFormat="1" ht="46.5" customHeight="1">
      <c r="A1" s="18" t="s">
        <v>0</v>
      </c>
      <c r="B1" s="18" t="s">
        <v>1</v>
      </c>
      <c r="C1" s="18" t="s">
        <v>3</v>
      </c>
      <c r="D1" s="18" t="s">
        <v>14</v>
      </c>
      <c r="E1" s="19" t="s">
        <v>2</v>
      </c>
      <c r="F1" s="20" t="s">
        <v>240</v>
      </c>
      <c r="G1" s="22" t="s">
        <v>247</v>
      </c>
      <c r="H1" s="32" t="s">
        <v>248</v>
      </c>
      <c r="I1" s="16" t="s">
        <v>5</v>
      </c>
      <c r="J1" s="17" t="s">
        <v>6</v>
      </c>
      <c r="K1" s="17" t="s">
        <v>7</v>
      </c>
      <c r="L1" s="18" t="s">
        <v>4</v>
      </c>
      <c r="M1" s="1" t="s">
        <v>228</v>
      </c>
      <c r="N1" s="37" t="s">
        <v>249</v>
      </c>
    </row>
    <row r="2" spans="1:14">
      <c r="A2" s="2" t="s">
        <v>33</v>
      </c>
      <c r="B2" s="2" t="s">
        <v>45</v>
      </c>
      <c r="C2" s="2" t="s">
        <v>43</v>
      </c>
      <c r="D2" s="2" t="s">
        <v>55</v>
      </c>
      <c r="E2" s="3">
        <v>41719</v>
      </c>
      <c r="F2" s="4">
        <v>3.1</v>
      </c>
      <c r="G2" s="23">
        <v>543</v>
      </c>
      <c r="H2" s="33">
        <v>393296.21052099997</v>
      </c>
      <c r="I2" s="21" t="s">
        <v>54</v>
      </c>
      <c r="J2" s="4">
        <v>49.6</v>
      </c>
      <c r="K2" s="5">
        <v>50.32</v>
      </c>
      <c r="L2" s="21">
        <v>2</v>
      </c>
      <c r="M2" s="25">
        <v>2</v>
      </c>
      <c r="N2" s="39">
        <f>M2/H2</f>
        <v>5.0852257064734939E-6</v>
      </c>
    </row>
    <row r="3" spans="1:14">
      <c r="A3" s="2" t="s">
        <v>33</v>
      </c>
      <c r="B3" s="2" t="s">
        <v>45</v>
      </c>
      <c r="C3" s="2" t="s">
        <v>43</v>
      </c>
      <c r="D3" s="2" t="s">
        <v>55</v>
      </c>
      <c r="E3" s="3">
        <v>41724</v>
      </c>
      <c r="F3" s="4">
        <v>2.15</v>
      </c>
      <c r="G3" s="23">
        <v>543</v>
      </c>
      <c r="H3" s="33">
        <v>393296.21052099997</v>
      </c>
      <c r="I3" s="21" t="s">
        <v>54</v>
      </c>
      <c r="J3" s="4">
        <v>49.6</v>
      </c>
      <c r="K3" s="5">
        <v>50.32</v>
      </c>
      <c r="L3" s="21">
        <v>1</v>
      </c>
      <c r="M3" s="25">
        <v>3</v>
      </c>
      <c r="N3" s="39">
        <f t="shared" ref="N3:N66" si="0">M3/H3</f>
        <v>7.6278385597102404E-6</v>
      </c>
    </row>
    <row r="4" spans="1:14">
      <c r="A4" s="2" t="s">
        <v>33</v>
      </c>
      <c r="B4" s="2" t="s">
        <v>45</v>
      </c>
      <c r="C4" s="2" t="s">
        <v>43</v>
      </c>
      <c r="D4" s="2" t="s">
        <v>55</v>
      </c>
      <c r="E4" s="3">
        <v>41731</v>
      </c>
      <c r="F4" s="4">
        <v>1.93</v>
      </c>
      <c r="G4" s="23">
        <v>638</v>
      </c>
      <c r="H4" s="33">
        <v>393296.21052099997</v>
      </c>
      <c r="I4" s="21" t="s">
        <v>54</v>
      </c>
      <c r="J4" s="4">
        <v>49.6</v>
      </c>
      <c r="K4" s="5">
        <v>50.32</v>
      </c>
      <c r="L4" s="21">
        <v>0</v>
      </c>
      <c r="M4" s="25">
        <v>3</v>
      </c>
      <c r="N4" s="39">
        <f t="shared" si="0"/>
        <v>7.6278385597102404E-6</v>
      </c>
    </row>
    <row r="5" spans="1:14">
      <c r="A5" s="2" t="s">
        <v>33</v>
      </c>
      <c r="B5" s="2" t="s">
        <v>45</v>
      </c>
      <c r="C5" s="2" t="s">
        <v>43</v>
      </c>
      <c r="D5" s="2" t="s">
        <v>55</v>
      </c>
      <c r="E5" s="3">
        <v>41745</v>
      </c>
      <c r="F5" s="4">
        <v>2.0299999999999998</v>
      </c>
      <c r="G5" s="23">
        <v>1640</v>
      </c>
      <c r="H5" s="33">
        <v>393296.21052099997</v>
      </c>
      <c r="I5" s="21" t="s">
        <v>54</v>
      </c>
      <c r="J5" s="4">
        <v>49.6</v>
      </c>
      <c r="K5" s="5">
        <v>50.32</v>
      </c>
      <c r="L5" s="21">
        <v>2</v>
      </c>
      <c r="M5" s="25">
        <v>3</v>
      </c>
      <c r="N5" s="39">
        <f t="shared" si="0"/>
        <v>7.6278385597102404E-6</v>
      </c>
    </row>
    <row r="6" spans="1:14">
      <c r="A6" s="2" t="s">
        <v>33</v>
      </c>
      <c r="B6" s="2" t="s">
        <v>45</v>
      </c>
      <c r="C6" s="2" t="s">
        <v>43</v>
      </c>
      <c r="D6" s="2" t="s">
        <v>55</v>
      </c>
      <c r="E6" s="3">
        <v>41752</v>
      </c>
      <c r="F6" s="4">
        <v>1.87</v>
      </c>
      <c r="G6" s="23">
        <v>1860</v>
      </c>
      <c r="H6" s="33">
        <v>393296.21052099997</v>
      </c>
      <c r="I6" s="21" t="s">
        <v>54</v>
      </c>
      <c r="J6" s="4">
        <v>49.6</v>
      </c>
      <c r="K6" s="5">
        <v>50.32</v>
      </c>
      <c r="L6" s="21">
        <v>3</v>
      </c>
      <c r="M6" s="25">
        <v>6</v>
      </c>
      <c r="N6" s="39">
        <f t="shared" si="0"/>
        <v>1.5255677119420481E-5</v>
      </c>
    </row>
    <row r="7" spans="1:14">
      <c r="A7" s="2" t="s">
        <v>33</v>
      </c>
      <c r="B7" s="2" t="s">
        <v>45</v>
      </c>
      <c r="C7" s="2" t="s">
        <v>43</v>
      </c>
      <c r="D7" s="2" t="s">
        <v>55</v>
      </c>
      <c r="E7" s="3">
        <v>41759</v>
      </c>
      <c r="F7" s="4">
        <v>1.1200000000000001</v>
      </c>
      <c r="G7" s="23">
        <v>1852</v>
      </c>
      <c r="H7" s="33">
        <v>393296.21052099997</v>
      </c>
      <c r="I7" s="21" t="s">
        <v>54</v>
      </c>
      <c r="J7" s="4">
        <v>49.6</v>
      </c>
      <c r="K7" s="5">
        <v>50.32</v>
      </c>
      <c r="L7" s="21">
        <v>3</v>
      </c>
      <c r="M7" s="25">
        <v>9</v>
      </c>
      <c r="N7" s="39">
        <f t="shared" si="0"/>
        <v>2.2883515679130722E-5</v>
      </c>
    </row>
    <row r="8" spans="1:14">
      <c r="A8" s="2" t="s">
        <v>33</v>
      </c>
      <c r="B8" s="2" t="s">
        <v>45</v>
      </c>
      <c r="C8" s="2" t="s">
        <v>43</v>
      </c>
      <c r="D8" s="2" t="s">
        <v>55</v>
      </c>
      <c r="E8" s="3">
        <v>41773</v>
      </c>
      <c r="F8" s="4">
        <v>1.28</v>
      </c>
      <c r="G8" s="23">
        <v>4590</v>
      </c>
      <c r="H8" s="33">
        <v>393296.21052099997</v>
      </c>
      <c r="I8" s="21" t="s">
        <v>54</v>
      </c>
      <c r="J8" s="4">
        <v>49.6</v>
      </c>
      <c r="K8" s="5">
        <v>50.32</v>
      </c>
      <c r="L8" s="21">
        <v>0</v>
      </c>
      <c r="M8" s="25">
        <v>0</v>
      </c>
      <c r="N8" s="39">
        <f t="shared" si="0"/>
        <v>0</v>
      </c>
    </row>
    <row r="9" spans="1:14">
      <c r="A9" s="2" t="s">
        <v>33</v>
      </c>
      <c r="B9" s="2" t="s">
        <v>42</v>
      </c>
      <c r="C9" s="2" t="s">
        <v>43</v>
      </c>
      <c r="D9" s="2" t="s">
        <v>55</v>
      </c>
      <c r="E9" s="3">
        <v>41717</v>
      </c>
      <c r="F9" s="4">
        <v>1.47</v>
      </c>
      <c r="G9" s="23">
        <v>551</v>
      </c>
      <c r="H9" s="33">
        <v>212303.23624199998</v>
      </c>
      <c r="I9" s="21" t="s">
        <v>53</v>
      </c>
      <c r="J9" s="4">
        <v>64</v>
      </c>
      <c r="K9" s="5">
        <v>37.96</v>
      </c>
      <c r="L9" s="21">
        <v>0</v>
      </c>
      <c r="M9" s="25">
        <v>0</v>
      </c>
      <c r="N9" s="39">
        <f t="shared" si="0"/>
        <v>0</v>
      </c>
    </row>
    <row r="10" spans="1:14">
      <c r="A10" s="2" t="s">
        <v>33</v>
      </c>
      <c r="B10" s="2" t="s">
        <v>42</v>
      </c>
      <c r="C10" s="2" t="s">
        <v>43</v>
      </c>
      <c r="D10" s="2" t="s">
        <v>55</v>
      </c>
      <c r="E10" s="3">
        <v>41724</v>
      </c>
      <c r="F10" s="4">
        <v>1.08</v>
      </c>
      <c r="G10" s="23">
        <v>538</v>
      </c>
      <c r="H10" s="33">
        <v>212303.23624199998</v>
      </c>
      <c r="I10" s="21" t="s">
        <v>53</v>
      </c>
      <c r="J10" s="4">
        <v>64</v>
      </c>
      <c r="K10" s="5">
        <v>37.96</v>
      </c>
      <c r="L10" s="21">
        <v>0</v>
      </c>
      <c r="M10" s="25">
        <v>0</v>
      </c>
      <c r="N10" s="39">
        <f t="shared" si="0"/>
        <v>0</v>
      </c>
    </row>
    <row r="11" spans="1:14">
      <c r="A11" s="2" t="s">
        <v>33</v>
      </c>
      <c r="B11" s="2" t="s">
        <v>42</v>
      </c>
      <c r="C11" s="2" t="s">
        <v>43</v>
      </c>
      <c r="D11" s="2" t="s">
        <v>55</v>
      </c>
      <c r="E11" s="3">
        <v>41731</v>
      </c>
      <c r="F11" s="4">
        <v>1.33</v>
      </c>
      <c r="G11" s="23">
        <v>632</v>
      </c>
      <c r="H11" s="33">
        <v>212303.23624199998</v>
      </c>
      <c r="I11" s="21" t="s">
        <v>53</v>
      </c>
      <c r="J11" s="4">
        <v>64</v>
      </c>
      <c r="K11" s="5">
        <v>37.96</v>
      </c>
      <c r="L11" s="21">
        <v>1</v>
      </c>
      <c r="M11" s="25">
        <v>1</v>
      </c>
      <c r="N11" s="39">
        <f t="shared" si="0"/>
        <v>4.7102437895017346E-6</v>
      </c>
    </row>
    <row r="12" spans="1:14">
      <c r="A12" s="2" t="s">
        <v>33</v>
      </c>
      <c r="B12" s="2" t="s">
        <v>42</v>
      </c>
      <c r="C12" s="2" t="s">
        <v>43</v>
      </c>
      <c r="D12" s="2" t="s">
        <v>55</v>
      </c>
      <c r="E12" s="3">
        <v>41745</v>
      </c>
      <c r="F12" s="4">
        <v>1.48</v>
      </c>
      <c r="G12" s="23">
        <v>1627</v>
      </c>
      <c r="H12" s="33">
        <v>212303.23624199998</v>
      </c>
      <c r="I12" s="21" t="s">
        <v>53</v>
      </c>
      <c r="J12" s="4">
        <v>64</v>
      </c>
      <c r="K12" s="5">
        <v>37.96</v>
      </c>
      <c r="L12" s="21">
        <v>1</v>
      </c>
      <c r="M12" s="25">
        <v>2</v>
      </c>
      <c r="N12" s="39">
        <f t="shared" si="0"/>
        <v>9.4204875790034692E-6</v>
      </c>
    </row>
    <row r="13" spans="1:14">
      <c r="A13" s="2" t="s">
        <v>33</v>
      </c>
      <c r="B13" s="2" t="s">
        <v>42</v>
      </c>
      <c r="C13" s="2" t="s">
        <v>43</v>
      </c>
      <c r="D13" s="2" t="s">
        <v>55</v>
      </c>
      <c r="E13" s="3">
        <v>41752</v>
      </c>
      <c r="F13" s="4">
        <v>1.07</v>
      </c>
      <c r="G13" s="23">
        <v>1860</v>
      </c>
      <c r="H13" s="33">
        <v>212303.23624199998</v>
      </c>
      <c r="I13" s="21" t="s">
        <v>53</v>
      </c>
      <c r="J13" s="4">
        <v>64</v>
      </c>
      <c r="K13" s="5">
        <v>37.96</v>
      </c>
      <c r="L13" s="21">
        <v>1</v>
      </c>
      <c r="M13" s="25">
        <v>3</v>
      </c>
      <c r="N13" s="39">
        <f t="shared" si="0"/>
        <v>1.4130731368505204E-5</v>
      </c>
    </row>
    <row r="14" spans="1:14">
      <c r="A14" s="2" t="s">
        <v>33</v>
      </c>
      <c r="B14" s="2" t="s">
        <v>42</v>
      </c>
      <c r="C14" s="2" t="s">
        <v>43</v>
      </c>
      <c r="D14" s="2" t="s">
        <v>55</v>
      </c>
      <c r="E14" s="3">
        <v>41759</v>
      </c>
      <c r="F14" s="4">
        <v>1.1499999999999999</v>
      </c>
      <c r="G14" s="23">
        <v>1800</v>
      </c>
      <c r="H14" s="33">
        <v>212303.23624199998</v>
      </c>
      <c r="I14" s="21" t="s">
        <v>53</v>
      </c>
      <c r="J14" s="4">
        <v>64</v>
      </c>
      <c r="K14" s="5">
        <v>37.96</v>
      </c>
      <c r="L14" s="21">
        <v>4</v>
      </c>
      <c r="M14" s="25">
        <v>6</v>
      </c>
      <c r="N14" s="39">
        <f t="shared" si="0"/>
        <v>2.8261462737010408E-5</v>
      </c>
    </row>
    <row r="15" spans="1:14">
      <c r="A15" s="2" t="s">
        <v>33</v>
      </c>
      <c r="B15" s="2" t="s">
        <v>42</v>
      </c>
      <c r="C15" s="2" t="s">
        <v>43</v>
      </c>
      <c r="D15" s="2" t="s">
        <v>55</v>
      </c>
      <c r="E15" s="3">
        <v>41773</v>
      </c>
      <c r="F15" s="4">
        <v>0.8</v>
      </c>
      <c r="G15" s="23">
        <v>4570</v>
      </c>
      <c r="H15" s="33">
        <v>212303.23624199998</v>
      </c>
      <c r="I15" s="21" t="s">
        <v>53</v>
      </c>
      <c r="J15" s="4">
        <v>64</v>
      </c>
      <c r="K15" s="5">
        <v>37.96</v>
      </c>
      <c r="L15" s="21">
        <v>0</v>
      </c>
      <c r="M15" s="25">
        <v>6</v>
      </c>
      <c r="N15" s="39">
        <f t="shared" si="0"/>
        <v>2.8261462737010408E-5</v>
      </c>
    </row>
    <row r="16" spans="1:14">
      <c r="A16" s="2" t="s">
        <v>33</v>
      </c>
      <c r="B16" s="2" t="s">
        <v>42</v>
      </c>
      <c r="C16" s="2" t="s">
        <v>43</v>
      </c>
      <c r="D16" s="2" t="s">
        <v>55</v>
      </c>
      <c r="E16" s="3">
        <v>41789</v>
      </c>
      <c r="F16" s="4">
        <v>0.72</v>
      </c>
      <c r="G16" s="23">
        <v>5080</v>
      </c>
      <c r="H16" s="33">
        <v>212303.23624199998</v>
      </c>
      <c r="I16" s="21" t="s">
        <v>57</v>
      </c>
      <c r="J16" s="4">
        <v>25.7</v>
      </c>
      <c r="K16" s="5">
        <v>37.96</v>
      </c>
      <c r="L16" s="21">
        <v>0</v>
      </c>
      <c r="M16" s="25">
        <v>0</v>
      </c>
      <c r="N16" s="39">
        <f t="shared" si="0"/>
        <v>0</v>
      </c>
    </row>
    <row r="17" spans="1:14">
      <c r="A17" s="2" t="s">
        <v>33</v>
      </c>
      <c r="B17" s="2" t="s">
        <v>39</v>
      </c>
      <c r="C17" s="2" t="s">
        <v>43</v>
      </c>
      <c r="D17" s="2" t="s">
        <v>55</v>
      </c>
      <c r="E17" s="3">
        <v>41715</v>
      </c>
      <c r="F17" s="4">
        <v>3.45</v>
      </c>
      <c r="G17" s="23">
        <v>531</v>
      </c>
      <c r="H17" s="33">
        <v>412803.79665500001</v>
      </c>
      <c r="I17" s="21" t="s">
        <v>41</v>
      </c>
      <c r="J17" s="4">
        <v>55.5</v>
      </c>
      <c r="K17" s="5">
        <v>30.45</v>
      </c>
      <c r="L17" s="21">
        <v>0</v>
      </c>
      <c r="M17" s="25">
        <v>0</v>
      </c>
      <c r="N17" s="39">
        <f t="shared" si="0"/>
        <v>0</v>
      </c>
    </row>
    <row r="18" spans="1:14">
      <c r="A18" s="2" t="s">
        <v>33</v>
      </c>
      <c r="B18" s="2" t="s">
        <v>39</v>
      </c>
      <c r="C18" s="2" t="s">
        <v>43</v>
      </c>
      <c r="D18" s="2" t="s">
        <v>55</v>
      </c>
      <c r="E18" s="3">
        <v>41722</v>
      </c>
      <c r="F18" s="4">
        <v>2.12</v>
      </c>
      <c r="G18" s="23">
        <v>525</v>
      </c>
      <c r="H18" s="33">
        <v>412803.79665500001</v>
      </c>
      <c r="I18" s="21" t="s">
        <v>41</v>
      </c>
      <c r="J18" s="4">
        <v>55.5</v>
      </c>
      <c r="K18" s="5">
        <v>30.45</v>
      </c>
      <c r="L18" s="21">
        <v>0</v>
      </c>
      <c r="M18" s="25">
        <v>0</v>
      </c>
      <c r="N18" s="39">
        <f t="shared" si="0"/>
        <v>0</v>
      </c>
    </row>
    <row r="19" spans="1:14">
      <c r="A19" s="2" t="s">
        <v>33</v>
      </c>
      <c r="B19" s="2" t="s">
        <v>39</v>
      </c>
      <c r="C19" s="2" t="s">
        <v>43</v>
      </c>
      <c r="D19" s="2" t="s">
        <v>55</v>
      </c>
      <c r="E19" s="3">
        <v>41729</v>
      </c>
      <c r="F19" s="4">
        <v>2.1800000000000002</v>
      </c>
      <c r="G19" s="23">
        <v>612</v>
      </c>
      <c r="H19" s="33">
        <v>412803.79665500001</v>
      </c>
      <c r="I19" s="21" t="s">
        <v>41</v>
      </c>
      <c r="J19" s="4">
        <v>55.5</v>
      </c>
      <c r="K19" s="5">
        <v>30.45</v>
      </c>
      <c r="L19" s="21">
        <v>0</v>
      </c>
      <c r="M19" s="25">
        <v>0</v>
      </c>
      <c r="N19" s="39">
        <f t="shared" si="0"/>
        <v>0</v>
      </c>
    </row>
    <row r="20" spans="1:14">
      <c r="A20" s="2" t="s">
        <v>33</v>
      </c>
      <c r="B20" s="2" t="s">
        <v>39</v>
      </c>
      <c r="C20" s="2" t="s">
        <v>43</v>
      </c>
      <c r="D20" s="2" t="s">
        <v>55</v>
      </c>
      <c r="E20" s="3">
        <v>41736</v>
      </c>
      <c r="F20" s="4">
        <v>2.48</v>
      </c>
      <c r="G20" s="23">
        <v>775</v>
      </c>
      <c r="H20" s="33">
        <v>412803.79665500001</v>
      </c>
      <c r="I20" s="21" t="s">
        <v>41</v>
      </c>
      <c r="J20" s="4">
        <v>55.5</v>
      </c>
      <c r="K20" s="5">
        <v>30.45</v>
      </c>
      <c r="L20" s="21">
        <v>0</v>
      </c>
      <c r="M20" s="25">
        <v>0</v>
      </c>
      <c r="N20" s="39">
        <f t="shared" si="0"/>
        <v>0</v>
      </c>
    </row>
    <row r="21" spans="1:14">
      <c r="A21" s="2" t="s">
        <v>33</v>
      </c>
      <c r="B21" s="2" t="s">
        <v>39</v>
      </c>
      <c r="C21" s="2" t="s">
        <v>43</v>
      </c>
      <c r="D21" s="2" t="s">
        <v>55</v>
      </c>
      <c r="E21" s="3">
        <v>41743</v>
      </c>
      <c r="F21" s="4">
        <v>2.1</v>
      </c>
      <c r="G21" s="23">
        <v>1504</v>
      </c>
      <c r="H21" s="33">
        <v>412803.79665500001</v>
      </c>
      <c r="I21" s="21" t="s">
        <v>41</v>
      </c>
      <c r="J21" s="4">
        <v>55.5</v>
      </c>
      <c r="K21" s="5">
        <v>30.45</v>
      </c>
      <c r="L21" s="21">
        <v>1</v>
      </c>
      <c r="M21" s="25">
        <v>1</v>
      </c>
      <c r="N21" s="39">
        <f t="shared" si="0"/>
        <v>2.4224583400228463E-6</v>
      </c>
    </row>
    <row r="22" spans="1:14">
      <c r="A22" s="2" t="s">
        <v>33</v>
      </c>
      <c r="B22" s="2" t="s">
        <v>39</v>
      </c>
      <c r="C22" s="2" t="s">
        <v>43</v>
      </c>
      <c r="D22" s="2" t="s">
        <v>55</v>
      </c>
      <c r="E22" s="3">
        <v>41750</v>
      </c>
      <c r="F22" s="4">
        <v>2.25</v>
      </c>
      <c r="G22" s="23">
        <v>1770</v>
      </c>
      <c r="H22" s="33">
        <v>412803.79665500001</v>
      </c>
      <c r="I22" s="21" t="s">
        <v>53</v>
      </c>
      <c r="J22" s="4">
        <v>64</v>
      </c>
      <c r="K22" s="5">
        <v>30.45</v>
      </c>
      <c r="L22" s="21">
        <v>1</v>
      </c>
      <c r="M22" s="25">
        <v>2</v>
      </c>
      <c r="N22" s="39">
        <f t="shared" si="0"/>
        <v>4.8449166800456927E-6</v>
      </c>
    </row>
    <row r="23" spans="1:14">
      <c r="A23" s="2" t="s">
        <v>33</v>
      </c>
      <c r="B23" s="2" t="s">
        <v>39</v>
      </c>
      <c r="C23" s="2" t="s">
        <v>43</v>
      </c>
      <c r="D23" s="2" t="s">
        <v>55</v>
      </c>
      <c r="E23" s="3">
        <v>41757</v>
      </c>
      <c r="F23" s="4">
        <v>1.95</v>
      </c>
      <c r="G23" s="23">
        <v>1779</v>
      </c>
      <c r="H23" s="33">
        <v>412803.79665500001</v>
      </c>
      <c r="I23" s="21" t="s">
        <v>41</v>
      </c>
      <c r="J23" s="4">
        <v>55.5</v>
      </c>
      <c r="K23" s="5">
        <v>30.45</v>
      </c>
      <c r="L23" s="21">
        <v>1</v>
      </c>
      <c r="M23" s="25">
        <v>3</v>
      </c>
      <c r="N23" s="39">
        <f t="shared" si="0"/>
        <v>7.267375020068539E-6</v>
      </c>
    </row>
    <row r="24" spans="1:14">
      <c r="A24" s="2" t="s">
        <v>33</v>
      </c>
      <c r="B24" s="2" t="s">
        <v>34</v>
      </c>
      <c r="C24" s="2" t="s">
        <v>43</v>
      </c>
      <c r="D24" s="2" t="s">
        <v>55</v>
      </c>
      <c r="E24" s="3">
        <v>41712</v>
      </c>
      <c r="F24" s="4">
        <v>3.57</v>
      </c>
      <c r="G24" s="23">
        <v>198</v>
      </c>
      <c r="H24" s="33">
        <v>412803.79665500001</v>
      </c>
      <c r="I24" s="21" t="s">
        <v>41</v>
      </c>
      <c r="J24" s="4">
        <v>55.5</v>
      </c>
      <c r="K24" s="5">
        <v>29.08</v>
      </c>
      <c r="L24" s="21">
        <v>0</v>
      </c>
      <c r="M24" s="25">
        <v>0</v>
      </c>
      <c r="N24" s="39">
        <f t="shared" si="0"/>
        <v>0</v>
      </c>
    </row>
    <row r="25" spans="1:14">
      <c r="A25" s="2" t="s">
        <v>33</v>
      </c>
      <c r="B25" s="2" t="s">
        <v>34</v>
      </c>
      <c r="C25" s="2" t="s">
        <v>43</v>
      </c>
      <c r="D25" s="2" t="s">
        <v>55</v>
      </c>
      <c r="E25" s="3">
        <v>41722</v>
      </c>
      <c r="F25" s="4">
        <v>1.02</v>
      </c>
      <c r="G25" s="23">
        <v>234</v>
      </c>
      <c r="H25" s="33">
        <v>138560.922574</v>
      </c>
      <c r="I25" s="21" t="s">
        <v>41</v>
      </c>
      <c r="J25" s="4">
        <v>55.5</v>
      </c>
      <c r="K25" s="5">
        <v>29.08</v>
      </c>
      <c r="L25" s="21">
        <v>0</v>
      </c>
      <c r="M25" s="25">
        <v>0</v>
      </c>
      <c r="N25" s="39">
        <f t="shared" si="0"/>
        <v>0</v>
      </c>
    </row>
    <row r="26" spans="1:14">
      <c r="A26" s="2" t="s">
        <v>33</v>
      </c>
      <c r="B26" s="2" t="s">
        <v>34</v>
      </c>
      <c r="C26" s="2" t="s">
        <v>43</v>
      </c>
      <c r="D26" s="2" t="s">
        <v>55</v>
      </c>
      <c r="E26" s="3">
        <v>41729</v>
      </c>
      <c r="F26" s="5">
        <v>1.33</v>
      </c>
      <c r="G26" s="23">
        <v>291</v>
      </c>
      <c r="H26" s="33">
        <v>138560.922574</v>
      </c>
      <c r="I26" s="21" t="s">
        <v>41</v>
      </c>
      <c r="J26" s="4">
        <v>55.5</v>
      </c>
      <c r="K26" s="5">
        <v>29.08</v>
      </c>
      <c r="L26" s="21">
        <v>0</v>
      </c>
      <c r="M26" s="25">
        <v>0</v>
      </c>
      <c r="N26" s="39">
        <f t="shared" si="0"/>
        <v>0</v>
      </c>
    </row>
    <row r="27" spans="1:14">
      <c r="A27" s="2" t="s">
        <v>33</v>
      </c>
      <c r="B27" s="2" t="s">
        <v>34</v>
      </c>
      <c r="C27" s="2" t="s">
        <v>43</v>
      </c>
      <c r="D27" s="2" t="s">
        <v>55</v>
      </c>
      <c r="E27" s="3">
        <v>41736</v>
      </c>
      <c r="F27" s="4">
        <v>1.02</v>
      </c>
      <c r="G27" s="23">
        <v>425</v>
      </c>
      <c r="H27" s="33">
        <v>138560.922574</v>
      </c>
      <c r="I27" s="21" t="s">
        <v>41</v>
      </c>
      <c r="J27" s="4">
        <v>55.5</v>
      </c>
      <c r="K27" s="5">
        <v>29.08</v>
      </c>
      <c r="L27" s="21">
        <v>1</v>
      </c>
      <c r="M27" s="25">
        <v>1</v>
      </c>
      <c r="N27" s="39">
        <f t="shared" si="0"/>
        <v>7.2170420160557098E-6</v>
      </c>
    </row>
    <row r="28" spans="1:14">
      <c r="A28" s="2" t="s">
        <v>33</v>
      </c>
      <c r="B28" s="2" t="s">
        <v>34</v>
      </c>
      <c r="C28" s="2" t="s">
        <v>43</v>
      </c>
      <c r="D28" s="2" t="s">
        <v>55</v>
      </c>
      <c r="E28" s="3">
        <v>41743</v>
      </c>
      <c r="F28" s="4">
        <v>0.93</v>
      </c>
      <c r="G28" s="23">
        <v>860</v>
      </c>
      <c r="H28" s="33">
        <v>138560.922574</v>
      </c>
      <c r="I28" s="21" t="s">
        <v>41</v>
      </c>
      <c r="J28" s="4">
        <v>55.5</v>
      </c>
      <c r="K28" s="5">
        <v>29.08</v>
      </c>
      <c r="L28" s="21">
        <v>0</v>
      </c>
      <c r="M28" s="25">
        <v>1</v>
      </c>
      <c r="N28" s="39">
        <f t="shared" si="0"/>
        <v>7.2170420160557098E-6</v>
      </c>
    </row>
    <row r="29" spans="1:14">
      <c r="A29" s="2" t="s">
        <v>33</v>
      </c>
      <c r="B29" s="2" t="s">
        <v>34</v>
      </c>
      <c r="C29" s="2" t="s">
        <v>43</v>
      </c>
      <c r="D29" s="2" t="s">
        <v>55</v>
      </c>
      <c r="E29" s="3">
        <v>41750</v>
      </c>
      <c r="F29" s="4">
        <v>1.23</v>
      </c>
      <c r="G29" s="23">
        <v>921</v>
      </c>
      <c r="H29" s="33">
        <v>138560.922574</v>
      </c>
      <c r="I29" s="21" t="s">
        <v>53</v>
      </c>
      <c r="J29" s="4">
        <v>64</v>
      </c>
      <c r="K29" s="5">
        <v>29.08</v>
      </c>
      <c r="L29" s="21">
        <v>5</v>
      </c>
      <c r="M29" s="25">
        <v>6</v>
      </c>
      <c r="N29" s="39">
        <f t="shared" si="0"/>
        <v>4.3302252096334259E-5</v>
      </c>
    </row>
    <row r="30" spans="1:14">
      <c r="A30" s="2" t="s">
        <v>33</v>
      </c>
      <c r="B30" s="2" t="s">
        <v>34</v>
      </c>
      <c r="C30" s="2" t="s">
        <v>43</v>
      </c>
      <c r="D30" s="2" t="s">
        <v>55</v>
      </c>
      <c r="E30" s="3">
        <v>41757</v>
      </c>
      <c r="F30" s="4">
        <v>1.23</v>
      </c>
      <c r="G30" s="23">
        <v>890</v>
      </c>
      <c r="H30" s="33">
        <v>138560.922574</v>
      </c>
      <c r="I30" s="21" t="s">
        <v>41</v>
      </c>
      <c r="J30" s="4">
        <v>55.5</v>
      </c>
      <c r="K30" s="5">
        <v>29.08</v>
      </c>
      <c r="L30" s="21">
        <v>5</v>
      </c>
      <c r="M30" s="25">
        <v>11</v>
      </c>
      <c r="N30" s="39">
        <f t="shared" si="0"/>
        <v>7.9387462176612808E-5</v>
      </c>
    </row>
    <row r="31" spans="1:14">
      <c r="A31" s="2" t="s">
        <v>33</v>
      </c>
      <c r="B31" s="2" t="s">
        <v>34</v>
      </c>
      <c r="C31" s="2" t="s">
        <v>43</v>
      </c>
      <c r="D31" s="2" t="s">
        <v>55</v>
      </c>
      <c r="E31" s="3">
        <v>41766</v>
      </c>
      <c r="F31" s="4">
        <v>0.7</v>
      </c>
      <c r="G31" s="23">
        <v>2358</v>
      </c>
      <c r="H31" s="33">
        <v>138560.922574</v>
      </c>
      <c r="I31" s="21" t="s">
        <v>41</v>
      </c>
      <c r="J31" s="4">
        <v>55.5</v>
      </c>
      <c r="K31" s="5">
        <v>29.08</v>
      </c>
      <c r="L31" s="21">
        <v>0</v>
      </c>
      <c r="M31" s="25">
        <v>3</v>
      </c>
      <c r="N31" s="39">
        <f t="shared" si="0"/>
        <v>2.1651126048167129E-5</v>
      </c>
    </row>
    <row r="32" spans="1:14">
      <c r="A32" s="2" t="s">
        <v>33</v>
      </c>
      <c r="B32" s="2" t="s">
        <v>34</v>
      </c>
      <c r="C32" s="2" t="s">
        <v>43</v>
      </c>
      <c r="D32" s="2" t="s">
        <v>55</v>
      </c>
      <c r="E32" s="3">
        <v>41789</v>
      </c>
      <c r="F32" s="4">
        <v>0.68</v>
      </c>
      <c r="G32" s="23">
        <v>3574</v>
      </c>
      <c r="H32" s="33">
        <v>138560.922574</v>
      </c>
      <c r="I32" s="21" t="s">
        <v>57</v>
      </c>
      <c r="J32" s="4">
        <v>25.7</v>
      </c>
      <c r="K32" s="5">
        <v>29.08</v>
      </c>
      <c r="L32" s="21">
        <v>0</v>
      </c>
      <c r="M32" s="25">
        <v>0</v>
      </c>
      <c r="N32" s="39">
        <f t="shared" si="0"/>
        <v>0</v>
      </c>
    </row>
    <row r="33" spans="1:14">
      <c r="A33" s="2" t="s">
        <v>32</v>
      </c>
      <c r="B33" s="2" t="s">
        <v>31</v>
      </c>
      <c r="C33" s="2" t="s">
        <v>43</v>
      </c>
      <c r="D33" s="2" t="s">
        <v>55</v>
      </c>
      <c r="E33" s="3">
        <v>41724</v>
      </c>
      <c r="F33" s="4">
        <v>2.23</v>
      </c>
      <c r="G33" s="23">
        <v>1779</v>
      </c>
      <c r="H33" s="33">
        <v>403997.52128500002</v>
      </c>
      <c r="I33" s="21" t="s">
        <v>100</v>
      </c>
      <c r="J33" s="21">
        <v>29.35</v>
      </c>
      <c r="K33" s="21">
        <v>34.44</v>
      </c>
      <c r="L33" s="21">
        <v>2</v>
      </c>
      <c r="M33" s="25">
        <v>2</v>
      </c>
      <c r="N33" s="39">
        <f t="shared" si="0"/>
        <v>4.9505254231228315E-6</v>
      </c>
    </row>
    <row r="34" spans="1:14">
      <c r="A34" s="2" t="s">
        <v>32</v>
      </c>
      <c r="B34" s="2" t="s">
        <v>31</v>
      </c>
      <c r="C34" s="2" t="s">
        <v>43</v>
      </c>
      <c r="D34" s="2" t="s">
        <v>55</v>
      </c>
      <c r="E34" s="3">
        <v>41731</v>
      </c>
      <c r="F34" s="4">
        <v>2.29</v>
      </c>
      <c r="G34" s="23">
        <v>1621</v>
      </c>
      <c r="H34" s="33">
        <v>403997.52128500002</v>
      </c>
      <c r="I34" s="21" t="s">
        <v>100</v>
      </c>
      <c r="J34" s="21">
        <v>29.35</v>
      </c>
      <c r="K34" s="21">
        <v>34.44</v>
      </c>
      <c r="L34" s="21">
        <v>1</v>
      </c>
      <c r="M34" s="25">
        <v>3</v>
      </c>
      <c r="N34" s="39">
        <f t="shared" si="0"/>
        <v>7.4257881346842481E-6</v>
      </c>
    </row>
    <row r="35" spans="1:14">
      <c r="A35" s="2" t="s">
        <v>32</v>
      </c>
      <c r="B35" s="2" t="s">
        <v>31</v>
      </c>
      <c r="C35" s="2" t="s">
        <v>43</v>
      </c>
      <c r="D35" s="2" t="s">
        <v>55</v>
      </c>
      <c r="E35" s="3">
        <v>41738</v>
      </c>
      <c r="F35" s="4">
        <v>2.5099999999999998</v>
      </c>
      <c r="G35" s="23">
        <v>2676</v>
      </c>
      <c r="H35" s="33">
        <v>403997.52128500002</v>
      </c>
      <c r="I35" s="21" t="s">
        <v>100</v>
      </c>
      <c r="J35" s="21">
        <v>29.35</v>
      </c>
      <c r="K35" s="21">
        <v>34.44</v>
      </c>
      <c r="L35" s="21">
        <v>1</v>
      </c>
      <c r="M35" s="25">
        <v>4</v>
      </c>
      <c r="N35" s="39">
        <f t="shared" si="0"/>
        <v>9.901050846245663E-6</v>
      </c>
    </row>
    <row r="36" spans="1:14">
      <c r="A36" s="2" t="s">
        <v>32</v>
      </c>
      <c r="B36" s="2" t="s">
        <v>31</v>
      </c>
      <c r="C36" s="2" t="s">
        <v>43</v>
      </c>
      <c r="D36" s="2" t="s">
        <v>55</v>
      </c>
      <c r="E36" s="3">
        <v>41745</v>
      </c>
      <c r="F36" s="4">
        <v>2.33</v>
      </c>
      <c r="G36" s="23">
        <v>2608</v>
      </c>
      <c r="H36" s="33">
        <v>403997.52128500002</v>
      </c>
      <c r="I36" s="21" t="s">
        <v>100</v>
      </c>
      <c r="J36" s="21">
        <v>29.35</v>
      </c>
      <c r="K36" s="21">
        <v>34.44</v>
      </c>
      <c r="L36" s="21">
        <v>3</v>
      </c>
      <c r="M36" s="25">
        <v>7</v>
      </c>
      <c r="N36" s="39">
        <f t="shared" si="0"/>
        <v>1.7326838980929912E-5</v>
      </c>
    </row>
    <row r="37" spans="1:14">
      <c r="A37" s="2" t="s">
        <v>32</v>
      </c>
      <c r="B37" s="2" t="s">
        <v>31</v>
      </c>
      <c r="C37" s="2" t="s">
        <v>43</v>
      </c>
      <c r="D37" s="2" t="s">
        <v>55</v>
      </c>
      <c r="E37" s="3">
        <v>41751</v>
      </c>
      <c r="F37" s="4">
        <v>2.4</v>
      </c>
      <c r="G37" s="23">
        <v>2592</v>
      </c>
      <c r="H37" s="33">
        <v>403997.52128500002</v>
      </c>
      <c r="I37" s="21" t="s">
        <v>100</v>
      </c>
      <c r="J37" s="21">
        <v>29.35</v>
      </c>
      <c r="K37" s="21">
        <v>34.44</v>
      </c>
      <c r="L37" s="21">
        <v>2</v>
      </c>
      <c r="M37" s="25">
        <v>9</v>
      </c>
      <c r="N37" s="39">
        <f t="shared" si="0"/>
        <v>2.2277364404052743E-5</v>
      </c>
    </row>
    <row r="38" spans="1:14">
      <c r="A38" s="2" t="s">
        <v>32</v>
      </c>
      <c r="B38" s="2" t="s">
        <v>31</v>
      </c>
      <c r="C38" s="2" t="s">
        <v>43</v>
      </c>
      <c r="D38" s="2" t="s">
        <v>55</v>
      </c>
      <c r="E38" s="3">
        <v>41759</v>
      </c>
      <c r="F38" s="4">
        <v>2.15</v>
      </c>
      <c r="G38" s="23">
        <v>2352</v>
      </c>
      <c r="H38" s="33">
        <v>403997.52128500002</v>
      </c>
      <c r="I38" s="21" t="s">
        <v>100</v>
      </c>
      <c r="J38" s="21">
        <v>29.35</v>
      </c>
      <c r="K38" s="21">
        <v>34.44</v>
      </c>
      <c r="L38" s="21">
        <v>3</v>
      </c>
      <c r="M38" s="25">
        <v>12</v>
      </c>
      <c r="N38" s="39">
        <f t="shared" si="0"/>
        <v>2.9703152538736992E-5</v>
      </c>
    </row>
    <row r="39" spans="1:14">
      <c r="A39" s="2" t="s">
        <v>32</v>
      </c>
      <c r="B39" s="2" t="s">
        <v>31</v>
      </c>
      <c r="C39" s="2" t="s">
        <v>43</v>
      </c>
      <c r="D39" s="2" t="s">
        <v>55</v>
      </c>
      <c r="E39" s="3">
        <v>41766</v>
      </c>
      <c r="F39" s="4">
        <v>2.3199999999999998</v>
      </c>
      <c r="G39" s="23">
        <v>4290</v>
      </c>
      <c r="H39" s="33">
        <v>403997.52128500002</v>
      </c>
      <c r="I39" s="21" t="s">
        <v>100</v>
      </c>
      <c r="J39" s="21">
        <v>29.35</v>
      </c>
      <c r="K39" s="21">
        <v>34.44</v>
      </c>
      <c r="L39" s="21">
        <v>4</v>
      </c>
      <c r="M39" s="25">
        <v>15</v>
      </c>
      <c r="N39" s="39">
        <f t="shared" si="0"/>
        <v>3.7128940673421238E-5</v>
      </c>
    </row>
    <row r="40" spans="1:14">
      <c r="A40" s="2" t="s">
        <v>32</v>
      </c>
      <c r="B40" s="2" t="s">
        <v>31</v>
      </c>
      <c r="C40" s="2" t="s">
        <v>43</v>
      </c>
      <c r="D40" s="2" t="s">
        <v>55</v>
      </c>
      <c r="E40" s="3">
        <v>41773</v>
      </c>
      <c r="F40" s="4">
        <v>1.73</v>
      </c>
      <c r="G40" s="23">
        <v>4210</v>
      </c>
      <c r="H40" s="33">
        <v>403997.52128500002</v>
      </c>
      <c r="I40" s="21" t="s">
        <v>100</v>
      </c>
      <c r="J40" s="21">
        <v>29.35</v>
      </c>
      <c r="K40" s="21">
        <v>34.44</v>
      </c>
      <c r="L40" s="21">
        <v>0</v>
      </c>
      <c r="M40" s="25">
        <v>12</v>
      </c>
      <c r="N40" s="39">
        <f t="shared" si="0"/>
        <v>2.9703152538736992E-5</v>
      </c>
    </row>
    <row r="41" spans="1:14">
      <c r="A41" s="2" t="s">
        <v>32</v>
      </c>
      <c r="B41" s="2" t="s">
        <v>31</v>
      </c>
      <c r="C41" s="2" t="s">
        <v>43</v>
      </c>
      <c r="D41" s="2" t="s">
        <v>55</v>
      </c>
      <c r="E41" s="3">
        <v>41780</v>
      </c>
      <c r="F41" s="4">
        <v>1.36</v>
      </c>
      <c r="G41" s="23">
        <v>5761</v>
      </c>
      <c r="H41" s="33">
        <v>403997.52128500002</v>
      </c>
      <c r="I41" s="21" t="s">
        <v>100</v>
      </c>
      <c r="J41" s="21">
        <v>29.35</v>
      </c>
      <c r="K41" s="21">
        <v>34.44</v>
      </c>
      <c r="L41" s="21">
        <v>0</v>
      </c>
      <c r="M41" s="25">
        <v>3</v>
      </c>
      <c r="N41" s="39">
        <f t="shared" si="0"/>
        <v>7.4257881346842481E-6</v>
      </c>
    </row>
    <row r="42" spans="1:14">
      <c r="A42" s="2" t="s">
        <v>32</v>
      </c>
      <c r="B42" s="2" t="s">
        <v>31</v>
      </c>
      <c r="C42" s="2" t="s">
        <v>43</v>
      </c>
      <c r="D42" s="2" t="s">
        <v>55</v>
      </c>
      <c r="E42" s="3">
        <v>41787</v>
      </c>
      <c r="F42" s="4">
        <v>1.49</v>
      </c>
      <c r="G42" s="23">
        <v>5101</v>
      </c>
      <c r="H42" s="33">
        <v>403997.52128500002</v>
      </c>
      <c r="I42" s="21" t="s">
        <v>100</v>
      </c>
      <c r="J42" s="21">
        <v>29.35</v>
      </c>
      <c r="K42" s="21">
        <v>34.44</v>
      </c>
      <c r="L42" s="21">
        <v>0</v>
      </c>
      <c r="M42" s="25">
        <v>3</v>
      </c>
      <c r="N42" s="39">
        <f t="shared" si="0"/>
        <v>7.4257881346842481E-6</v>
      </c>
    </row>
    <row r="43" spans="1:14">
      <c r="A43" s="2" t="s">
        <v>32</v>
      </c>
      <c r="B43" s="2" t="s">
        <v>23</v>
      </c>
      <c r="C43" s="2" t="s">
        <v>43</v>
      </c>
      <c r="D43" s="2" t="s">
        <v>55</v>
      </c>
      <c r="E43" s="3">
        <v>41722</v>
      </c>
      <c r="F43" s="4">
        <v>1.98</v>
      </c>
      <c r="G43" s="23">
        <v>3160</v>
      </c>
      <c r="H43" s="33">
        <v>633703.53329299996</v>
      </c>
      <c r="I43" s="21" t="s">
        <v>90</v>
      </c>
      <c r="J43" s="21">
        <v>35.65</v>
      </c>
      <c r="K43" s="21">
        <v>34.659999999999997</v>
      </c>
      <c r="L43" s="21">
        <v>0</v>
      </c>
      <c r="M43" s="25">
        <v>0</v>
      </c>
      <c r="N43" s="39">
        <f t="shared" si="0"/>
        <v>0</v>
      </c>
    </row>
    <row r="44" spans="1:14">
      <c r="A44" s="2" t="s">
        <v>32</v>
      </c>
      <c r="B44" s="2" t="s">
        <v>23</v>
      </c>
      <c r="C44" s="2" t="s">
        <v>43</v>
      </c>
      <c r="D44" s="2" t="s">
        <v>55</v>
      </c>
      <c r="E44" s="3">
        <v>41729</v>
      </c>
      <c r="F44" s="4">
        <v>1.67</v>
      </c>
      <c r="G44" s="23">
        <v>2960</v>
      </c>
      <c r="H44" s="33">
        <v>633703.53329299996</v>
      </c>
      <c r="I44" s="21" t="s">
        <v>91</v>
      </c>
      <c r="J44" s="21">
        <v>33.450000000000003</v>
      </c>
      <c r="K44" s="21">
        <v>34.659999999999997</v>
      </c>
      <c r="L44" s="21">
        <v>0</v>
      </c>
      <c r="M44" s="25">
        <v>0</v>
      </c>
      <c r="N44" s="39">
        <f t="shared" si="0"/>
        <v>0</v>
      </c>
    </row>
    <row r="45" spans="1:14">
      <c r="A45" s="2" t="s">
        <v>32</v>
      </c>
      <c r="B45" s="2" t="s">
        <v>23</v>
      </c>
      <c r="C45" s="2" t="s">
        <v>43</v>
      </c>
      <c r="D45" s="2" t="s">
        <v>55</v>
      </c>
      <c r="E45" s="3">
        <v>41736</v>
      </c>
      <c r="F45" s="4">
        <v>1.43</v>
      </c>
      <c r="G45" s="23">
        <v>3200</v>
      </c>
      <c r="H45" s="33">
        <v>633703.53329299996</v>
      </c>
      <c r="I45" s="21" t="s">
        <v>91</v>
      </c>
      <c r="J45" s="21">
        <v>33.450000000000003</v>
      </c>
      <c r="K45" s="21">
        <v>34.659999999999997</v>
      </c>
      <c r="L45" s="21">
        <v>0</v>
      </c>
      <c r="M45" s="25">
        <v>0</v>
      </c>
      <c r="N45" s="39">
        <f t="shared" si="0"/>
        <v>0</v>
      </c>
    </row>
    <row r="46" spans="1:14">
      <c r="A46" s="2" t="s">
        <v>32</v>
      </c>
      <c r="B46" s="2" t="s">
        <v>23</v>
      </c>
      <c r="C46" s="2" t="s">
        <v>43</v>
      </c>
      <c r="D46" s="2" t="s">
        <v>55</v>
      </c>
      <c r="E46" s="3">
        <v>41743</v>
      </c>
      <c r="F46" s="4">
        <v>1.31</v>
      </c>
      <c r="G46" s="23">
        <v>4521</v>
      </c>
      <c r="H46" s="33">
        <v>633703.53329299996</v>
      </c>
      <c r="I46" s="21" t="s">
        <v>91</v>
      </c>
      <c r="J46" s="21">
        <v>33.450000000000003</v>
      </c>
      <c r="K46" s="21">
        <v>34.659999999999997</v>
      </c>
      <c r="L46" s="21">
        <v>0</v>
      </c>
      <c r="M46" s="25">
        <v>0</v>
      </c>
      <c r="N46" s="39">
        <f t="shared" si="0"/>
        <v>0</v>
      </c>
    </row>
    <row r="47" spans="1:14">
      <c r="A47" s="2" t="s">
        <v>32</v>
      </c>
      <c r="B47" s="2" t="s">
        <v>23</v>
      </c>
      <c r="C47" s="2" t="s">
        <v>43</v>
      </c>
      <c r="D47" s="2" t="s">
        <v>55</v>
      </c>
      <c r="E47" s="3">
        <v>41753</v>
      </c>
      <c r="F47" s="4">
        <v>1.36</v>
      </c>
      <c r="G47" s="23">
        <v>4521</v>
      </c>
      <c r="H47" s="33">
        <v>633703.53329299996</v>
      </c>
      <c r="I47" s="21" t="s">
        <v>91</v>
      </c>
      <c r="J47" s="21">
        <v>33.450000000000003</v>
      </c>
      <c r="K47" s="21">
        <v>34.659999999999997</v>
      </c>
      <c r="L47" s="21">
        <v>3</v>
      </c>
      <c r="M47" s="25">
        <v>3</v>
      </c>
      <c r="N47" s="39">
        <f t="shared" si="0"/>
        <v>4.7340749141963774E-6</v>
      </c>
    </row>
    <row r="48" spans="1:14">
      <c r="A48" s="2" t="s">
        <v>32</v>
      </c>
      <c r="B48" s="2" t="s">
        <v>23</v>
      </c>
      <c r="C48" s="2" t="s">
        <v>43</v>
      </c>
      <c r="D48" s="2" t="s">
        <v>55</v>
      </c>
      <c r="E48" s="3">
        <v>41757</v>
      </c>
      <c r="F48" s="4">
        <v>1.35</v>
      </c>
      <c r="G48" s="23">
        <v>4220</v>
      </c>
      <c r="H48" s="33">
        <v>633703.53329299996</v>
      </c>
      <c r="I48" s="21" t="s">
        <v>90</v>
      </c>
      <c r="J48" s="21">
        <v>35.65</v>
      </c>
      <c r="K48" s="21">
        <v>34.659999999999997</v>
      </c>
      <c r="L48" s="21">
        <v>0</v>
      </c>
      <c r="M48" s="25">
        <v>3</v>
      </c>
      <c r="N48" s="39">
        <f t="shared" si="0"/>
        <v>4.7340749141963774E-6</v>
      </c>
    </row>
    <row r="49" spans="1:14">
      <c r="A49" s="2" t="s">
        <v>32</v>
      </c>
      <c r="B49" s="2" t="s">
        <v>23</v>
      </c>
      <c r="C49" s="2" t="s">
        <v>43</v>
      </c>
      <c r="D49" s="2" t="s">
        <v>55</v>
      </c>
      <c r="E49" s="3">
        <v>41771</v>
      </c>
      <c r="F49" s="4">
        <v>1.41</v>
      </c>
      <c r="G49" s="23">
        <v>6411</v>
      </c>
      <c r="H49" s="33">
        <v>633703.53329299996</v>
      </c>
      <c r="I49" s="21" t="s">
        <v>90</v>
      </c>
      <c r="J49" s="21">
        <v>35.65</v>
      </c>
      <c r="K49" s="21">
        <v>34.659999999999997</v>
      </c>
      <c r="L49" s="21">
        <v>1</v>
      </c>
      <c r="M49" s="25">
        <v>1</v>
      </c>
      <c r="N49" s="39">
        <f t="shared" si="0"/>
        <v>1.5780249713987925E-6</v>
      </c>
    </row>
    <row r="50" spans="1:14">
      <c r="A50" s="2" t="s">
        <v>32</v>
      </c>
      <c r="B50" s="2" t="s">
        <v>23</v>
      </c>
      <c r="C50" s="2" t="s">
        <v>43</v>
      </c>
      <c r="D50" s="2" t="s">
        <v>55</v>
      </c>
      <c r="E50" s="3">
        <v>41789</v>
      </c>
      <c r="F50" s="4">
        <v>1.18</v>
      </c>
      <c r="G50" s="23">
        <v>7546</v>
      </c>
      <c r="H50" s="33">
        <v>633703.53329299996</v>
      </c>
      <c r="I50" s="21" t="s">
        <v>92</v>
      </c>
      <c r="J50" s="21">
        <v>24.45</v>
      </c>
      <c r="K50" s="21">
        <v>34.659999999999997</v>
      </c>
      <c r="L50" s="21">
        <v>0</v>
      </c>
      <c r="M50" s="25">
        <v>0</v>
      </c>
      <c r="N50" s="39">
        <f t="shared" si="0"/>
        <v>0</v>
      </c>
    </row>
    <row r="51" spans="1:14">
      <c r="A51" s="2" t="s">
        <v>32</v>
      </c>
      <c r="B51" s="2" t="s">
        <v>27</v>
      </c>
      <c r="C51" s="2" t="s">
        <v>43</v>
      </c>
      <c r="D51" s="2" t="s">
        <v>55</v>
      </c>
      <c r="E51" s="3">
        <v>41715</v>
      </c>
      <c r="F51" s="4">
        <v>0.73</v>
      </c>
      <c r="G51" s="23">
        <v>3920</v>
      </c>
      <c r="H51" s="33">
        <v>241992.24795200001</v>
      </c>
      <c r="I51" s="21" t="s">
        <v>93</v>
      </c>
      <c r="J51" s="21">
        <v>36.450000000000003</v>
      </c>
      <c r="K51" s="21">
        <v>53.53</v>
      </c>
      <c r="L51" s="21">
        <v>0</v>
      </c>
      <c r="M51" s="25">
        <v>0</v>
      </c>
      <c r="N51" s="39">
        <f t="shared" si="0"/>
        <v>0</v>
      </c>
    </row>
    <row r="52" spans="1:14">
      <c r="A52" s="2" t="s">
        <v>32</v>
      </c>
      <c r="B52" s="2" t="s">
        <v>27</v>
      </c>
      <c r="C52" s="2" t="s">
        <v>43</v>
      </c>
      <c r="D52" s="2" t="s">
        <v>55</v>
      </c>
      <c r="E52" s="3">
        <v>41722</v>
      </c>
      <c r="F52" s="4">
        <v>0.69</v>
      </c>
      <c r="G52" s="23">
        <v>2200</v>
      </c>
      <c r="H52" s="33">
        <v>241992.24795200001</v>
      </c>
      <c r="I52" s="21" t="s">
        <v>92</v>
      </c>
      <c r="J52" s="21">
        <v>24.45</v>
      </c>
      <c r="K52" s="21">
        <v>53.53</v>
      </c>
      <c r="L52" s="21">
        <v>0</v>
      </c>
      <c r="M52" s="25">
        <v>0</v>
      </c>
      <c r="N52" s="39">
        <f t="shared" si="0"/>
        <v>0</v>
      </c>
    </row>
    <row r="53" spans="1:14">
      <c r="A53" s="2" t="s">
        <v>32</v>
      </c>
      <c r="B53" s="2" t="s">
        <v>27</v>
      </c>
      <c r="C53" s="2" t="s">
        <v>43</v>
      </c>
      <c r="D53" s="2" t="s">
        <v>55</v>
      </c>
      <c r="E53" s="3">
        <v>41729</v>
      </c>
      <c r="F53" s="4">
        <v>0.88</v>
      </c>
      <c r="G53" s="23">
        <v>2010</v>
      </c>
      <c r="H53" s="33">
        <v>241992.24795200001</v>
      </c>
      <c r="I53" s="21" t="s">
        <v>92</v>
      </c>
      <c r="J53" s="21">
        <v>24.45</v>
      </c>
      <c r="K53" s="21">
        <v>53.53</v>
      </c>
      <c r="L53" s="21">
        <v>2</v>
      </c>
      <c r="M53" s="25">
        <v>2</v>
      </c>
      <c r="N53" s="39">
        <f t="shared" si="0"/>
        <v>8.2647275560525671E-6</v>
      </c>
    </row>
    <row r="54" spans="1:14">
      <c r="A54" s="2" t="s">
        <v>32</v>
      </c>
      <c r="B54" s="2" t="s">
        <v>27</v>
      </c>
      <c r="C54" s="2" t="s">
        <v>43</v>
      </c>
      <c r="D54" s="2" t="s">
        <v>55</v>
      </c>
      <c r="E54" s="3">
        <v>41736</v>
      </c>
      <c r="F54" s="4">
        <v>0.93</v>
      </c>
      <c r="G54" s="23">
        <v>2240</v>
      </c>
      <c r="H54" s="33">
        <v>241992.24795200001</v>
      </c>
      <c r="I54" s="21" t="s">
        <v>92</v>
      </c>
      <c r="J54" s="21">
        <v>24.45</v>
      </c>
      <c r="K54" s="21">
        <v>53.53</v>
      </c>
      <c r="L54" s="21">
        <v>3</v>
      </c>
      <c r="M54" s="25">
        <v>5</v>
      </c>
      <c r="N54" s="39">
        <f t="shared" si="0"/>
        <v>2.0661818890131419E-5</v>
      </c>
    </row>
    <row r="55" spans="1:14">
      <c r="A55" s="2" t="s">
        <v>32</v>
      </c>
      <c r="B55" s="2" t="s">
        <v>27</v>
      </c>
      <c r="C55" s="2" t="s">
        <v>43</v>
      </c>
      <c r="D55" s="2" t="s">
        <v>55</v>
      </c>
      <c r="E55" s="3">
        <v>41743</v>
      </c>
      <c r="F55" s="4">
        <v>0.93</v>
      </c>
      <c r="G55" s="23">
        <v>3320</v>
      </c>
      <c r="H55" s="33">
        <v>241992.24795200001</v>
      </c>
      <c r="I55" s="21" t="s">
        <v>92</v>
      </c>
      <c r="J55" s="21">
        <v>24.45</v>
      </c>
      <c r="K55" s="21">
        <v>53.53</v>
      </c>
      <c r="L55" s="21">
        <v>4</v>
      </c>
      <c r="M55" s="25">
        <v>9</v>
      </c>
      <c r="N55" s="39">
        <f t="shared" si="0"/>
        <v>3.7191274002236553E-5</v>
      </c>
    </row>
    <row r="56" spans="1:14">
      <c r="A56" s="2" t="s">
        <v>32</v>
      </c>
      <c r="B56" s="2" t="s">
        <v>27</v>
      </c>
      <c r="C56" s="2" t="s">
        <v>43</v>
      </c>
      <c r="D56" s="2" t="s">
        <v>55</v>
      </c>
      <c r="E56" s="3">
        <v>41753</v>
      </c>
      <c r="F56" s="4">
        <v>1.17</v>
      </c>
      <c r="G56" s="23">
        <v>3490</v>
      </c>
      <c r="H56" s="33">
        <v>241992.24795200001</v>
      </c>
      <c r="I56" s="21" t="s">
        <v>92</v>
      </c>
      <c r="J56" s="21">
        <v>24.45</v>
      </c>
      <c r="K56" s="21">
        <v>53.53</v>
      </c>
      <c r="L56" s="21">
        <v>5</v>
      </c>
      <c r="M56" s="25">
        <v>14</v>
      </c>
      <c r="N56" s="39">
        <f t="shared" si="0"/>
        <v>5.7853092892367975E-5</v>
      </c>
    </row>
    <row r="57" spans="1:14">
      <c r="A57" s="2" t="s">
        <v>32</v>
      </c>
      <c r="B57" s="2" t="s">
        <v>27</v>
      </c>
      <c r="C57" s="2" t="s">
        <v>43</v>
      </c>
      <c r="D57" s="2" t="s">
        <v>55</v>
      </c>
      <c r="E57" s="3">
        <v>41757</v>
      </c>
      <c r="F57" s="4">
        <v>0.88</v>
      </c>
      <c r="G57" s="23">
        <v>3320</v>
      </c>
      <c r="H57" s="33">
        <v>241992.24795200001</v>
      </c>
      <c r="I57" s="21" t="s">
        <v>94</v>
      </c>
      <c r="J57" s="21">
        <v>26.65</v>
      </c>
      <c r="K57" s="21">
        <v>53.53</v>
      </c>
      <c r="L57" s="21">
        <v>6</v>
      </c>
      <c r="M57" s="25">
        <v>20</v>
      </c>
      <c r="N57" s="39">
        <f t="shared" si="0"/>
        <v>8.2647275560525675E-5</v>
      </c>
    </row>
    <row r="58" spans="1:14">
      <c r="A58" s="2" t="s">
        <v>32</v>
      </c>
      <c r="B58" s="2" t="s">
        <v>27</v>
      </c>
      <c r="C58" s="2" t="s">
        <v>43</v>
      </c>
      <c r="D58" s="2" t="s">
        <v>55</v>
      </c>
      <c r="E58" s="3">
        <v>41767</v>
      </c>
      <c r="F58" s="4">
        <v>0.62</v>
      </c>
      <c r="G58" s="23">
        <v>5521</v>
      </c>
      <c r="H58" s="33">
        <v>241992.24795200001</v>
      </c>
      <c r="I58" s="21" t="s">
        <v>92</v>
      </c>
      <c r="J58" s="21">
        <v>24.45</v>
      </c>
      <c r="K58" s="21">
        <v>53.53</v>
      </c>
      <c r="L58" s="21">
        <v>1</v>
      </c>
      <c r="M58" s="25">
        <v>20</v>
      </c>
      <c r="N58" s="39">
        <f t="shared" si="0"/>
        <v>8.2647275560525675E-5</v>
      </c>
    </row>
    <row r="59" spans="1:14">
      <c r="A59" s="2" t="s">
        <v>32</v>
      </c>
      <c r="B59" s="2" t="s">
        <v>27</v>
      </c>
      <c r="C59" s="2" t="s">
        <v>43</v>
      </c>
      <c r="D59" s="2" t="s">
        <v>55</v>
      </c>
      <c r="E59" s="3">
        <v>41771</v>
      </c>
      <c r="F59" s="4">
        <v>0.94</v>
      </c>
      <c r="G59" s="23">
        <v>4951</v>
      </c>
      <c r="H59" s="33">
        <v>241992.24795200001</v>
      </c>
      <c r="I59" s="21" t="s">
        <v>92</v>
      </c>
      <c r="J59" s="21">
        <v>24.45</v>
      </c>
      <c r="K59" s="21">
        <v>53.53</v>
      </c>
      <c r="L59" s="21">
        <v>4</v>
      </c>
      <c r="M59" s="25">
        <v>21</v>
      </c>
      <c r="N59" s="39">
        <f t="shared" si="0"/>
        <v>8.6779639338551966E-5</v>
      </c>
    </row>
    <row r="60" spans="1:14">
      <c r="A60" s="2" t="s">
        <v>32</v>
      </c>
      <c r="B60" s="2" t="s">
        <v>27</v>
      </c>
      <c r="C60" s="2" t="s">
        <v>43</v>
      </c>
      <c r="D60" s="2" t="s">
        <v>55</v>
      </c>
      <c r="E60" s="3">
        <v>41786</v>
      </c>
      <c r="F60" s="4">
        <v>0.53</v>
      </c>
      <c r="G60" s="23">
        <v>7637</v>
      </c>
      <c r="H60" s="33">
        <v>241992.24795200001</v>
      </c>
      <c r="I60" s="21" t="s">
        <v>92</v>
      </c>
      <c r="J60" s="21">
        <v>24.45</v>
      </c>
      <c r="K60" s="21">
        <v>53.53</v>
      </c>
      <c r="L60" s="21">
        <v>0</v>
      </c>
      <c r="M60" s="25">
        <v>19</v>
      </c>
      <c r="N60" s="39">
        <f t="shared" si="0"/>
        <v>7.8514911782499397E-5</v>
      </c>
    </row>
    <row r="61" spans="1:14">
      <c r="A61" s="2" t="s">
        <v>32</v>
      </c>
      <c r="B61" s="2" t="s">
        <v>27</v>
      </c>
      <c r="C61" s="2" t="s">
        <v>43</v>
      </c>
      <c r="D61" s="2" t="s">
        <v>55</v>
      </c>
      <c r="E61" s="3">
        <v>41789</v>
      </c>
      <c r="F61" s="4">
        <v>0.69</v>
      </c>
      <c r="G61" s="23">
        <v>5601</v>
      </c>
      <c r="H61" s="33">
        <v>241992.24795200001</v>
      </c>
      <c r="I61" s="21" t="s">
        <v>92</v>
      </c>
      <c r="J61" s="21">
        <v>24.45</v>
      </c>
      <c r="K61" s="21">
        <v>53.53</v>
      </c>
      <c r="L61" s="21">
        <v>0</v>
      </c>
      <c r="M61" s="25">
        <v>3</v>
      </c>
      <c r="N61" s="39">
        <f t="shared" si="0"/>
        <v>1.2397091334078852E-5</v>
      </c>
    </row>
    <row r="62" spans="1:14">
      <c r="A62" s="2" t="s">
        <v>32</v>
      </c>
      <c r="B62" s="2" t="s">
        <v>29</v>
      </c>
      <c r="C62" s="2" t="s">
        <v>43</v>
      </c>
      <c r="D62" s="2" t="s">
        <v>55</v>
      </c>
      <c r="E62" s="3">
        <v>41724</v>
      </c>
      <c r="F62" s="4">
        <v>0.33</v>
      </c>
      <c r="G62" s="23">
        <v>2090</v>
      </c>
      <c r="H62" s="33">
        <v>22391.202351</v>
      </c>
      <c r="I62" s="21" t="s">
        <v>96</v>
      </c>
      <c r="J62" s="21">
        <v>35.65</v>
      </c>
      <c r="K62" s="21">
        <v>43.99</v>
      </c>
      <c r="L62" s="21">
        <v>0</v>
      </c>
      <c r="M62" s="25">
        <v>0</v>
      </c>
      <c r="N62" s="39">
        <f t="shared" si="0"/>
        <v>0</v>
      </c>
    </row>
    <row r="63" spans="1:14">
      <c r="A63" s="2" t="s">
        <v>32</v>
      </c>
      <c r="B63" s="2" t="s">
        <v>29</v>
      </c>
      <c r="C63" s="2" t="s">
        <v>43</v>
      </c>
      <c r="D63" s="2" t="s">
        <v>55</v>
      </c>
      <c r="E63" s="3">
        <v>41731</v>
      </c>
      <c r="F63" s="4">
        <v>0.2</v>
      </c>
      <c r="G63" s="23">
        <v>1960</v>
      </c>
      <c r="H63" s="33">
        <v>22391.202351</v>
      </c>
      <c r="I63" s="21" t="s">
        <v>96</v>
      </c>
      <c r="J63" s="21">
        <v>35.65</v>
      </c>
      <c r="K63" s="21">
        <v>43.99</v>
      </c>
      <c r="L63" s="21">
        <v>2</v>
      </c>
      <c r="M63" s="25">
        <v>2</v>
      </c>
      <c r="N63" s="39">
        <f t="shared" si="0"/>
        <v>8.9320795223427532E-5</v>
      </c>
    </row>
    <row r="64" spans="1:14">
      <c r="A64" s="2" t="s">
        <v>32</v>
      </c>
      <c r="B64" s="2" t="s">
        <v>29</v>
      </c>
      <c r="C64" s="2" t="s">
        <v>43</v>
      </c>
      <c r="D64" s="2" t="s">
        <v>55</v>
      </c>
      <c r="E64" s="3">
        <v>41739</v>
      </c>
      <c r="F64" s="4">
        <v>0.08</v>
      </c>
      <c r="G64" s="23">
        <v>3630</v>
      </c>
      <c r="H64" s="33">
        <v>22391.202351</v>
      </c>
      <c r="I64" s="21" t="s">
        <v>96</v>
      </c>
      <c r="J64" s="21">
        <v>35.65</v>
      </c>
      <c r="K64" s="21">
        <v>43.99</v>
      </c>
      <c r="L64" s="21">
        <v>0</v>
      </c>
      <c r="M64" s="25">
        <v>2</v>
      </c>
      <c r="N64" s="39">
        <f t="shared" si="0"/>
        <v>8.9320795223427532E-5</v>
      </c>
    </row>
    <row r="65" spans="1:14">
      <c r="A65" s="2" t="s">
        <v>32</v>
      </c>
      <c r="B65" s="2" t="s">
        <v>29</v>
      </c>
      <c r="C65" s="2" t="s">
        <v>43</v>
      </c>
      <c r="D65" s="2" t="s">
        <v>55</v>
      </c>
      <c r="E65" s="3">
        <v>41745</v>
      </c>
      <c r="F65" s="4">
        <v>0.2</v>
      </c>
      <c r="G65" s="23">
        <v>3320</v>
      </c>
      <c r="H65" s="33">
        <v>22391.202351</v>
      </c>
      <c r="I65" s="21" t="s">
        <v>97</v>
      </c>
      <c r="J65" s="21">
        <v>50.1</v>
      </c>
      <c r="K65" s="21">
        <v>43.99</v>
      </c>
      <c r="L65" s="21">
        <v>1</v>
      </c>
      <c r="M65" s="25">
        <v>3</v>
      </c>
      <c r="N65" s="39">
        <f t="shared" si="0"/>
        <v>1.3398119283514128E-4</v>
      </c>
    </row>
    <row r="66" spans="1:14">
      <c r="A66" s="2" t="s">
        <v>32</v>
      </c>
      <c r="B66" s="2" t="s">
        <v>29</v>
      </c>
      <c r="C66" s="2" t="s">
        <v>43</v>
      </c>
      <c r="D66" s="2" t="s">
        <v>55</v>
      </c>
      <c r="E66" s="3">
        <v>41746</v>
      </c>
      <c r="F66" s="4">
        <v>0.17</v>
      </c>
      <c r="G66" s="23">
        <v>3320</v>
      </c>
      <c r="H66" s="33">
        <v>22391.202351</v>
      </c>
      <c r="I66" s="21" t="s">
        <v>98</v>
      </c>
      <c r="J66" s="21">
        <v>11.7</v>
      </c>
      <c r="K66" s="21">
        <v>43.99</v>
      </c>
      <c r="L66" s="21">
        <v>0</v>
      </c>
      <c r="M66" s="25">
        <v>3</v>
      </c>
      <c r="N66" s="39">
        <f t="shared" si="0"/>
        <v>1.3398119283514128E-4</v>
      </c>
    </row>
    <row r="67" spans="1:14">
      <c r="A67" s="2" t="s">
        <v>32</v>
      </c>
      <c r="B67" s="2" t="s">
        <v>29</v>
      </c>
      <c r="C67" s="2" t="s">
        <v>43</v>
      </c>
      <c r="D67" s="2" t="s">
        <v>55</v>
      </c>
      <c r="E67" s="3">
        <v>41751</v>
      </c>
      <c r="F67" s="4">
        <v>0.16</v>
      </c>
      <c r="G67" s="23">
        <v>3360</v>
      </c>
      <c r="H67" s="33">
        <v>22391.202351</v>
      </c>
      <c r="I67" s="21" t="s">
        <v>99</v>
      </c>
      <c r="J67" s="21">
        <v>35.65</v>
      </c>
      <c r="K67" s="21">
        <v>43.99</v>
      </c>
      <c r="L67" s="21">
        <v>0</v>
      </c>
      <c r="M67" s="25">
        <v>3</v>
      </c>
      <c r="N67" s="39">
        <f t="shared" ref="N67:N90" si="1">M67/H67</f>
        <v>1.3398119283514128E-4</v>
      </c>
    </row>
    <row r="68" spans="1:14">
      <c r="A68" s="2" t="s">
        <v>32</v>
      </c>
      <c r="B68" s="2" t="s">
        <v>29</v>
      </c>
      <c r="C68" s="2" t="s">
        <v>43</v>
      </c>
      <c r="D68" s="2" t="s">
        <v>55</v>
      </c>
      <c r="E68" s="3">
        <v>41759</v>
      </c>
      <c r="F68" s="4">
        <v>0.38</v>
      </c>
      <c r="G68" s="23">
        <v>3090</v>
      </c>
      <c r="H68" s="33">
        <v>22391.202351</v>
      </c>
      <c r="I68" s="21" t="s">
        <v>99</v>
      </c>
      <c r="J68" s="21">
        <v>35.65</v>
      </c>
      <c r="K68" s="21">
        <v>43.99</v>
      </c>
      <c r="L68" s="21">
        <v>1</v>
      </c>
      <c r="M68" s="25">
        <v>4</v>
      </c>
      <c r="N68" s="39">
        <f t="shared" si="1"/>
        <v>1.7864159044685506E-4</v>
      </c>
    </row>
    <row r="69" spans="1:14">
      <c r="A69" s="2" t="s">
        <v>32</v>
      </c>
      <c r="B69" s="2" t="s">
        <v>29</v>
      </c>
      <c r="C69" s="2" t="s">
        <v>43</v>
      </c>
      <c r="D69" s="2" t="s">
        <v>55</v>
      </c>
      <c r="E69" s="3">
        <v>41773</v>
      </c>
      <c r="F69" s="4">
        <v>0.25</v>
      </c>
      <c r="G69" s="23">
        <v>5671</v>
      </c>
      <c r="H69" s="33">
        <v>22391.202351</v>
      </c>
      <c r="I69" s="21" t="s">
        <v>99</v>
      </c>
      <c r="J69" s="21">
        <v>35.65</v>
      </c>
      <c r="K69" s="21">
        <v>43.99</v>
      </c>
      <c r="L69" s="21">
        <v>0</v>
      </c>
      <c r="M69" s="25">
        <v>4</v>
      </c>
      <c r="N69" s="39">
        <f t="shared" si="1"/>
        <v>1.7864159044685506E-4</v>
      </c>
    </row>
    <row r="70" spans="1:14">
      <c r="A70" s="2" t="s">
        <v>32</v>
      </c>
      <c r="B70" s="2" t="s">
        <v>30</v>
      </c>
      <c r="C70" s="2" t="s">
        <v>43</v>
      </c>
      <c r="D70" s="2" t="s">
        <v>55</v>
      </c>
      <c r="E70" s="3">
        <v>41723</v>
      </c>
      <c r="F70" s="4">
        <v>2.79</v>
      </c>
      <c r="G70" s="23">
        <v>2120</v>
      </c>
      <c r="H70" s="33">
        <v>979009.58432799997</v>
      </c>
      <c r="I70" s="21" t="s">
        <v>94</v>
      </c>
      <c r="J70" s="21">
        <v>26.65</v>
      </c>
      <c r="K70" s="21">
        <v>41.42</v>
      </c>
      <c r="L70" s="21">
        <v>2</v>
      </c>
      <c r="M70" s="25">
        <v>2</v>
      </c>
      <c r="N70" s="39">
        <f t="shared" si="1"/>
        <v>2.0428809196723196E-6</v>
      </c>
    </row>
    <row r="71" spans="1:14">
      <c r="A71" s="2" t="s">
        <v>32</v>
      </c>
      <c r="B71" s="2" t="s">
        <v>30</v>
      </c>
      <c r="C71" s="2" t="s">
        <v>43</v>
      </c>
      <c r="D71" s="2" t="s">
        <v>55</v>
      </c>
      <c r="E71" s="3">
        <v>41730</v>
      </c>
      <c r="F71" s="4">
        <v>3.23</v>
      </c>
      <c r="G71" s="23">
        <v>1990</v>
      </c>
      <c r="H71" s="33">
        <v>979009.58432799997</v>
      </c>
      <c r="I71" s="21" t="s">
        <v>94</v>
      </c>
      <c r="J71" s="21">
        <v>26.65</v>
      </c>
      <c r="K71" s="21">
        <v>41.42</v>
      </c>
      <c r="L71" s="21">
        <v>6</v>
      </c>
      <c r="M71" s="25">
        <v>8</v>
      </c>
      <c r="N71" s="39">
        <f t="shared" si="1"/>
        <v>8.1715236786892783E-6</v>
      </c>
    </row>
    <row r="72" spans="1:14">
      <c r="A72" s="2" t="s">
        <v>32</v>
      </c>
      <c r="B72" s="2" t="s">
        <v>30</v>
      </c>
      <c r="C72" s="2" t="s">
        <v>43</v>
      </c>
      <c r="D72" s="2" t="s">
        <v>55</v>
      </c>
      <c r="E72" s="3">
        <v>41737</v>
      </c>
      <c r="F72" s="4">
        <v>2.52</v>
      </c>
      <c r="G72" s="23">
        <v>2430</v>
      </c>
      <c r="H72" s="33">
        <v>979009.58432799997</v>
      </c>
      <c r="I72" s="21" t="s">
        <v>94</v>
      </c>
      <c r="J72" s="21">
        <v>26.65</v>
      </c>
      <c r="K72" s="21">
        <v>41.42</v>
      </c>
      <c r="L72" s="21">
        <v>6</v>
      </c>
      <c r="M72" s="25">
        <v>14</v>
      </c>
      <c r="N72" s="39">
        <f t="shared" si="1"/>
        <v>1.4300166437706238E-5</v>
      </c>
    </row>
    <row r="73" spans="1:14">
      <c r="A73" s="2" t="s">
        <v>32</v>
      </c>
      <c r="B73" s="2" t="s">
        <v>30</v>
      </c>
      <c r="C73" s="2" t="s">
        <v>43</v>
      </c>
      <c r="D73" s="2" t="s">
        <v>55</v>
      </c>
      <c r="E73" s="3">
        <v>41744</v>
      </c>
      <c r="F73" s="4">
        <v>2.78</v>
      </c>
      <c r="G73" s="23">
        <v>3320</v>
      </c>
      <c r="H73" s="33">
        <v>979009.58432799997</v>
      </c>
      <c r="I73" s="21" t="s">
        <v>94</v>
      </c>
      <c r="J73" s="21">
        <v>26.65</v>
      </c>
      <c r="K73" s="21">
        <v>41.42</v>
      </c>
      <c r="L73" s="21">
        <v>8</v>
      </c>
      <c r="M73" s="25">
        <v>21</v>
      </c>
      <c r="N73" s="39">
        <f t="shared" si="1"/>
        <v>2.1450249656559358E-5</v>
      </c>
    </row>
    <row r="74" spans="1:14">
      <c r="A74" s="2" t="s">
        <v>32</v>
      </c>
      <c r="B74" s="2" t="s">
        <v>30</v>
      </c>
      <c r="C74" s="2" t="s">
        <v>43</v>
      </c>
      <c r="D74" s="2" t="s">
        <v>55</v>
      </c>
      <c r="E74" s="3">
        <v>41752</v>
      </c>
      <c r="F74" s="4">
        <v>2.5</v>
      </c>
      <c r="G74" s="23">
        <v>3340</v>
      </c>
      <c r="H74" s="33">
        <v>979009.58432799997</v>
      </c>
      <c r="I74" s="21" t="s">
        <v>94</v>
      </c>
      <c r="J74" s="21">
        <v>26.65</v>
      </c>
      <c r="K74" s="21">
        <v>41.42</v>
      </c>
      <c r="L74" s="21">
        <v>10</v>
      </c>
      <c r="M74" s="25">
        <v>28</v>
      </c>
      <c r="N74" s="39">
        <f t="shared" si="1"/>
        <v>2.8600332875412477E-5</v>
      </c>
    </row>
    <row r="75" spans="1:14">
      <c r="A75" s="2" t="s">
        <v>32</v>
      </c>
      <c r="B75" s="2" t="s">
        <v>30</v>
      </c>
      <c r="C75" s="2" t="s">
        <v>43</v>
      </c>
      <c r="D75" s="2" t="s">
        <v>55</v>
      </c>
      <c r="E75" s="3">
        <v>41760</v>
      </c>
      <c r="F75" s="4">
        <v>2.42</v>
      </c>
      <c r="G75" s="23">
        <v>3434</v>
      </c>
      <c r="H75" s="33">
        <v>979009.58432799997</v>
      </c>
      <c r="I75" s="21" t="s">
        <v>94</v>
      </c>
      <c r="J75" s="21">
        <v>26.65</v>
      </c>
      <c r="K75" s="21">
        <v>41.42</v>
      </c>
      <c r="L75" s="21">
        <v>4</v>
      </c>
      <c r="M75" s="25">
        <v>29</v>
      </c>
      <c r="N75" s="39">
        <f t="shared" si="1"/>
        <v>2.9621773335248635E-5</v>
      </c>
    </row>
    <row r="76" spans="1:14">
      <c r="A76" s="2" t="s">
        <v>32</v>
      </c>
      <c r="B76" s="2" t="s">
        <v>30</v>
      </c>
      <c r="C76" s="2" t="s">
        <v>43</v>
      </c>
      <c r="D76" s="2" t="s">
        <v>55</v>
      </c>
      <c r="E76" s="3">
        <v>41765</v>
      </c>
      <c r="F76" s="4">
        <v>1.88</v>
      </c>
      <c r="G76" s="23">
        <v>6001</v>
      </c>
      <c r="H76" s="33">
        <v>979009.58432799997</v>
      </c>
      <c r="I76" s="21" t="s">
        <v>94</v>
      </c>
      <c r="J76" s="21">
        <v>26.65</v>
      </c>
      <c r="K76" s="21">
        <v>41.42</v>
      </c>
      <c r="L76" s="21">
        <v>3</v>
      </c>
      <c r="M76" s="25">
        <v>21</v>
      </c>
      <c r="N76" s="39">
        <f t="shared" si="1"/>
        <v>2.1450249656559358E-5</v>
      </c>
    </row>
    <row r="77" spans="1:14">
      <c r="A77" s="2" t="s">
        <v>32</v>
      </c>
      <c r="B77" s="2" t="s">
        <v>30</v>
      </c>
      <c r="C77" s="2" t="s">
        <v>43</v>
      </c>
      <c r="D77" s="2" t="s">
        <v>55</v>
      </c>
      <c r="E77" s="3">
        <v>41772</v>
      </c>
      <c r="F77" s="4">
        <v>2.16</v>
      </c>
      <c r="G77" s="23">
        <v>5061</v>
      </c>
      <c r="H77" s="33">
        <v>979009.58432799997</v>
      </c>
      <c r="I77" s="21" t="s">
        <v>94</v>
      </c>
      <c r="J77" s="21">
        <v>26.65</v>
      </c>
      <c r="K77" s="21">
        <v>41.42</v>
      </c>
      <c r="L77" s="21">
        <v>5</v>
      </c>
      <c r="M77" s="25">
        <v>19</v>
      </c>
      <c r="N77" s="39">
        <f t="shared" si="1"/>
        <v>1.9407368736887038E-5</v>
      </c>
    </row>
    <row r="78" spans="1:14">
      <c r="A78" s="2" t="s">
        <v>32</v>
      </c>
      <c r="B78" s="2" t="s">
        <v>30</v>
      </c>
      <c r="C78" s="2" t="s">
        <v>43</v>
      </c>
      <c r="D78" s="2" t="s">
        <v>55</v>
      </c>
      <c r="E78" s="3">
        <v>41788</v>
      </c>
      <c r="F78" s="4">
        <v>1.71</v>
      </c>
      <c r="G78" s="23">
        <v>6091</v>
      </c>
      <c r="H78" s="33">
        <v>979009.58432799997</v>
      </c>
      <c r="I78" s="21" t="s">
        <v>94</v>
      </c>
      <c r="J78" s="21">
        <v>26.65</v>
      </c>
      <c r="K78" s="21">
        <v>41.42</v>
      </c>
      <c r="L78" s="21">
        <v>2</v>
      </c>
      <c r="M78" s="25">
        <v>9</v>
      </c>
      <c r="N78" s="39">
        <f t="shared" si="1"/>
        <v>9.1929641385254383E-6</v>
      </c>
    </row>
    <row r="79" spans="1:14">
      <c r="A79" s="2" t="s">
        <v>32</v>
      </c>
      <c r="B79" s="2" t="s">
        <v>30</v>
      </c>
      <c r="C79" s="2" t="s">
        <v>43</v>
      </c>
      <c r="D79" s="2" t="s">
        <v>55</v>
      </c>
      <c r="E79" s="3">
        <v>41792</v>
      </c>
      <c r="F79" s="4">
        <v>1.8</v>
      </c>
      <c r="G79" s="23">
        <v>7081</v>
      </c>
      <c r="H79" s="33">
        <v>979009.58432799997</v>
      </c>
      <c r="I79" s="21" t="s">
        <v>94</v>
      </c>
      <c r="J79" s="21">
        <v>26.65</v>
      </c>
      <c r="K79" s="21">
        <v>41.42</v>
      </c>
      <c r="L79" s="21">
        <v>0</v>
      </c>
      <c r="M79" s="25">
        <v>9</v>
      </c>
      <c r="N79" s="39">
        <f t="shared" si="1"/>
        <v>9.1929641385254383E-6</v>
      </c>
    </row>
    <row r="80" spans="1:14">
      <c r="A80" s="2" t="s">
        <v>33</v>
      </c>
      <c r="B80" s="2" t="s">
        <v>44</v>
      </c>
      <c r="C80" s="2" t="s">
        <v>36</v>
      </c>
      <c r="D80" s="2" t="s">
        <v>37</v>
      </c>
      <c r="E80" s="3">
        <v>41752</v>
      </c>
      <c r="F80" s="4">
        <v>2.95</v>
      </c>
      <c r="G80" s="23">
        <v>1859</v>
      </c>
      <c r="H80" s="33">
        <v>635355.906051</v>
      </c>
      <c r="I80" s="21" t="s">
        <v>41</v>
      </c>
      <c r="J80" s="4">
        <v>55.5</v>
      </c>
      <c r="K80" s="5">
        <v>33.94</v>
      </c>
      <c r="L80" s="21">
        <v>1</v>
      </c>
      <c r="M80" s="25">
        <v>1</v>
      </c>
      <c r="N80" s="39">
        <f t="shared" si="1"/>
        <v>1.5739209952661241E-6</v>
      </c>
    </row>
    <row r="81" spans="1:14">
      <c r="A81" s="2" t="s">
        <v>33</v>
      </c>
      <c r="B81" s="2" t="s">
        <v>46</v>
      </c>
      <c r="C81" s="2" t="s">
        <v>36</v>
      </c>
      <c r="D81" s="2" t="s">
        <v>37</v>
      </c>
      <c r="E81" s="3">
        <v>41754</v>
      </c>
      <c r="F81" s="4">
        <v>4.58</v>
      </c>
      <c r="G81" s="23">
        <v>1879</v>
      </c>
      <c r="H81" s="33">
        <v>815393.65168400004</v>
      </c>
      <c r="I81" s="21" t="s">
        <v>38</v>
      </c>
      <c r="J81" s="4">
        <v>26.1</v>
      </c>
      <c r="K81" s="5">
        <v>38.42</v>
      </c>
      <c r="L81" s="21">
        <v>1</v>
      </c>
      <c r="M81" s="25">
        <v>1</v>
      </c>
      <c r="N81" s="39">
        <f t="shared" si="1"/>
        <v>1.2264015030467061E-6</v>
      </c>
    </row>
    <row r="82" spans="1:14">
      <c r="A82" s="2" t="s">
        <v>33</v>
      </c>
      <c r="B82" s="2" t="s">
        <v>40</v>
      </c>
      <c r="C82" s="2" t="s">
        <v>36</v>
      </c>
      <c r="D82" s="2" t="s">
        <v>37</v>
      </c>
      <c r="E82" s="3">
        <v>41757</v>
      </c>
      <c r="F82" s="4">
        <v>2.4300000000000002</v>
      </c>
      <c r="G82" s="23">
        <v>1770</v>
      </c>
      <c r="H82" s="33">
        <v>469102.08562500001</v>
      </c>
      <c r="I82" s="21" t="s">
        <v>41</v>
      </c>
      <c r="J82" s="4">
        <v>55.5</v>
      </c>
      <c r="K82" s="5">
        <v>39.33</v>
      </c>
      <c r="L82" s="21">
        <v>2</v>
      </c>
      <c r="M82" s="25">
        <v>2</v>
      </c>
      <c r="N82" s="39">
        <f t="shared" si="1"/>
        <v>4.2634643104076908E-6</v>
      </c>
    </row>
    <row r="83" spans="1:14">
      <c r="A83" s="2" t="s">
        <v>33</v>
      </c>
      <c r="B83" s="2" t="s">
        <v>35</v>
      </c>
      <c r="C83" s="2" t="s">
        <v>36</v>
      </c>
      <c r="D83" s="2" t="s">
        <v>37</v>
      </c>
      <c r="E83" s="3">
        <v>41758</v>
      </c>
      <c r="F83" s="4">
        <v>5.13</v>
      </c>
      <c r="G83" s="23">
        <v>1727</v>
      </c>
      <c r="H83" s="33">
        <v>892210.86884599994</v>
      </c>
      <c r="I83" s="21" t="s">
        <v>38</v>
      </c>
      <c r="J83" s="4">
        <v>26.1</v>
      </c>
      <c r="K83" s="5">
        <v>56.55</v>
      </c>
      <c r="L83" s="21">
        <v>5</v>
      </c>
      <c r="M83" s="25">
        <v>5</v>
      </c>
      <c r="N83" s="39">
        <f t="shared" si="1"/>
        <v>5.6040563667051953E-6</v>
      </c>
    </row>
    <row r="84" spans="1:14">
      <c r="A84" s="2" t="s">
        <v>32</v>
      </c>
      <c r="B84" s="2" t="s">
        <v>22</v>
      </c>
      <c r="C84" s="2" t="s">
        <v>36</v>
      </c>
      <c r="D84" s="2" t="s">
        <v>37</v>
      </c>
      <c r="E84" s="3">
        <v>41758</v>
      </c>
      <c r="F84" s="4">
        <v>0.57999999999999996</v>
      </c>
      <c r="G84" s="23">
        <v>3980</v>
      </c>
      <c r="H84" s="33">
        <v>268410.60954699997</v>
      </c>
      <c r="I84" s="21" t="s">
        <v>101</v>
      </c>
      <c r="J84" s="21">
        <v>19</v>
      </c>
      <c r="K84" s="21">
        <v>23.73</v>
      </c>
      <c r="L84" s="21">
        <v>0</v>
      </c>
      <c r="M84" s="25">
        <v>0</v>
      </c>
      <c r="N84" s="39">
        <f t="shared" si="1"/>
        <v>0</v>
      </c>
    </row>
    <row r="85" spans="1:14">
      <c r="A85" s="2" t="s">
        <v>32</v>
      </c>
      <c r="B85" s="2" t="s">
        <v>31</v>
      </c>
      <c r="C85" s="2" t="s">
        <v>36</v>
      </c>
      <c r="D85" s="2" t="s">
        <v>37</v>
      </c>
      <c r="E85" s="3">
        <v>41766</v>
      </c>
      <c r="F85" s="4">
        <v>0.27</v>
      </c>
      <c r="G85" s="23">
        <v>4290</v>
      </c>
      <c r="H85" s="33">
        <v>78797.165898000007</v>
      </c>
      <c r="I85" s="21" t="s">
        <v>100</v>
      </c>
      <c r="J85" s="21">
        <v>29.35</v>
      </c>
      <c r="K85" s="21">
        <v>34.44</v>
      </c>
      <c r="L85" s="21">
        <v>0</v>
      </c>
      <c r="M85" s="25">
        <v>0</v>
      </c>
      <c r="N85" s="39">
        <f t="shared" si="1"/>
        <v>0</v>
      </c>
    </row>
    <row r="86" spans="1:14">
      <c r="A86" s="2" t="s">
        <v>32</v>
      </c>
      <c r="B86" s="2" t="s">
        <v>24</v>
      </c>
      <c r="C86" s="2" t="s">
        <v>36</v>
      </c>
      <c r="D86" s="2" t="s">
        <v>37</v>
      </c>
      <c r="E86" s="3">
        <v>41758</v>
      </c>
      <c r="F86" s="4">
        <v>1.95</v>
      </c>
      <c r="G86" s="23">
        <v>4000</v>
      </c>
      <c r="H86" s="33">
        <v>797412.27603399998</v>
      </c>
      <c r="I86" s="21" t="s">
        <v>101</v>
      </c>
      <c r="J86" s="21">
        <v>19</v>
      </c>
      <c r="K86" s="21">
        <v>18.45</v>
      </c>
      <c r="L86" s="21">
        <v>2</v>
      </c>
      <c r="M86" s="25">
        <v>2</v>
      </c>
      <c r="N86" s="39">
        <f t="shared" si="1"/>
        <v>2.5081128797604869E-6</v>
      </c>
    </row>
    <row r="87" spans="1:14">
      <c r="A87" s="2" t="s">
        <v>32</v>
      </c>
      <c r="B87" s="2" t="s">
        <v>26</v>
      </c>
      <c r="C87" s="2" t="s">
        <v>36</v>
      </c>
      <c r="D87" s="2" t="s">
        <v>37</v>
      </c>
      <c r="E87" s="3">
        <v>41758</v>
      </c>
      <c r="F87" s="4">
        <v>0.68</v>
      </c>
      <c r="G87" s="23">
        <v>3860</v>
      </c>
      <c r="H87" s="33">
        <v>271494.98914700001</v>
      </c>
      <c r="I87" s="21" t="s">
        <v>95</v>
      </c>
      <c r="J87" s="21">
        <v>3.15</v>
      </c>
      <c r="K87" s="21">
        <v>18.45</v>
      </c>
      <c r="L87" s="21">
        <v>0</v>
      </c>
      <c r="M87" s="25">
        <v>0</v>
      </c>
      <c r="N87" s="39">
        <f t="shared" si="1"/>
        <v>0</v>
      </c>
    </row>
    <row r="88" spans="1:14">
      <c r="A88" s="2" t="s">
        <v>32</v>
      </c>
      <c r="B88" s="2" t="s">
        <v>25</v>
      </c>
      <c r="C88" s="2" t="s">
        <v>36</v>
      </c>
      <c r="D88" s="2" t="s">
        <v>37</v>
      </c>
      <c r="E88" s="3">
        <v>41758</v>
      </c>
      <c r="F88" s="4">
        <v>0.88</v>
      </c>
      <c r="G88" s="23">
        <v>3860</v>
      </c>
      <c r="H88" s="33">
        <v>354531.22603199998</v>
      </c>
      <c r="I88" s="21" t="s">
        <v>95</v>
      </c>
      <c r="J88" s="21">
        <v>3.15</v>
      </c>
      <c r="K88" s="21">
        <v>18.45</v>
      </c>
      <c r="L88" s="21">
        <v>0</v>
      </c>
      <c r="M88" s="25">
        <v>0</v>
      </c>
      <c r="N88" s="39">
        <f t="shared" si="1"/>
        <v>0</v>
      </c>
    </row>
    <row r="89" spans="1:14">
      <c r="A89" s="2" t="s">
        <v>32</v>
      </c>
      <c r="B89" s="2" t="s">
        <v>27</v>
      </c>
      <c r="C89" s="2" t="s">
        <v>36</v>
      </c>
      <c r="D89" s="2" t="s">
        <v>37</v>
      </c>
      <c r="E89" s="3">
        <v>41758</v>
      </c>
      <c r="F89" s="4">
        <v>0.18</v>
      </c>
      <c r="G89" s="23">
        <v>3724</v>
      </c>
      <c r="H89" s="33">
        <v>43167.286047000001</v>
      </c>
      <c r="I89" s="21" t="s">
        <v>95</v>
      </c>
      <c r="J89" s="21">
        <v>3.15</v>
      </c>
      <c r="K89" s="21">
        <v>53.53</v>
      </c>
      <c r="L89" s="21">
        <v>0</v>
      </c>
      <c r="M89" s="25">
        <v>0</v>
      </c>
      <c r="N89" s="39">
        <f t="shared" si="1"/>
        <v>0</v>
      </c>
    </row>
    <row r="90" spans="1:14">
      <c r="A90" s="21" t="s">
        <v>32</v>
      </c>
      <c r="B90" s="21" t="s">
        <v>30</v>
      </c>
      <c r="C90" s="21" t="s">
        <v>36</v>
      </c>
      <c r="D90" s="21" t="s">
        <v>37</v>
      </c>
      <c r="E90" s="3">
        <v>41766</v>
      </c>
      <c r="F90" s="4">
        <v>0.78</v>
      </c>
      <c r="G90" s="23">
        <v>5661</v>
      </c>
      <c r="H90" s="33">
        <v>229542.03821299999</v>
      </c>
      <c r="I90" s="21" t="s">
        <v>100</v>
      </c>
      <c r="J90" s="21">
        <v>29.35</v>
      </c>
      <c r="K90" s="21">
        <v>41.42</v>
      </c>
      <c r="L90" s="21">
        <v>0</v>
      </c>
      <c r="M90" s="25">
        <v>0</v>
      </c>
      <c r="N90" s="39">
        <f t="shared" si="1"/>
        <v>0</v>
      </c>
    </row>
  </sheetData>
  <sortState ref="A2:L90">
    <sortCondition descending="1" ref="C2:C90"/>
    <sortCondition ref="B2:B90"/>
    <sortCondition ref="E2:E90"/>
  </sortState>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44"/>
  <sheetViews>
    <sheetView topLeftCell="B1" workbookViewId="0">
      <pane ySplit="1" topLeftCell="A2" activePane="bottomLeft" state="frozen"/>
      <selection pane="bottomLeft" activeCell="G42" sqref="G42"/>
    </sheetView>
  </sheetViews>
  <sheetFormatPr baseColWidth="10" defaultColWidth="8.83203125" defaultRowHeight="14" x14ac:dyDescent="0"/>
  <cols>
    <col min="1" max="1" width="8.83203125" style="2"/>
    <col min="2" max="2" width="15.5" style="2" customWidth="1"/>
    <col min="3" max="3" width="8.83203125" style="2"/>
    <col min="4" max="4" width="12.33203125" style="2" customWidth="1"/>
    <col min="5" max="5" width="10.83203125" style="3" customWidth="1"/>
    <col min="6" max="6" width="12.5" style="3" customWidth="1"/>
    <col min="7" max="7" width="10.5" style="3" customWidth="1"/>
    <col min="8" max="8" width="8.83203125" style="2"/>
  </cols>
  <sheetData>
    <row r="1" spans="1:8" s="1" customFormat="1" ht="28">
      <c r="A1" s="11" t="s">
        <v>8</v>
      </c>
      <c r="B1" s="11" t="s">
        <v>9</v>
      </c>
      <c r="C1" s="11" t="s">
        <v>1</v>
      </c>
      <c r="D1" s="11" t="s">
        <v>52</v>
      </c>
      <c r="E1" s="12" t="s">
        <v>11</v>
      </c>
      <c r="F1" s="12" t="s">
        <v>13</v>
      </c>
      <c r="G1" s="12" t="s">
        <v>12</v>
      </c>
      <c r="H1" s="11" t="s">
        <v>10</v>
      </c>
    </row>
    <row r="2" spans="1:8">
      <c r="A2" s="2">
        <v>2014</v>
      </c>
      <c r="B2" s="2" t="s">
        <v>33</v>
      </c>
      <c r="C2" s="2" t="s">
        <v>45</v>
      </c>
      <c r="D2" s="2" t="s">
        <v>78</v>
      </c>
      <c r="E2" s="3">
        <v>41759</v>
      </c>
      <c r="G2" s="3">
        <v>41773</v>
      </c>
      <c r="H2" s="2">
        <f t="shared" ref="H2:H33" si="0">G2-E2</f>
        <v>14</v>
      </c>
    </row>
    <row r="3" spans="1:8">
      <c r="A3" s="2">
        <v>2014</v>
      </c>
      <c r="B3" s="2" t="s">
        <v>33</v>
      </c>
      <c r="C3" s="2" t="s">
        <v>45</v>
      </c>
      <c r="D3" s="2" t="s">
        <v>79</v>
      </c>
      <c r="E3" s="3">
        <v>41759</v>
      </c>
      <c r="G3" s="3">
        <v>41773</v>
      </c>
      <c r="H3" s="2">
        <f t="shared" si="0"/>
        <v>14</v>
      </c>
    </row>
    <row r="4" spans="1:8">
      <c r="A4" s="2">
        <v>2014</v>
      </c>
      <c r="B4" s="2" t="s">
        <v>33</v>
      </c>
      <c r="C4" s="2" t="s">
        <v>45</v>
      </c>
      <c r="D4" s="2" t="s">
        <v>89</v>
      </c>
      <c r="E4" s="3">
        <v>41759</v>
      </c>
      <c r="G4" s="3">
        <v>41773</v>
      </c>
      <c r="H4" s="2">
        <f t="shared" si="0"/>
        <v>14</v>
      </c>
    </row>
    <row r="5" spans="1:8">
      <c r="A5" s="2">
        <v>2014</v>
      </c>
      <c r="B5" s="2" t="s">
        <v>33</v>
      </c>
      <c r="C5" s="2" t="s">
        <v>45</v>
      </c>
      <c r="D5" s="2" t="s">
        <v>76</v>
      </c>
      <c r="E5" s="3">
        <v>41752</v>
      </c>
      <c r="F5" s="3">
        <v>41759</v>
      </c>
      <c r="G5" s="3">
        <v>41773</v>
      </c>
      <c r="H5" s="2">
        <f t="shared" si="0"/>
        <v>21</v>
      </c>
    </row>
    <row r="6" spans="1:8">
      <c r="A6" s="2">
        <v>2014</v>
      </c>
      <c r="B6" s="2" t="s">
        <v>33</v>
      </c>
      <c r="C6" s="2" t="s">
        <v>45</v>
      </c>
      <c r="D6" s="2" t="s">
        <v>77</v>
      </c>
      <c r="E6" s="3">
        <v>41752</v>
      </c>
      <c r="F6" s="3">
        <v>41759</v>
      </c>
      <c r="G6" s="3">
        <v>41773</v>
      </c>
      <c r="H6" s="2">
        <f t="shared" si="0"/>
        <v>21</v>
      </c>
    </row>
    <row r="7" spans="1:8" s="15" customFormat="1">
      <c r="A7" s="25">
        <v>2014</v>
      </c>
      <c r="B7" s="25" t="s">
        <v>33</v>
      </c>
      <c r="C7" s="25" t="s">
        <v>45</v>
      </c>
      <c r="D7" s="25" t="s">
        <v>80</v>
      </c>
      <c r="E7" s="3">
        <v>41752</v>
      </c>
      <c r="F7" s="3">
        <v>41759</v>
      </c>
      <c r="G7" s="3">
        <v>41773</v>
      </c>
      <c r="H7" s="25">
        <f t="shared" si="0"/>
        <v>21</v>
      </c>
    </row>
    <row r="8" spans="1:8">
      <c r="A8" s="2">
        <v>2014</v>
      </c>
      <c r="B8" s="2" t="s">
        <v>33</v>
      </c>
      <c r="C8" s="2" t="s">
        <v>45</v>
      </c>
      <c r="D8" s="2" t="s">
        <v>85</v>
      </c>
      <c r="E8" s="3">
        <v>41724</v>
      </c>
      <c r="F8" s="3">
        <v>41731</v>
      </c>
      <c r="G8" s="3">
        <v>41745</v>
      </c>
      <c r="H8" s="2">
        <f t="shared" si="0"/>
        <v>21</v>
      </c>
    </row>
    <row r="9" spans="1:8">
      <c r="A9" s="2">
        <v>2014</v>
      </c>
      <c r="B9" s="2" t="s">
        <v>33</v>
      </c>
      <c r="C9" s="2" t="s">
        <v>45</v>
      </c>
      <c r="D9" s="2" t="s">
        <v>87</v>
      </c>
      <c r="E9" s="3">
        <v>41719</v>
      </c>
      <c r="F9" s="3">
        <v>41731</v>
      </c>
      <c r="G9" s="3">
        <v>41745</v>
      </c>
      <c r="H9" s="2">
        <f t="shared" si="0"/>
        <v>26</v>
      </c>
    </row>
    <row r="10" spans="1:8">
      <c r="A10" s="2">
        <v>2014</v>
      </c>
      <c r="B10" s="2" t="s">
        <v>33</v>
      </c>
      <c r="C10" s="2" t="s">
        <v>45</v>
      </c>
      <c r="D10" s="2" t="s">
        <v>84</v>
      </c>
      <c r="E10" s="3">
        <v>41745</v>
      </c>
      <c r="F10" s="3">
        <v>41759</v>
      </c>
      <c r="G10" s="3">
        <v>41773</v>
      </c>
      <c r="H10" s="2">
        <f t="shared" si="0"/>
        <v>28</v>
      </c>
    </row>
    <row r="11" spans="1:8">
      <c r="A11" s="2">
        <v>2014</v>
      </c>
      <c r="B11" s="2" t="s">
        <v>33</v>
      </c>
      <c r="C11" s="2" t="s">
        <v>45</v>
      </c>
      <c r="D11" s="10" t="s">
        <v>88</v>
      </c>
      <c r="E11" s="3">
        <v>41745</v>
      </c>
      <c r="F11" s="3">
        <v>41759</v>
      </c>
      <c r="G11" s="3">
        <v>41773</v>
      </c>
      <c r="H11" s="2">
        <f t="shared" si="0"/>
        <v>28</v>
      </c>
    </row>
    <row r="12" spans="1:8">
      <c r="A12" s="2">
        <v>2014</v>
      </c>
      <c r="B12" s="2" t="s">
        <v>33</v>
      </c>
      <c r="C12" s="2" t="s">
        <v>45</v>
      </c>
      <c r="D12" s="2" t="s">
        <v>86</v>
      </c>
      <c r="E12" s="3">
        <v>41719</v>
      </c>
      <c r="F12" s="3">
        <v>41759</v>
      </c>
      <c r="G12" s="3">
        <v>41773</v>
      </c>
      <c r="H12" s="2">
        <f t="shared" si="0"/>
        <v>54</v>
      </c>
    </row>
    <row r="13" spans="1:8">
      <c r="A13" s="2">
        <v>2014</v>
      </c>
      <c r="B13" s="2" t="s">
        <v>33</v>
      </c>
      <c r="C13" s="2" t="s">
        <v>42</v>
      </c>
      <c r="D13" s="2" t="s">
        <v>81</v>
      </c>
      <c r="E13" s="3">
        <v>41745</v>
      </c>
      <c r="F13" s="3">
        <v>41752</v>
      </c>
      <c r="G13" s="3">
        <v>41759</v>
      </c>
      <c r="H13" s="2">
        <f t="shared" si="0"/>
        <v>14</v>
      </c>
    </row>
    <row r="14" spans="1:8">
      <c r="A14" s="2">
        <v>2014</v>
      </c>
      <c r="B14" s="2" t="s">
        <v>33</v>
      </c>
      <c r="C14" s="2" t="s">
        <v>42</v>
      </c>
      <c r="D14" s="2" t="s">
        <v>74</v>
      </c>
      <c r="E14" s="3">
        <v>41759</v>
      </c>
      <c r="G14" s="3">
        <v>41789</v>
      </c>
      <c r="H14" s="2">
        <f t="shared" si="0"/>
        <v>30</v>
      </c>
    </row>
    <row r="15" spans="1:8">
      <c r="A15" s="2">
        <v>2014</v>
      </c>
      <c r="B15" s="2" t="s">
        <v>33</v>
      </c>
      <c r="C15" s="2" t="s">
        <v>42</v>
      </c>
      <c r="D15" s="2" t="s">
        <v>75</v>
      </c>
      <c r="E15" s="3">
        <v>41759</v>
      </c>
      <c r="G15" s="3">
        <v>41789</v>
      </c>
      <c r="H15" s="2">
        <f t="shared" si="0"/>
        <v>30</v>
      </c>
    </row>
    <row r="16" spans="1:8">
      <c r="A16" s="2">
        <v>2014</v>
      </c>
      <c r="B16" s="2" t="s">
        <v>33</v>
      </c>
      <c r="C16" s="2" t="s">
        <v>42</v>
      </c>
      <c r="D16" s="2" t="s">
        <v>82</v>
      </c>
      <c r="E16" s="3">
        <v>41759</v>
      </c>
      <c r="G16" s="3">
        <v>41789</v>
      </c>
      <c r="H16" s="2">
        <f t="shared" si="0"/>
        <v>30</v>
      </c>
    </row>
    <row r="17" spans="1:12">
      <c r="A17" s="2">
        <v>2014</v>
      </c>
      <c r="B17" s="2" t="s">
        <v>33</v>
      </c>
      <c r="C17" s="2" t="s">
        <v>42</v>
      </c>
      <c r="D17" s="2" t="s">
        <v>83</v>
      </c>
      <c r="E17" s="3">
        <v>41759</v>
      </c>
      <c r="G17" s="3">
        <v>41789</v>
      </c>
      <c r="H17" s="2">
        <f t="shared" si="0"/>
        <v>30</v>
      </c>
    </row>
    <row r="18" spans="1:12">
      <c r="A18" s="2">
        <v>2014</v>
      </c>
      <c r="B18" s="2" t="s">
        <v>33</v>
      </c>
      <c r="C18" s="2" t="s">
        <v>42</v>
      </c>
      <c r="D18" s="2" t="s">
        <v>72</v>
      </c>
      <c r="E18" s="3">
        <v>41752</v>
      </c>
      <c r="F18" s="3">
        <v>41759</v>
      </c>
      <c r="G18" s="3">
        <v>41789</v>
      </c>
      <c r="H18" s="2">
        <f t="shared" si="0"/>
        <v>37</v>
      </c>
    </row>
    <row r="19" spans="1:12">
      <c r="A19" s="2">
        <v>2014</v>
      </c>
      <c r="B19" s="2" t="s">
        <v>33</v>
      </c>
      <c r="C19" s="2" t="s">
        <v>42</v>
      </c>
      <c r="D19" s="2" t="s">
        <v>73</v>
      </c>
      <c r="E19" s="3">
        <v>41731</v>
      </c>
      <c r="F19" s="3">
        <v>41759</v>
      </c>
      <c r="G19" s="3">
        <v>41789</v>
      </c>
      <c r="H19" s="2">
        <f t="shared" si="0"/>
        <v>58</v>
      </c>
    </row>
    <row r="20" spans="1:12">
      <c r="A20" s="2">
        <v>2014</v>
      </c>
      <c r="B20" s="2" t="s">
        <v>33</v>
      </c>
      <c r="C20" s="2" t="s">
        <v>39</v>
      </c>
      <c r="D20" s="2" t="s">
        <v>69</v>
      </c>
      <c r="E20" s="3">
        <v>41757</v>
      </c>
      <c r="G20" s="3">
        <v>41789</v>
      </c>
      <c r="H20" s="2">
        <f t="shared" si="0"/>
        <v>32</v>
      </c>
    </row>
    <row r="21" spans="1:12">
      <c r="A21" s="2">
        <v>2014</v>
      </c>
      <c r="B21" s="2" t="s">
        <v>33</v>
      </c>
      <c r="C21" s="2" t="s">
        <v>39</v>
      </c>
      <c r="D21" s="2" t="s">
        <v>71</v>
      </c>
      <c r="E21" s="3">
        <v>41750</v>
      </c>
      <c r="F21" s="3">
        <v>41757</v>
      </c>
      <c r="G21" s="3">
        <v>41788</v>
      </c>
      <c r="H21" s="2">
        <f t="shared" si="0"/>
        <v>38</v>
      </c>
    </row>
    <row r="22" spans="1:12">
      <c r="A22" s="2">
        <v>2014</v>
      </c>
      <c r="B22" s="2" t="s">
        <v>33</v>
      </c>
      <c r="C22" s="2" t="s">
        <v>39</v>
      </c>
      <c r="D22" s="2" t="s">
        <v>70</v>
      </c>
      <c r="E22" s="3">
        <v>41736</v>
      </c>
      <c r="F22" s="3">
        <v>41757</v>
      </c>
      <c r="G22" s="3">
        <v>41788</v>
      </c>
      <c r="H22" s="2">
        <f t="shared" si="0"/>
        <v>52</v>
      </c>
    </row>
    <row r="23" spans="1:12">
      <c r="A23" s="2">
        <v>2014</v>
      </c>
      <c r="B23" s="2" t="s">
        <v>33</v>
      </c>
      <c r="C23" s="2" t="s">
        <v>34</v>
      </c>
      <c r="D23" s="2" t="s">
        <v>59</v>
      </c>
      <c r="E23" s="3">
        <v>41757</v>
      </c>
      <c r="G23" s="3">
        <v>41766</v>
      </c>
      <c r="H23" s="2">
        <f t="shared" si="0"/>
        <v>9</v>
      </c>
    </row>
    <row r="24" spans="1:12">
      <c r="A24" s="2">
        <v>2014</v>
      </c>
      <c r="B24" s="2" t="s">
        <v>33</v>
      </c>
      <c r="C24" s="2" t="s">
        <v>34</v>
      </c>
      <c r="D24" s="2" t="s">
        <v>60</v>
      </c>
      <c r="E24" s="3">
        <v>41757</v>
      </c>
      <c r="G24" s="3">
        <v>41766</v>
      </c>
      <c r="H24" s="2">
        <f t="shared" si="0"/>
        <v>9</v>
      </c>
    </row>
    <row r="25" spans="1:12">
      <c r="A25" s="2">
        <v>2014</v>
      </c>
      <c r="B25" s="2" t="s">
        <v>33</v>
      </c>
      <c r="C25" s="2" t="s">
        <v>34</v>
      </c>
      <c r="D25" s="2" t="s">
        <v>62</v>
      </c>
      <c r="E25" s="3">
        <v>41757</v>
      </c>
      <c r="G25" s="3">
        <v>41766</v>
      </c>
      <c r="H25" s="2">
        <f t="shared" si="0"/>
        <v>9</v>
      </c>
    </row>
    <row r="26" spans="1:12">
      <c r="A26" s="2">
        <v>2014</v>
      </c>
      <c r="B26" s="2" t="s">
        <v>33</v>
      </c>
      <c r="C26" s="2" t="s">
        <v>34</v>
      </c>
      <c r="D26" s="2" t="s">
        <v>61</v>
      </c>
      <c r="E26" s="3">
        <v>41750</v>
      </c>
      <c r="F26" s="3">
        <v>41757</v>
      </c>
      <c r="G26" s="3">
        <v>41766</v>
      </c>
      <c r="H26" s="2">
        <f t="shared" si="0"/>
        <v>16</v>
      </c>
    </row>
    <row r="27" spans="1:12">
      <c r="A27" s="2">
        <v>2014</v>
      </c>
      <c r="B27" s="2" t="s">
        <v>33</v>
      </c>
      <c r="C27" s="2" t="s">
        <v>34</v>
      </c>
      <c r="D27" s="2" t="s">
        <v>66</v>
      </c>
      <c r="E27" s="3">
        <v>41750</v>
      </c>
      <c r="F27" s="3">
        <v>41757</v>
      </c>
      <c r="G27" s="3">
        <v>41766</v>
      </c>
      <c r="H27" s="2">
        <f t="shared" si="0"/>
        <v>16</v>
      </c>
    </row>
    <row r="28" spans="1:12">
      <c r="A28" s="2">
        <v>2014</v>
      </c>
      <c r="B28" s="2" t="s">
        <v>33</v>
      </c>
      <c r="C28" s="2" t="s">
        <v>34</v>
      </c>
      <c r="D28" s="2" t="s">
        <v>67</v>
      </c>
      <c r="E28" s="3">
        <v>41750</v>
      </c>
      <c r="F28" s="3">
        <v>41757</v>
      </c>
      <c r="G28" s="3">
        <v>41766</v>
      </c>
      <c r="H28" s="2">
        <f t="shared" si="0"/>
        <v>16</v>
      </c>
      <c r="J28" t="s">
        <v>254</v>
      </c>
    </row>
    <row r="29" spans="1:12">
      <c r="A29" s="2">
        <v>2014</v>
      </c>
      <c r="B29" s="2" t="s">
        <v>33</v>
      </c>
      <c r="C29" s="2" t="s">
        <v>34</v>
      </c>
      <c r="D29" s="2" t="s">
        <v>68</v>
      </c>
      <c r="E29" s="3">
        <v>41750</v>
      </c>
      <c r="F29" s="3">
        <v>41757</v>
      </c>
      <c r="G29" s="3">
        <v>41766</v>
      </c>
      <c r="H29" s="2">
        <f t="shared" si="0"/>
        <v>16</v>
      </c>
      <c r="J29" t="s">
        <v>255</v>
      </c>
    </row>
    <row r="30" spans="1:12">
      <c r="A30" s="2">
        <v>2014</v>
      </c>
      <c r="B30" s="2" t="s">
        <v>33</v>
      </c>
      <c r="C30" s="2" t="s">
        <v>34</v>
      </c>
      <c r="D30" s="2" t="s">
        <v>56</v>
      </c>
      <c r="E30" s="3">
        <v>41736</v>
      </c>
      <c r="F30" s="3">
        <v>41757</v>
      </c>
      <c r="G30" s="3">
        <v>41766</v>
      </c>
      <c r="H30" s="2">
        <f t="shared" si="0"/>
        <v>30</v>
      </c>
      <c r="K30" s="40" t="s">
        <v>258</v>
      </c>
      <c r="L30" s="40" t="s">
        <v>252</v>
      </c>
    </row>
    <row r="31" spans="1:12">
      <c r="A31" s="13">
        <v>2014</v>
      </c>
      <c r="B31" s="13" t="s">
        <v>33</v>
      </c>
      <c r="C31" s="13" t="s">
        <v>34</v>
      </c>
      <c r="D31" s="13" t="s">
        <v>63</v>
      </c>
      <c r="E31" s="14">
        <v>41757</v>
      </c>
      <c r="F31" s="14">
        <v>41766</v>
      </c>
      <c r="G31" s="14">
        <v>41789</v>
      </c>
      <c r="H31" s="13">
        <f t="shared" si="0"/>
        <v>32</v>
      </c>
      <c r="J31" t="s">
        <v>256</v>
      </c>
      <c r="K31" s="40">
        <f>AVERAGE(H23:H33,H2:H12)</f>
        <v>22.40909090909091</v>
      </c>
      <c r="L31" s="40">
        <f>_xlfn.STDEV.S(H23:H33,H2:H12)</f>
        <v>11.333301502374448</v>
      </c>
    </row>
    <row r="32" spans="1:12">
      <c r="A32" s="2">
        <v>2014</v>
      </c>
      <c r="B32" s="2" t="s">
        <v>33</v>
      </c>
      <c r="C32" s="2" t="s">
        <v>34</v>
      </c>
      <c r="D32" s="25" t="s">
        <v>64</v>
      </c>
      <c r="E32" s="3">
        <v>41750</v>
      </c>
      <c r="F32" s="14">
        <v>41766</v>
      </c>
      <c r="G32" s="14">
        <v>41789</v>
      </c>
      <c r="H32" s="2">
        <f t="shared" si="0"/>
        <v>39</v>
      </c>
      <c r="J32" t="s">
        <v>257</v>
      </c>
      <c r="K32" s="40">
        <f>AVERAGE(H13:H22)</f>
        <v>35.1</v>
      </c>
      <c r="L32" s="40">
        <f>_xlfn.STDEV.S(H13:H22)</f>
        <v>12.386820953470398</v>
      </c>
    </row>
    <row r="33" spans="1:8">
      <c r="A33" s="2">
        <v>2014</v>
      </c>
      <c r="B33" s="2" t="s">
        <v>33</v>
      </c>
      <c r="C33" s="2" t="s">
        <v>34</v>
      </c>
      <c r="D33" s="2" t="s">
        <v>65</v>
      </c>
      <c r="E33" s="3">
        <v>41750</v>
      </c>
      <c r="F33" s="14">
        <v>41766</v>
      </c>
      <c r="G33" s="14">
        <v>41789</v>
      </c>
      <c r="H33" s="2">
        <f t="shared" si="0"/>
        <v>39</v>
      </c>
    </row>
    <row r="34" spans="1:8">
      <c r="A34" s="2">
        <v>2014</v>
      </c>
    </row>
    <row r="35" spans="1:8">
      <c r="A35" s="2">
        <v>2014</v>
      </c>
    </row>
    <row r="36" spans="1:8">
      <c r="A36" s="2">
        <v>2014</v>
      </c>
    </row>
    <row r="37" spans="1:8">
      <c r="A37" s="2">
        <v>2014</v>
      </c>
    </row>
    <row r="38" spans="1:8">
      <c r="A38" s="2">
        <v>2014</v>
      </c>
    </row>
    <row r="39" spans="1:8">
      <c r="A39" s="2">
        <v>2014</v>
      </c>
    </row>
    <row r="40" spans="1:8">
      <c r="A40" s="2">
        <v>2014</v>
      </c>
    </row>
    <row r="41" spans="1:8">
      <c r="A41" s="2">
        <v>2014</v>
      </c>
    </row>
    <row r="42" spans="1:8">
      <c r="A42" s="2">
        <v>2014</v>
      </c>
    </row>
    <row r="43" spans="1:8">
      <c r="A43" s="2">
        <v>2014</v>
      </c>
    </row>
    <row r="44" spans="1:8">
      <c r="A44" s="2">
        <v>2014</v>
      </c>
    </row>
    <row r="45" spans="1:8">
      <c r="A45" s="2">
        <v>2014</v>
      </c>
    </row>
    <row r="46" spans="1:8">
      <c r="A46" s="2">
        <v>2014</v>
      </c>
    </row>
    <row r="47" spans="1:8">
      <c r="A47" s="2">
        <v>2014</v>
      </c>
    </row>
    <row r="48" spans="1:8">
      <c r="A48" s="2">
        <v>2014</v>
      </c>
    </row>
    <row r="49" spans="1:8">
      <c r="A49" s="2">
        <v>2014</v>
      </c>
    </row>
    <row r="50" spans="1:8">
      <c r="A50" s="2">
        <v>2014</v>
      </c>
      <c r="B50" s="2" t="s">
        <v>32</v>
      </c>
      <c r="C50" s="21" t="s">
        <v>23</v>
      </c>
      <c r="D50" s="2" t="s">
        <v>102</v>
      </c>
      <c r="E50" s="3">
        <v>41753</v>
      </c>
      <c r="F50" s="3">
        <v>41757</v>
      </c>
      <c r="G50" s="3">
        <v>41771</v>
      </c>
      <c r="H50" s="2">
        <v>18</v>
      </c>
    </row>
    <row r="51" spans="1:8">
      <c r="A51" s="2">
        <v>2014</v>
      </c>
      <c r="B51" s="2" t="s">
        <v>32</v>
      </c>
      <c r="C51" s="21" t="s">
        <v>23</v>
      </c>
      <c r="D51" s="2" t="s">
        <v>103</v>
      </c>
      <c r="E51" s="3">
        <v>41753</v>
      </c>
      <c r="F51" s="3">
        <v>41757</v>
      </c>
      <c r="G51" s="3">
        <v>41771</v>
      </c>
      <c r="H51" s="2">
        <v>18</v>
      </c>
    </row>
    <row r="52" spans="1:8">
      <c r="A52" s="2">
        <v>2014</v>
      </c>
      <c r="B52" s="2" t="s">
        <v>32</v>
      </c>
      <c r="C52" s="21" t="s">
        <v>23</v>
      </c>
      <c r="D52" s="2" t="s">
        <v>104</v>
      </c>
      <c r="E52" s="3">
        <v>41753</v>
      </c>
      <c r="F52" s="3">
        <v>41757</v>
      </c>
      <c r="G52" s="3">
        <v>41771</v>
      </c>
      <c r="H52" s="2">
        <v>18</v>
      </c>
    </row>
    <row r="53" spans="1:8">
      <c r="A53" s="2">
        <v>2014</v>
      </c>
      <c r="B53" s="2" t="s">
        <v>32</v>
      </c>
      <c r="C53" s="21" t="s">
        <v>23</v>
      </c>
      <c r="D53" s="2" t="s">
        <v>105</v>
      </c>
      <c r="E53" s="3">
        <v>41771</v>
      </c>
      <c r="G53" s="3">
        <v>41789</v>
      </c>
      <c r="H53" s="2">
        <v>18</v>
      </c>
    </row>
    <row r="54" spans="1:8">
      <c r="A54" s="2">
        <v>2014</v>
      </c>
      <c r="B54" s="2" t="s">
        <v>32</v>
      </c>
      <c r="C54" s="21" t="s">
        <v>27</v>
      </c>
      <c r="D54" s="2" t="s">
        <v>108</v>
      </c>
      <c r="E54" s="3">
        <v>41753</v>
      </c>
      <c r="F54" s="3">
        <v>41767</v>
      </c>
      <c r="G54" s="3">
        <v>41771</v>
      </c>
      <c r="H54" s="2">
        <v>18</v>
      </c>
    </row>
    <row r="55" spans="1:8">
      <c r="A55" s="2">
        <v>2014</v>
      </c>
      <c r="B55" s="2" t="s">
        <v>32</v>
      </c>
      <c r="C55" s="21" t="s">
        <v>27</v>
      </c>
      <c r="D55" s="2" t="s">
        <v>127</v>
      </c>
      <c r="E55" s="3">
        <v>41771</v>
      </c>
      <c r="G55" s="3">
        <v>41789</v>
      </c>
      <c r="H55" s="2">
        <v>18</v>
      </c>
    </row>
    <row r="56" spans="1:8">
      <c r="A56" s="2">
        <v>2014</v>
      </c>
      <c r="B56" s="2" t="s">
        <v>32</v>
      </c>
      <c r="C56" s="21" t="s">
        <v>27</v>
      </c>
      <c r="D56" s="2" t="s">
        <v>128</v>
      </c>
      <c r="E56" s="3">
        <v>41771</v>
      </c>
      <c r="G56" s="3">
        <v>41789</v>
      </c>
      <c r="H56" s="2">
        <v>18</v>
      </c>
    </row>
    <row r="57" spans="1:8">
      <c r="A57" s="2">
        <v>2014</v>
      </c>
      <c r="B57" s="2" t="s">
        <v>32</v>
      </c>
      <c r="C57" s="21" t="s">
        <v>27</v>
      </c>
      <c r="D57" s="2" t="s">
        <v>130</v>
      </c>
      <c r="E57" s="3">
        <v>41771</v>
      </c>
      <c r="G57" s="3">
        <v>41789</v>
      </c>
      <c r="H57" s="2">
        <v>18</v>
      </c>
    </row>
    <row r="58" spans="1:8">
      <c r="A58" s="2">
        <v>2014</v>
      </c>
      <c r="B58" s="2" t="s">
        <v>32</v>
      </c>
      <c r="C58" s="21" t="s">
        <v>27</v>
      </c>
      <c r="D58" s="2" t="s">
        <v>126</v>
      </c>
      <c r="E58" s="3">
        <v>41767</v>
      </c>
      <c r="G58" s="3">
        <v>41789</v>
      </c>
      <c r="H58" s="2">
        <v>22</v>
      </c>
    </row>
    <row r="59" spans="1:8">
      <c r="A59" s="2">
        <v>2014</v>
      </c>
      <c r="B59" s="2" t="s">
        <v>32</v>
      </c>
      <c r="C59" s="21" t="s">
        <v>27</v>
      </c>
      <c r="D59" s="2" t="s">
        <v>117</v>
      </c>
      <c r="E59" s="3">
        <v>41743</v>
      </c>
      <c r="F59" s="3">
        <v>41757</v>
      </c>
      <c r="G59" s="3">
        <v>41771</v>
      </c>
      <c r="H59" s="2">
        <v>28</v>
      </c>
    </row>
    <row r="60" spans="1:8">
      <c r="A60" s="2">
        <v>2014</v>
      </c>
      <c r="B60" s="2" t="s">
        <v>32</v>
      </c>
      <c r="C60" s="21" t="s">
        <v>27</v>
      </c>
      <c r="D60" s="2" t="s">
        <v>121</v>
      </c>
      <c r="E60" s="3">
        <v>41757</v>
      </c>
      <c r="G60" s="3">
        <v>41789</v>
      </c>
      <c r="H60" s="2">
        <v>32</v>
      </c>
    </row>
    <row r="61" spans="1:8">
      <c r="A61" s="2">
        <v>2014</v>
      </c>
      <c r="B61" s="2" t="s">
        <v>32</v>
      </c>
      <c r="C61" s="21" t="s">
        <v>27</v>
      </c>
      <c r="D61" s="2" t="s">
        <v>122</v>
      </c>
      <c r="E61" s="3">
        <v>41757</v>
      </c>
      <c r="F61" s="3">
        <v>41771</v>
      </c>
      <c r="G61" s="3">
        <v>41789</v>
      </c>
      <c r="H61" s="2">
        <v>32</v>
      </c>
    </row>
    <row r="62" spans="1:8">
      <c r="A62" s="2">
        <v>2014</v>
      </c>
      <c r="B62" s="2" t="s">
        <v>32</v>
      </c>
      <c r="C62" s="21" t="s">
        <v>27</v>
      </c>
      <c r="D62" s="2" t="s">
        <v>123</v>
      </c>
      <c r="E62" s="3">
        <v>41757</v>
      </c>
      <c r="F62" s="3">
        <v>41771</v>
      </c>
      <c r="G62" s="3">
        <v>41789</v>
      </c>
      <c r="H62" s="2">
        <v>32</v>
      </c>
    </row>
    <row r="63" spans="1:8">
      <c r="A63" s="2">
        <v>2014</v>
      </c>
      <c r="B63" s="2" t="s">
        <v>32</v>
      </c>
      <c r="C63" s="2" t="s">
        <v>27</v>
      </c>
      <c r="D63" s="2" t="s">
        <v>124</v>
      </c>
      <c r="E63" s="3">
        <v>41757</v>
      </c>
      <c r="G63" s="3">
        <v>41789</v>
      </c>
      <c r="H63" s="2">
        <v>32</v>
      </c>
    </row>
    <row r="64" spans="1:8">
      <c r="A64" s="2">
        <v>2014</v>
      </c>
      <c r="B64" s="2" t="s">
        <v>32</v>
      </c>
      <c r="C64" s="21" t="s">
        <v>27</v>
      </c>
      <c r="D64" s="2" t="s">
        <v>125</v>
      </c>
      <c r="E64" s="3">
        <v>41757</v>
      </c>
      <c r="F64" s="3">
        <v>41771</v>
      </c>
      <c r="G64" s="3">
        <v>41789</v>
      </c>
      <c r="H64" s="2">
        <v>32</v>
      </c>
    </row>
    <row r="65" spans="1:12">
      <c r="A65" s="2">
        <v>2014</v>
      </c>
      <c r="B65" s="2" t="s">
        <v>32</v>
      </c>
      <c r="C65" s="21" t="s">
        <v>27</v>
      </c>
      <c r="D65" s="2" t="s">
        <v>107</v>
      </c>
      <c r="E65" s="3">
        <v>41753</v>
      </c>
      <c r="F65" s="3">
        <v>41771</v>
      </c>
      <c r="G65" s="3">
        <v>41786</v>
      </c>
      <c r="H65" s="2">
        <v>33</v>
      </c>
    </row>
    <row r="66" spans="1:12">
      <c r="A66" s="2">
        <v>2014</v>
      </c>
      <c r="B66" s="2" t="s">
        <v>32</v>
      </c>
      <c r="C66" s="21" t="s">
        <v>27</v>
      </c>
      <c r="D66" s="2" t="s">
        <v>114</v>
      </c>
      <c r="E66" s="3">
        <v>41736</v>
      </c>
      <c r="F66" s="3">
        <v>41757</v>
      </c>
      <c r="G66" s="3">
        <v>41771</v>
      </c>
      <c r="H66" s="2">
        <v>35</v>
      </c>
    </row>
    <row r="67" spans="1:12">
      <c r="A67" s="2">
        <v>2014</v>
      </c>
      <c r="B67" s="2" t="s">
        <v>32</v>
      </c>
      <c r="C67" s="2" t="s">
        <v>27</v>
      </c>
      <c r="D67" s="2" t="s">
        <v>119</v>
      </c>
      <c r="E67" s="3">
        <v>41753</v>
      </c>
      <c r="F67" s="3">
        <v>41771</v>
      </c>
      <c r="G67" s="3">
        <v>41789</v>
      </c>
      <c r="H67" s="2">
        <v>36</v>
      </c>
    </row>
    <row r="68" spans="1:12">
      <c r="A68" s="2">
        <v>2014</v>
      </c>
      <c r="B68" s="2" t="s">
        <v>32</v>
      </c>
      <c r="C68" s="21" t="s">
        <v>27</v>
      </c>
      <c r="D68" s="2" t="s">
        <v>120</v>
      </c>
      <c r="E68" s="3">
        <v>41753</v>
      </c>
      <c r="G68" s="3">
        <v>41789</v>
      </c>
      <c r="H68" s="2">
        <v>36</v>
      </c>
    </row>
    <row r="69" spans="1:12">
      <c r="A69" s="2">
        <v>2014</v>
      </c>
      <c r="B69" s="2" t="s">
        <v>32</v>
      </c>
      <c r="C69" s="21" t="s">
        <v>27</v>
      </c>
      <c r="D69" s="2" t="s">
        <v>111</v>
      </c>
      <c r="E69" s="3">
        <v>41729</v>
      </c>
      <c r="F69" s="3">
        <v>41757</v>
      </c>
      <c r="G69" s="3">
        <v>41767</v>
      </c>
      <c r="H69" s="2">
        <v>38</v>
      </c>
    </row>
    <row r="70" spans="1:12">
      <c r="A70" s="2">
        <v>2014</v>
      </c>
      <c r="B70" s="2" t="s">
        <v>32</v>
      </c>
      <c r="C70" s="21" t="s">
        <v>27</v>
      </c>
      <c r="D70" s="2" t="s">
        <v>106</v>
      </c>
      <c r="E70" s="3">
        <v>41743</v>
      </c>
      <c r="F70" s="3">
        <v>41771</v>
      </c>
      <c r="G70" s="3">
        <v>41786</v>
      </c>
      <c r="H70" s="2">
        <v>43</v>
      </c>
    </row>
    <row r="71" spans="1:12">
      <c r="A71" s="2">
        <v>2014</v>
      </c>
      <c r="B71" s="2" t="s">
        <v>32</v>
      </c>
      <c r="C71" s="21" t="s">
        <v>27</v>
      </c>
      <c r="D71" s="2" t="s">
        <v>115</v>
      </c>
      <c r="E71" s="3">
        <v>41743</v>
      </c>
      <c r="F71" s="3">
        <v>41771</v>
      </c>
      <c r="G71" s="3">
        <v>41789</v>
      </c>
      <c r="H71" s="2">
        <v>46</v>
      </c>
    </row>
    <row r="72" spans="1:12">
      <c r="A72" s="2">
        <v>2014</v>
      </c>
      <c r="B72" s="2" t="s">
        <v>32</v>
      </c>
      <c r="C72" s="21" t="s">
        <v>27</v>
      </c>
      <c r="D72" s="2" t="s">
        <v>116</v>
      </c>
      <c r="E72" s="3">
        <v>41743</v>
      </c>
      <c r="F72" s="3">
        <v>41771</v>
      </c>
      <c r="G72" s="3">
        <v>41789</v>
      </c>
      <c r="H72" s="2">
        <v>46</v>
      </c>
    </row>
    <row r="73" spans="1:12">
      <c r="A73" s="2">
        <v>2014</v>
      </c>
      <c r="B73" s="2" t="s">
        <v>32</v>
      </c>
      <c r="C73" s="21" t="s">
        <v>27</v>
      </c>
      <c r="D73" s="2" t="s">
        <v>112</v>
      </c>
      <c r="E73" s="3">
        <v>41736</v>
      </c>
      <c r="G73" s="3">
        <v>41789</v>
      </c>
      <c r="H73" s="2">
        <v>53</v>
      </c>
    </row>
    <row r="74" spans="1:12">
      <c r="A74" s="2">
        <v>2014</v>
      </c>
      <c r="B74" s="2" t="s">
        <v>32</v>
      </c>
      <c r="C74" s="21" t="s">
        <v>27</v>
      </c>
      <c r="D74" s="2" t="s">
        <v>113</v>
      </c>
      <c r="E74" s="3">
        <v>41736</v>
      </c>
      <c r="F74" s="3">
        <v>41771</v>
      </c>
      <c r="G74" s="3">
        <v>41789</v>
      </c>
      <c r="H74" s="2">
        <v>53</v>
      </c>
    </row>
    <row r="75" spans="1:12">
      <c r="A75" s="2">
        <v>2014</v>
      </c>
      <c r="B75" s="2" t="s">
        <v>32</v>
      </c>
      <c r="C75" s="21" t="s">
        <v>27</v>
      </c>
      <c r="D75" s="2" t="s">
        <v>110</v>
      </c>
      <c r="E75" s="3">
        <v>41729</v>
      </c>
      <c r="F75" s="3">
        <v>41771</v>
      </c>
      <c r="G75" s="3">
        <v>41789</v>
      </c>
      <c r="H75" s="2">
        <v>60</v>
      </c>
      <c r="J75" t="s">
        <v>259</v>
      </c>
    </row>
    <row r="76" spans="1:12">
      <c r="A76" s="2">
        <v>2014</v>
      </c>
      <c r="B76" s="2" t="s">
        <v>32</v>
      </c>
      <c r="C76" s="21" t="s">
        <v>27</v>
      </c>
      <c r="D76" s="2" t="s">
        <v>109</v>
      </c>
      <c r="E76" s="3">
        <v>41757</v>
      </c>
      <c r="F76" s="3">
        <v>41771</v>
      </c>
      <c r="J76" t="s">
        <v>253</v>
      </c>
    </row>
    <row r="77" spans="1:12">
      <c r="A77" s="2">
        <v>2014</v>
      </c>
      <c r="B77" s="2" t="s">
        <v>32</v>
      </c>
      <c r="C77" s="21" t="s">
        <v>27</v>
      </c>
      <c r="D77" s="2" t="s">
        <v>118</v>
      </c>
      <c r="E77" s="3">
        <v>41753</v>
      </c>
      <c r="F77" s="3">
        <v>41789</v>
      </c>
      <c r="K77" t="s">
        <v>251</v>
      </c>
      <c r="L77" t="s">
        <v>252</v>
      </c>
    </row>
    <row r="78" spans="1:12">
      <c r="A78" s="2">
        <v>2014</v>
      </c>
      <c r="B78" s="2" t="s">
        <v>32</v>
      </c>
      <c r="C78" s="21" t="s">
        <v>27</v>
      </c>
      <c r="D78" s="2" t="s">
        <v>129</v>
      </c>
      <c r="E78" s="3">
        <v>41771</v>
      </c>
      <c r="F78" s="3">
        <v>41789</v>
      </c>
      <c r="J78" t="s">
        <v>23</v>
      </c>
      <c r="K78" s="40">
        <f>AVERAGE(H50:H53)</f>
        <v>18</v>
      </c>
      <c r="L78" s="40">
        <f>_xlfn.STDEV.S(H50:H53)</f>
        <v>0</v>
      </c>
    </row>
    <row r="79" spans="1:12">
      <c r="A79" s="2">
        <v>2014</v>
      </c>
      <c r="B79" s="2" t="s">
        <v>32</v>
      </c>
      <c r="C79" s="21" t="s">
        <v>29</v>
      </c>
      <c r="D79" s="2" t="s">
        <v>131</v>
      </c>
      <c r="E79" s="3">
        <v>41731</v>
      </c>
      <c r="F79" s="3">
        <v>41759</v>
      </c>
      <c r="J79" t="s">
        <v>27</v>
      </c>
      <c r="K79" s="40">
        <f>AVERAGE(H54:H75)</f>
        <v>34.590909090909093</v>
      </c>
      <c r="L79" s="40">
        <f>_xlfn.STDEV.S(H54:H75)</f>
        <v>11.970833964301139</v>
      </c>
    </row>
    <row r="80" spans="1:12">
      <c r="A80" s="2">
        <v>2014</v>
      </c>
      <c r="B80" s="2" t="s">
        <v>32</v>
      </c>
      <c r="C80" s="21" t="s">
        <v>29</v>
      </c>
      <c r="D80" s="2" t="s">
        <v>132</v>
      </c>
      <c r="E80" s="3">
        <v>41731</v>
      </c>
      <c r="F80" s="3">
        <v>41759</v>
      </c>
      <c r="J80" t="s">
        <v>250</v>
      </c>
      <c r="K80" s="40">
        <f>AVERAGE(H83:H141)</f>
        <v>27.24</v>
      </c>
      <c r="L80" s="40">
        <f>_xlfn.STDEV.S(H83:H141)</f>
        <v>11.626079058982626</v>
      </c>
    </row>
    <row r="81" spans="1:8">
      <c r="A81" s="2">
        <v>2014</v>
      </c>
      <c r="B81" s="2" t="s">
        <v>32</v>
      </c>
      <c r="C81" s="21" t="s">
        <v>29</v>
      </c>
      <c r="D81" s="2" t="s">
        <v>133</v>
      </c>
      <c r="E81" s="3">
        <v>41745</v>
      </c>
      <c r="F81" s="3">
        <v>41759</v>
      </c>
    </row>
    <row r="82" spans="1:8">
      <c r="A82" s="2">
        <v>2014</v>
      </c>
      <c r="B82" s="2" t="s">
        <v>32</v>
      </c>
      <c r="C82" s="21" t="s">
        <v>29</v>
      </c>
      <c r="D82" s="2" t="s">
        <v>134</v>
      </c>
      <c r="E82" s="3">
        <v>41759</v>
      </c>
    </row>
    <row r="83" spans="1:8">
      <c r="A83" s="2">
        <v>2014</v>
      </c>
      <c r="B83" s="2" t="s">
        <v>32</v>
      </c>
      <c r="C83" s="21" t="s">
        <v>30</v>
      </c>
      <c r="D83" s="2" t="s">
        <v>175</v>
      </c>
      <c r="E83" s="3">
        <v>41760</v>
      </c>
      <c r="F83" s="3">
        <v>41765</v>
      </c>
      <c r="G83" s="3">
        <v>41772</v>
      </c>
      <c r="H83" s="2">
        <v>12</v>
      </c>
    </row>
    <row r="84" spans="1:8">
      <c r="A84" s="2">
        <v>2014</v>
      </c>
      <c r="B84" s="2" t="s">
        <v>32</v>
      </c>
      <c r="C84" s="21" t="s">
        <v>30</v>
      </c>
      <c r="D84" s="2" t="s">
        <v>147</v>
      </c>
      <c r="E84" s="3">
        <v>41752</v>
      </c>
      <c r="F84" s="3">
        <v>41760</v>
      </c>
      <c r="G84" s="3">
        <v>41765</v>
      </c>
      <c r="H84" s="2">
        <v>13</v>
      </c>
    </row>
    <row r="85" spans="1:8">
      <c r="A85" s="2">
        <v>2014</v>
      </c>
      <c r="B85" s="2" t="s">
        <v>32</v>
      </c>
      <c r="C85" s="21" t="s">
        <v>30</v>
      </c>
      <c r="D85" s="2" t="s">
        <v>148</v>
      </c>
      <c r="E85" s="3">
        <v>41752</v>
      </c>
      <c r="F85" s="3">
        <v>41760</v>
      </c>
      <c r="G85" s="3">
        <v>41765</v>
      </c>
      <c r="H85" s="2">
        <v>13</v>
      </c>
    </row>
    <row r="86" spans="1:8">
      <c r="A86" s="2">
        <v>2014</v>
      </c>
      <c r="B86" s="2" t="s">
        <v>32</v>
      </c>
      <c r="C86" s="21" t="s">
        <v>30</v>
      </c>
      <c r="D86" s="2" t="s">
        <v>149</v>
      </c>
      <c r="E86" s="3">
        <v>41752</v>
      </c>
      <c r="F86" s="3">
        <v>41760</v>
      </c>
      <c r="G86" s="3">
        <v>41765</v>
      </c>
      <c r="H86" s="2">
        <v>13</v>
      </c>
    </row>
    <row r="87" spans="1:8">
      <c r="A87" s="2">
        <v>2014</v>
      </c>
      <c r="B87" s="2" t="s">
        <v>32</v>
      </c>
      <c r="C87" s="21" t="s">
        <v>30</v>
      </c>
      <c r="D87" s="2" t="s">
        <v>153</v>
      </c>
      <c r="E87" s="3">
        <v>41752</v>
      </c>
      <c r="F87" s="3">
        <v>41760</v>
      </c>
      <c r="G87" s="3">
        <v>41765</v>
      </c>
      <c r="H87" s="2">
        <v>13</v>
      </c>
    </row>
    <row r="88" spans="1:8">
      <c r="A88" s="2">
        <v>2014</v>
      </c>
      <c r="B88" s="2" t="s">
        <v>32</v>
      </c>
      <c r="C88" s="21" t="s">
        <v>30</v>
      </c>
      <c r="D88" s="2" t="s">
        <v>164</v>
      </c>
      <c r="E88" s="3">
        <v>41730</v>
      </c>
      <c r="F88" s="3">
        <v>41737</v>
      </c>
      <c r="G88" s="3">
        <v>41744</v>
      </c>
      <c r="H88" s="2">
        <v>14</v>
      </c>
    </row>
    <row r="89" spans="1:8">
      <c r="A89" s="2">
        <v>2014</v>
      </c>
      <c r="B89" s="2" t="s">
        <v>32</v>
      </c>
      <c r="C89" s="21" t="s">
        <v>30</v>
      </c>
      <c r="D89" s="2" t="s">
        <v>179</v>
      </c>
      <c r="E89" s="3">
        <v>41772</v>
      </c>
      <c r="G89" s="3">
        <v>41787</v>
      </c>
      <c r="H89" s="2">
        <v>15</v>
      </c>
    </row>
    <row r="90" spans="1:8">
      <c r="A90" s="2">
        <v>2014</v>
      </c>
      <c r="B90" s="2" t="s">
        <v>32</v>
      </c>
      <c r="C90" s="21" t="s">
        <v>30</v>
      </c>
      <c r="D90" s="2" t="s">
        <v>151</v>
      </c>
      <c r="E90" s="3">
        <v>41752</v>
      </c>
      <c r="F90" s="3">
        <v>41765</v>
      </c>
      <c r="G90" s="3">
        <v>41772</v>
      </c>
      <c r="H90" s="2">
        <v>20</v>
      </c>
    </row>
    <row r="91" spans="1:8">
      <c r="A91" s="2">
        <v>2014</v>
      </c>
      <c r="B91" s="2" t="s">
        <v>32</v>
      </c>
      <c r="C91" s="21" t="s">
        <v>30</v>
      </c>
      <c r="D91" s="2" t="s">
        <v>152</v>
      </c>
      <c r="E91" s="3">
        <v>41752</v>
      </c>
      <c r="F91" s="3">
        <v>41765</v>
      </c>
      <c r="G91" s="3">
        <v>41772</v>
      </c>
      <c r="H91" s="2">
        <v>20</v>
      </c>
    </row>
    <row r="92" spans="1:8">
      <c r="A92" s="2">
        <v>2014</v>
      </c>
      <c r="B92" s="2" t="s">
        <v>32</v>
      </c>
      <c r="C92" s="21" t="s">
        <v>30</v>
      </c>
      <c r="D92" s="2" t="s">
        <v>154</v>
      </c>
      <c r="E92" s="3">
        <v>41752</v>
      </c>
      <c r="F92" s="3">
        <v>41765</v>
      </c>
      <c r="G92" s="3">
        <v>41772</v>
      </c>
      <c r="H92" s="2">
        <v>20</v>
      </c>
    </row>
    <row r="93" spans="1:8">
      <c r="A93" s="2">
        <v>2014</v>
      </c>
      <c r="B93" s="2" t="s">
        <v>32</v>
      </c>
      <c r="C93" s="21" t="s">
        <v>30</v>
      </c>
      <c r="D93" s="2" t="s">
        <v>142</v>
      </c>
      <c r="E93" s="3">
        <v>41744</v>
      </c>
      <c r="F93" s="3">
        <v>41760</v>
      </c>
      <c r="G93" s="3">
        <v>41765</v>
      </c>
      <c r="H93" s="2">
        <v>21</v>
      </c>
    </row>
    <row r="94" spans="1:8">
      <c r="A94" s="2">
        <v>2014</v>
      </c>
      <c r="B94" s="2" t="s">
        <v>32</v>
      </c>
      <c r="C94" s="21" t="s">
        <v>30</v>
      </c>
      <c r="D94" s="2" t="s">
        <v>143</v>
      </c>
      <c r="E94" s="3">
        <v>41744</v>
      </c>
      <c r="F94" s="3">
        <v>41760</v>
      </c>
      <c r="G94" s="3">
        <v>41765</v>
      </c>
      <c r="H94" s="2">
        <v>21</v>
      </c>
    </row>
    <row r="95" spans="1:8">
      <c r="A95" s="2">
        <v>2014</v>
      </c>
      <c r="B95" s="2" t="s">
        <v>32</v>
      </c>
      <c r="C95" s="21" t="s">
        <v>30</v>
      </c>
      <c r="D95" s="2" t="s">
        <v>144</v>
      </c>
      <c r="E95" s="3">
        <v>41744</v>
      </c>
      <c r="F95" s="3">
        <v>41760</v>
      </c>
      <c r="G95" s="3">
        <v>41765</v>
      </c>
      <c r="H95" s="2">
        <v>21</v>
      </c>
    </row>
    <row r="96" spans="1:8">
      <c r="A96" s="2">
        <v>2014</v>
      </c>
      <c r="B96" s="2" t="s">
        <v>32</v>
      </c>
      <c r="C96" s="21" t="s">
        <v>30</v>
      </c>
      <c r="D96" s="2" t="s">
        <v>145</v>
      </c>
      <c r="E96" s="3">
        <v>41744</v>
      </c>
      <c r="F96" s="3">
        <v>41760</v>
      </c>
      <c r="G96" s="3">
        <v>41765</v>
      </c>
      <c r="H96" s="2">
        <v>21</v>
      </c>
    </row>
    <row r="97" spans="1:8">
      <c r="A97" s="2">
        <v>2014</v>
      </c>
      <c r="B97" s="2" t="s">
        <v>32</v>
      </c>
      <c r="C97" s="21" t="s">
        <v>30</v>
      </c>
      <c r="D97" s="2" t="s">
        <v>146</v>
      </c>
      <c r="E97" s="3">
        <v>41744</v>
      </c>
      <c r="F97" s="3">
        <v>41760</v>
      </c>
      <c r="G97" s="3">
        <v>41765</v>
      </c>
      <c r="H97" s="2">
        <v>21</v>
      </c>
    </row>
    <row r="98" spans="1:8">
      <c r="A98" s="2">
        <v>2014</v>
      </c>
      <c r="B98" s="2" t="s">
        <v>32</v>
      </c>
      <c r="C98" s="21" t="s">
        <v>30</v>
      </c>
      <c r="D98" s="2" t="s">
        <v>138</v>
      </c>
      <c r="E98" s="3">
        <v>41730</v>
      </c>
      <c r="F98" s="3">
        <v>41744</v>
      </c>
      <c r="G98" s="3">
        <v>41752</v>
      </c>
      <c r="H98" s="2">
        <v>22</v>
      </c>
    </row>
    <row r="99" spans="1:8">
      <c r="A99" s="2">
        <v>2014</v>
      </c>
      <c r="B99" s="2" t="s">
        <v>32</v>
      </c>
      <c r="C99" s="21" t="s">
        <v>30</v>
      </c>
      <c r="D99" s="2" t="s">
        <v>139</v>
      </c>
      <c r="E99" s="3">
        <v>41730</v>
      </c>
      <c r="F99" s="3">
        <v>41744</v>
      </c>
      <c r="G99" s="3">
        <v>41752</v>
      </c>
      <c r="H99" s="2">
        <v>22</v>
      </c>
    </row>
    <row r="100" spans="1:8">
      <c r="A100" s="2">
        <v>2014</v>
      </c>
      <c r="B100" s="2" t="s">
        <v>32</v>
      </c>
      <c r="C100" s="21" t="s">
        <v>30</v>
      </c>
      <c r="D100" s="2" t="s">
        <v>176</v>
      </c>
      <c r="E100" s="3">
        <v>41765</v>
      </c>
      <c r="F100" s="3">
        <v>41772</v>
      </c>
      <c r="G100" s="3">
        <v>41787</v>
      </c>
      <c r="H100" s="2">
        <v>22</v>
      </c>
    </row>
    <row r="101" spans="1:8">
      <c r="A101" s="2">
        <v>2014</v>
      </c>
      <c r="B101" s="2" t="s">
        <v>32</v>
      </c>
      <c r="C101" s="21" t="s">
        <v>30</v>
      </c>
      <c r="D101" s="2" t="s">
        <v>177</v>
      </c>
      <c r="E101" s="3">
        <v>41765</v>
      </c>
      <c r="F101" s="3">
        <v>41772</v>
      </c>
      <c r="G101" s="3">
        <v>41787</v>
      </c>
      <c r="H101" s="2">
        <v>22</v>
      </c>
    </row>
    <row r="102" spans="1:8">
      <c r="A102" s="2">
        <v>2014</v>
      </c>
      <c r="B102" s="2" t="s">
        <v>32</v>
      </c>
      <c r="C102" s="21" t="s">
        <v>30</v>
      </c>
      <c r="D102" s="2" t="s">
        <v>141</v>
      </c>
      <c r="E102" s="3">
        <v>41737</v>
      </c>
      <c r="F102" s="3">
        <v>41752</v>
      </c>
      <c r="G102" s="3">
        <v>41760</v>
      </c>
      <c r="H102" s="2">
        <v>23</v>
      </c>
    </row>
    <row r="103" spans="1:8">
      <c r="A103" s="2">
        <v>2014</v>
      </c>
      <c r="B103" s="2" t="s">
        <v>32</v>
      </c>
      <c r="C103" s="21" t="s">
        <v>30</v>
      </c>
      <c r="D103" s="2" t="s">
        <v>140</v>
      </c>
      <c r="E103" s="3">
        <v>41737</v>
      </c>
      <c r="F103" s="3">
        <v>41760</v>
      </c>
      <c r="G103" s="3">
        <v>41765</v>
      </c>
      <c r="H103" s="2">
        <v>28</v>
      </c>
    </row>
    <row r="104" spans="1:8">
      <c r="A104" s="2">
        <v>2014</v>
      </c>
      <c r="B104" s="2" t="s">
        <v>32</v>
      </c>
      <c r="C104" s="21" t="s">
        <v>30</v>
      </c>
      <c r="D104" s="2" t="s">
        <v>156</v>
      </c>
      <c r="E104" s="3">
        <v>41760</v>
      </c>
      <c r="F104" s="3">
        <v>41772</v>
      </c>
      <c r="G104" s="3">
        <v>41788</v>
      </c>
      <c r="H104" s="2">
        <v>28</v>
      </c>
    </row>
    <row r="105" spans="1:8">
      <c r="A105" s="2">
        <v>2014</v>
      </c>
      <c r="B105" s="2" t="s">
        <v>32</v>
      </c>
      <c r="C105" s="21" t="s">
        <v>30</v>
      </c>
      <c r="D105" s="2" t="s">
        <v>171</v>
      </c>
      <c r="E105" s="3">
        <v>41744</v>
      </c>
      <c r="F105" s="3">
        <v>41765</v>
      </c>
      <c r="G105" s="3">
        <v>41772</v>
      </c>
      <c r="H105" s="2">
        <v>28</v>
      </c>
    </row>
    <row r="106" spans="1:8">
      <c r="A106" s="2">
        <v>2014</v>
      </c>
      <c r="B106" s="2" t="s">
        <v>32</v>
      </c>
      <c r="C106" s="21" t="s">
        <v>30</v>
      </c>
      <c r="D106" s="2" t="s">
        <v>136</v>
      </c>
      <c r="E106" s="3">
        <v>41723</v>
      </c>
      <c r="F106" s="3">
        <v>41744</v>
      </c>
      <c r="G106" s="3">
        <v>41752</v>
      </c>
      <c r="H106" s="2">
        <v>29</v>
      </c>
    </row>
    <row r="107" spans="1:8">
      <c r="A107" s="2">
        <v>2014</v>
      </c>
      <c r="B107" s="2" t="s">
        <v>32</v>
      </c>
      <c r="C107" s="21" t="s">
        <v>30</v>
      </c>
      <c r="D107" s="2" t="s">
        <v>137</v>
      </c>
      <c r="E107" s="3">
        <v>41730</v>
      </c>
      <c r="F107" s="3">
        <v>41752</v>
      </c>
      <c r="G107" s="3">
        <v>41760</v>
      </c>
      <c r="H107" s="2">
        <v>30</v>
      </c>
    </row>
    <row r="108" spans="1:8">
      <c r="A108" s="2">
        <v>2014</v>
      </c>
      <c r="B108" s="2" t="s">
        <v>32</v>
      </c>
      <c r="C108" s="21" t="s">
        <v>30</v>
      </c>
      <c r="D108" s="2" t="s">
        <v>162</v>
      </c>
      <c r="E108" s="3">
        <v>41730</v>
      </c>
      <c r="F108" s="3">
        <v>41760</v>
      </c>
      <c r="G108" s="3">
        <v>41765</v>
      </c>
      <c r="H108" s="2">
        <v>35</v>
      </c>
    </row>
    <row r="109" spans="1:8">
      <c r="A109" s="2">
        <v>2014</v>
      </c>
      <c r="B109" s="2" t="s">
        <v>32</v>
      </c>
      <c r="C109" s="21" t="s">
        <v>30</v>
      </c>
      <c r="D109" s="2" t="s">
        <v>165</v>
      </c>
      <c r="E109" s="3">
        <v>41737</v>
      </c>
      <c r="F109" s="3">
        <v>41765</v>
      </c>
      <c r="G109" s="3">
        <v>41772</v>
      </c>
      <c r="H109" s="2">
        <v>35</v>
      </c>
    </row>
    <row r="110" spans="1:8">
      <c r="A110" s="2">
        <v>2014</v>
      </c>
      <c r="B110" s="2" t="s">
        <v>32</v>
      </c>
      <c r="C110" s="21" t="s">
        <v>30</v>
      </c>
      <c r="D110" s="2" t="s">
        <v>172</v>
      </c>
      <c r="E110" s="3">
        <v>41752</v>
      </c>
      <c r="F110" s="3">
        <v>41772</v>
      </c>
      <c r="G110" s="3">
        <v>41787</v>
      </c>
      <c r="H110" s="2">
        <v>35</v>
      </c>
    </row>
    <row r="111" spans="1:8">
      <c r="A111" s="2">
        <v>2014</v>
      </c>
      <c r="B111" s="2" t="s">
        <v>32</v>
      </c>
      <c r="C111" s="21" t="s">
        <v>30</v>
      </c>
      <c r="D111" s="2" t="s">
        <v>173</v>
      </c>
      <c r="E111" s="3">
        <v>41752</v>
      </c>
      <c r="F111" s="3">
        <v>41772</v>
      </c>
      <c r="G111" s="3">
        <v>41787</v>
      </c>
      <c r="H111" s="2">
        <v>35</v>
      </c>
    </row>
    <row r="112" spans="1:8">
      <c r="A112" s="2">
        <v>2014</v>
      </c>
      <c r="B112" s="2" t="s">
        <v>32</v>
      </c>
      <c r="C112" s="21" t="s">
        <v>30</v>
      </c>
      <c r="D112" s="2" t="s">
        <v>150</v>
      </c>
      <c r="E112" s="3">
        <v>41752</v>
      </c>
      <c r="F112" s="3">
        <v>41772</v>
      </c>
      <c r="G112" s="3">
        <v>41788</v>
      </c>
      <c r="H112" s="2">
        <v>36</v>
      </c>
    </row>
    <row r="113" spans="1:8">
      <c r="A113" s="2">
        <v>2014</v>
      </c>
      <c r="B113" s="2" t="s">
        <v>32</v>
      </c>
      <c r="C113" s="2" t="s">
        <v>30</v>
      </c>
      <c r="D113" s="2" t="s">
        <v>135</v>
      </c>
      <c r="E113" s="3">
        <v>41723</v>
      </c>
      <c r="F113" s="3">
        <v>41752</v>
      </c>
      <c r="G113" s="3">
        <v>41760</v>
      </c>
      <c r="H113" s="2">
        <v>37</v>
      </c>
    </row>
    <row r="114" spans="1:8">
      <c r="A114" s="2">
        <v>2014</v>
      </c>
      <c r="B114" s="2" t="s">
        <v>32</v>
      </c>
      <c r="C114" s="21" t="s">
        <v>30</v>
      </c>
      <c r="D114" s="2" t="s">
        <v>163</v>
      </c>
      <c r="E114" s="3">
        <v>41730</v>
      </c>
      <c r="F114" s="3">
        <v>41765</v>
      </c>
      <c r="G114" s="3">
        <v>41772</v>
      </c>
      <c r="H114" s="2">
        <v>42</v>
      </c>
    </row>
    <row r="115" spans="1:8">
      <c r="A115" s="2">
        <v>2014</v>
      </c>
      <c r="B115" s="2" t="s">
        <v>32</v>
      </c>
      <c r="C115" s="21" t="s">
        <v>30</v>
      </c>
      <c r="D115" s="2" t="s">
        <v>169</v>
      </c>
      <c r="E115" s="3">
        <v>41744</v>
      </c>
      <c r="F115" s="3">
        <v>41772</v>
      </c>
      <c r="G115" s="3">
        <v>41787</v>
      </c>
      <c r="H115" s="2">
        <v>43</v>
      </c>
    </row>
    <row r="116" spans="1:8">
      <c r="A116" s="2">
        <v>2014</v>
      </c>
      <c r="B116" s="2" t="s">
        <v>32</v>
      </c>
      <c r="C116" s="21" t="s">
        <v>30</v>
      </c>
      <c r="D116" s="2" t="s">
        <v>170</v>
      </c>
      <c r="E116" s="3">
        <v>41744</v>
      </c>
      <c r="F116" s="3">
        <v>41772</v>
      </c>
      <c r="G116" s="3">
        <v>41787</v>
      </c>
      <c r="H116" s="2">
        <v>43</v>
      </c>
    </row>
    <row r="117" spans="1:8">
      <c r="A117" s="2">
        <v>2014</v>
      </c>
      <c r="B117" s="2" t="s">
        <v>32</v>
      </c>
      <c r="C117" s="21" t="s">
        <v>30</v>
      </c>
      <c r="D117" s="2" t="s">
        <v>166</v>
      </c>
      <c r="E117" s="3">
        <v>41737</v>
      </c>
      <c r="F117" s="3">
        <v>41772</v>
      </c>
      <c r="G117" s="3">
        <v>41787</v>
      </c>
      <c r="H117" s="2">
        <v>50</v>
      </c>
    </row>
    <row r="118" spans="1:8">
      <c r="A118" s="2">
        <v>2014</v>
      </c>
      <c r="B118" s="2" t="s">
        <v>32</v>
      </c>
      <c r="C118" s="21" t="s">
        <v>30</v>
      </c>
      <c r="D118" s="2" t="s">
        <v>167</v>
      </c>
      <c r="E118" s="3">
        <v>41737</v>
      </c>
      <c r="F118" s="3">
        <v>41772</v>
      </c>
      <c r="G118" s="3">
        <v>41787</v>
      </c>
      <c r="H118" s="2">
        <v>50</v>
      </c>
    </row>
    <row r="119" spans="1:8">
      <c r="A119" s="2">
        <v>2014</v>
      </c>
      <c r="B119" s="2" t="s">
        <v>32</v>
      </c>
      <c r="C119" s="21" t="s">
        <v>30</v>
      </c>
      <c r="D119" s="2" t="s">
        <v>168</v>
      </c>
      <c r="E119" s="3">
        <v>41737</v>
      </c>
      <c r="F119" s="3">
        <v>41772</v>
      </c>
      <c r="G119" s="3">
        <v>41787</v>
      </c>
      <c r="H119" s="2">
        <v>50</v>
      </c>
    </row>
    <row r="120" spans="1:8">
      <c r="A120" s="2">
        <v>2014</v>
      </c>
      <c r="B120" s="2" t="s">
        <v>32</v>
      </c>
      <c r="C120" s="21" t="s">
        <v>30</v>
      </c>
      <c r="D120" s="2" t="s">
        <v>155</v>
      </c>
      <c r="E120" s="3">
        <v>41760</v>
      </c>
      <c r="F120" s="3">
        <v>41788</v>
      </c>
    </row>
    <row r="121" spans="1:8">
      <c r="A121" s="2">
        <v>2014</v>
      </c>
      <c r="B121" s="2" t="s">
        <v>32</v>
      </c>
      <c r="C121" s="21" t="s">
        <v>30</v>
      </c>
      <c r="D121" s="2" t="s">
        <v>157</v>
      </c>
      <c r="E121" s="3">
        <v>41765</v>
      </c>
      <c r="F121" s="3">
        <v>41788</v>
      </c>
    </row>
    <row r="122" spans="1:8">
      <c r="A122" s="2">
        <v>2014</v>
      </c>
      <c r="B122" s="2" t="s">
        <v>32</v>
      </c>
      <c r="C122" s="21" t="s">
        <v>30</v>
      </c>
      <c r="D122" s="2" t="s">
        <v>158</v>
      </c>
      <c r="E122" s="3">
        <v>41772</v>
      </c>
      <c r="F122" s="3">
        <v>41788</v>
      </c>
    </row>
    <row r="123" spans="1:8">
      <c r="A123" s="2">
        <v>2014</v>
      </c>
      <c r="B123" s="2" t="s">
        <v>32</v>
      </c>
      <c r="C123" s="21" t="s">
        <v>30</v>
      </c>
      <c r="D123" s="2" t="s">
        <v>159</v>
      </c>
      <c r="E123" s="3">
        <v>41772</v>
      </c>
      <c r="F123" s="3">
        <v>41788</v>
      </c>
    </row>
    <row r="124" spans="1:8">
      <c r="A124" s="2">
        <v>2014</v>
      </c>
      <c r="B124" s="2" t="s">
        <v>32</v>
      </c>
      <c r="C124" s="21" t="s">
        <v>30</v>
      </c>
      <c r="D124" s="2" t="s">
        <v>160</v>
      </c>
      <c r="E124" s="3">
        <v>41788</v>
      </c>
    </row>
    <row r="125" spans="1:8">
      <c r="A125" s="2">
        <v>2014</v>
      </c>
      <c r="B125" s="2" t="s">
        <v>32</v>
      </c>
      <c r="C125" s="21" t="s">
        <v>30</v>
      </c>
      <c r="D125" s="2" t="s">
        <v>161</v>
      </c>
      <c r="E125" s="3">
        <v>41788</v>
      </c>
      <c r="F125" s="3">
        <v>41788</v>
      </c>
    </row>
    <row r="126" spans="1:8">
      <c r="A126" s="2">
        <v>2014</v>
      </c>
      <c r="B126" s="2" t="s">
        <v>32</v>
      </c>
      <c r="C126" s="21" t="s">
        <v>30</v>
      </c>
      <c r="D126" s="2" t="s">
        <v>174</v>
      </c>
      <c r="E126" s="3">
        <v>41760</v>
      </c>
      <c r="F126" s="3">
        <v>41787</v>
      </c>
    </row>
    <row r="127" spans="1:8">
      <c r="A127" s="2">
        <v>2014</v>
      </c>
      <c r="B127" s="2" t="s">
        <v>32</v>
      </c>
      <c r="C127" s="21" t="s">
        <v>30</v>
      </c>
      <c r="D127" s="2" t="s">
        <v>178</v>
      </c>
      <c r="E127" s="3">
        <v>41772</v>
      </c>
      <c r="F127" s="3">
        <v>41792</v>
      </c>
    </row>
    <row r="128" spans="1:8">
      <c r="A128" s="2">
        <v>2014</v>
      </c>
      <c r="B128" s="2" t="s">
        <v>32</v>
      </c>
      <c r="C128" s="21" t="s">
        <v>30</v>
      </c>
      <c r="D128" s="2" t="s">
        <v>180</v>
      </c>
      <c r="E128" s="3">
        <v>41772</v>
      </c>
      <c r="F128" s="3">
        <v>41792</v>
      </c>
    </row>
    <row r="129" spans="2:8">
      <c r="B129" s="2" t="s">
        <v>32</v>
      </c>
      <c r="C129" s="2" t="s">
        <v>31</v>
      </c>
      <c r="D129" s="2" t="s">
        <v>184</v>
      </c>
      <c r="E129" s="3">
        <v>41766</v>
      </c>
      <c r="G129" s="3">
        <v>41780</v>
      </c>
      <c r="H129" s="2">
        <v>14</v>
      </c>
    </row>
    <row r="130" spans="2:8">
      <c r="B130" s="2" t="s">
        <v>32</v>
      </c>
      <c r="C130" s="21" t="s">
        <v>31</v>
      </c>
      <c r="D130" s="2" t="s">
        <v>185</v>
      </c>
      <c r="E130" s="3">
        <v>41766</v>
      </c>
      <c r="G130" s="3">
        <v>41780</v>
      </c>
      <c r="H130" s="2">
        <v>14</v>
      </c>
    </row>
    <row r="131" spans="2:8">
      <c r="B131" s="2" t="s">
        <v>32</v>
      </c>
      <c r="C131" s="21" t="s">
        <v>31</v>
      </c>
      <c r="D131" s="2" t="s">
        <v>196</v>
      </c>
      <c r="E131" s="3">
        <v>41766</v>
      </c>
      <c r="F131" s="3">
        <v>41773</v>
      </c>
      <c r="G131" s="3">
        <v>41780</v>
      </c>
      <c r="H131" s="2">
        <v>14</v>
      </c>
    </row>
    <row r="132" spans="2:8">
      <c r="B132" s="2" t="s">
        <v>32</v>
      </c>
      <c r="C132" s="21" t="s">
        <v>31</v>
      </c>
      <c r="D132" s="2" t="s">
        <v>182</v>
      </c>
      <c r="E132" s="3">
        <v>41751</v>
      </c>
      <c r="G132" s="3">
        <v>41766</v>
      </c>
      <c r="H132" s="2">
        <v>15</v>
      </c>
    </row>
    <row r="133" spans="2:8">
      <c r="B133" s="2" t="s">
        <v>32</v>
      </c>
      <c r="C133" s="2" t="s">
        <v>31</v>
      </c>
      <c r="D133" s="2" t="s">
        <v>193</v>
      </c>
      <c r="E133" s="3">
        <v>41759</v>
      </c>
      <c r="F133" s="3">
        <v>41773</v>
      </c>
      <c r="G133" s="3">
        <v>41780</v>
      </c>
      <c r="H133" s="2">
        <v>21</v>
      </c>
    </row>
    <row r="134" spans="2:8">
      <c r="B134" s="2" t="s">
        <v>32</v>
      </c>
      <c r="C134" s="21" t="s">
        <v>31</v>
      </c>
      <c r="D134" s="2" t="s">
        <v>194</v>
      </c>
      <c r="E134" s="3">
        <v>41759</v>
      </c>
      <c r="F134" s="3">
        <v>41773</v>
      </c>
      <c r="G134" s="3">
        <v>41780</v>
      </c>
      <c r="H134" s="2">
        <v>21</v>
      </c>
    </row>
    <row r="135" spans="2:8">
      <c r="B135" s="2" t="s">
        <v>32</v>
      </c>
      <c r="C135" s="21" t="s">
        <v>31</v>
      </c>
      <c r="D135" s="2" t="s">
        <v>195</v>
      </c>
      <c r="E135" s="3">
        <v>41759</v>
      </c>
      <c r="F135" s="3">
        <v>41773</v>
      </c>
      <c r="G135" s="3">
        <v>41780</v>
      </c>
      <c r="H135" s="2">
        <v>21</v>
      </c>
    </row>
    <row r="136" spans="2:8">
      <c r="B136" s="2" t="s">
        <v>32</v>
      </c>
      <c r="C136" s="21" t="s">
        <v>31</v>
      </c>
      <c r="D136" s="2" t="s">
        <v>192</v>
      </c>
      <c r="E136" s="3">
        <v>41751</v>
      </c>
      <c r="F136" s="3">
        <v>41773</v>
      </c>
      <c r="G136" s="3">
        <v>41780</v>
      </c>
      <c r="H136" s="2">
        <v>29</v>
      </c>
    </row>
    <row r="137" spans="2:8">
      <c r="B137" s="2" t="s">
        <v>32</v>
      </c>
      <c r="C137" s="21" t="s">
        <v>31</v>
      </c>
      <c r="D137" s="2" t="s">
        <v>189</v>
      </c>
      <c r="E137" s="3">
        <v>41745</v>
      </c>
      <c r="F137" s="3">
        <v>41773</v>
      </c>
      <c r="G137" s="3">
        <v>41780</v>
      </c>
      <c r="H137" s="2">
        <v>35</v>
      </c>
    </row>
    <row r="138" spans="2:8">
      <c r="B138" s="2" t="s">
        <v>32</v>
      </c>
      <c r="C138" s="21" t="s">
        <v>31</v>
      </c>
      <c r="D138" s="2" t="s">
        <v>190</v>
      </c>
      <c r="E138" s="3">
        <v>41745</v>
      </c>
      <c r="F138" s="3">
        <v>41773</v>
      </c>
      <c r="G138" s="3">
        <v>41780</v>
      </c>
      <c r="H138" s="2">
        <v>35</v>
      </c>
    </row>
    <row r="139" spans="2:8">
      <c r="B139" s="2" t="s">
        <v>32</v>
      </c>
      <c r="C139" s="21" t="s">
        <v>31</v>
      </c>
      <c r="D139" s="2" t="s">
        <v>181</v>
      </c>
      <c r="E139" s="3">
        <v>41731</v>
      </c>
      <c r="F139" s="3">
        <v>41766</v>
      </c>
      <c r="G139" s="3">
        <v>41773</v>
      </c>
      <c r="H139" s="2">
        <v>42</v>
      </c>
    </row>
    <row r="140" spans="2:8">
      <c r="B140" s="2" t="s">
        <v>32</v>
      </c>
      <c r="C140" s="21" t="s">
        <v>31</v>
      </c>
      <c r="D140" s="2" t="s">
        <v>186</v>
      </c>
      <c r="E140" s="3">
        <v>41724</v>
      </c>
      <c r="F140" s="3">
        <v>41766</v>
      </c>
      <c r="G140" s="3">
        <v>41773</v>
      </c>
      <c r="H140" s="2">
        <v>49</v>
      </c>
    </row>
    <row r="141" spans="2:8">
      <c r="B141" s="2" t="s">
        <v>32</v>
      </c>
      <c r="C141" s="21" t="s">
        <v>31</v>
      </c>
      <c r="D141" s="2" t="s">
        <v>187</v>
      </c>
      <c r="E141" s="3">
        <v>41724</v>
      </c>
      <c r="F141" s="3">
        <v>41766</v>
      </c>
      <c r="G141" s="3">
        <v>41773</v>
      </c>
      <c r="H141" s="2">
        <v>49</v>
      </c>
    </row>
    <row r="142" spans="2:8">
      <c r="B142" s="2" t="s">
        <v>32</v>
      </c>
      <c r="C142" s="21" t="s">
        <v>31</v>
      </c>
      <c r="D142" s="2" t="s">
        <v>183</v>
      </c>
      <c r="E142" s="3">
        <v>41766</v>
      </c>
      <c r="F142" s="3">
        <v>41787</v>
      </c>
    </row>
    <row r="143" spans="2:8">
      <c r="B143" s="2" t="s">
        <v>32</v>
      </c>
      <c r="C143" s="21" t="s">
        <v>31</v>
      </c>
      <c r="D143" s="2" t="s">
        <v>188</v>
      </c>
      <c r="E143" s="3">
        <v>41737</v>
      </c>
      <c r="F143" s="3">
        <v>41787</v>
      </c>
    </row>
    <row r="144" spans="2:8">
      <c r="B144" s="2" t="s">
        <v>32</v>
      </c>
      <c r="C144" s="21" t="s">
        <v>31</v>
      </c>
      <c r="D144" s="2" t="s">
        <v>191</v>
      </c>
      <c r="E144" s="3">
        <v>41745</v>
      </c>
      <c r="F144" s="3">
        <v>41787</v>
      </c>
    </row>
  </sheetData>
  <sortState ref="A2:H128">
    <sortCondition ref="C2:C128"/>
    <sortCondition ref="H2:H128"/>
  </sortState>
  <pageMargins left="0.7" right="0.7" top="0.75" bottom="0.75" header="0.3" footer="0.3"/>
  <pageSetup orientation="portrait"/>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C25" sqref="C25"/>
    </sheetView>
  </sheetViews>
  <sheetFormatPr baseColWidth="10" defaultColWidth="8.83203125" defaultRowHeight="14" x14ac:dyDescent="0"/>
  <cols>
    <col min="1" max="1" width="13.83203125" style="2" customWidth="1"/>
    <col min="2" max="2" width="12.1640625" style="2" customWidth="1"/>
    <col min="3" max="3" width="12.33203125" style="2" customWidth="1"/>
  </cols>
  <sheetData>
    <row r="1" spans="1:7">
      <c r="A1" s="6" t="s">
        <v>21</v>
      </c>
    </row>
    <row r="2" spans="1:7">
      <c r="A2" s="7" t="s">
        <v>15</v>
      </c>
      <c r="B2" s="7" t="s">
        <v>16</v>
      </c>
      <c r="C2" s="7" t="s">
        <v>17</v>
      </c>
    </row>
    <row r="3" spans="1:7">
      <c r="A3" s="2" t="s">
        <v>47</v>
      </c>
      <c r="B3" s="2">
        <v>43.1</v>
      </c>
      <c r="C3" s="2">
        <v>11.3</v>
      </c>
    </row>
    <row r="4" spans="1:7">
      <c r="A4" s="2" t="s">
        <v>48</v>
      </c>
      <c r="B4" s="2">
        <v>58.1</v>
      </c>
      <c r="C4" s="2">
        <v>27.9</v>
      </c>
    </row>
    <row r="5" spans="1:7">
      <c r="A5" s="2" t="s">
        <v>58</v>
      </c>
      <c r="B5" s="2">
        <v>10.199999999999999</v>
      </c>
      <c r="C5" s="8">
        <v>0</v>
      </c>
    </row>
    <row r="6" spans="1:7">
      <c r="A6" s="2" t="s">
        <v>49</v>
      </c>
      <c r="B6" s="2">
        <v>69.900000000000006</v>
      </c>
      <c r="C6" s="2">
        <v>29.5</v>
      </c>
    </row>
    <row r="7" spans="1:7">
      <c r="A7" s="2" t="s">
        <v>50</v>
      </c>
      <c r="B7" s="2">
        <v>41.1</v>
      </c>
      <c r="C7" s="2">
        <v>12.5</v>
      </c>
    </row>
    <row r="8" spans="1:7">
      <c r="A8" s="2" t="s">
        <v>51</v>
      </c>
      <c r="B8" s="2">
        <v>9.1</v>
      </c>
      <c r="C8" s="8">
        <v>2</v>
      </c>
    </row>
    <row r="9" spans="1:7">
      <c r="A9" s="27" t="s">
        <v>197</v>
      </c>
      <c r="B9" s="27">
        <v>52.1</v>
      </c>
      <c r="C9" s="27">
        <v>18.100000000000001</v>
      </c>
      <c r="D9" s="24"/>
      <c r="E9" s="24"/>
      <c r="F9" s="24"/>
      <c r="G9" s="24"/>
    </row>
    <row r="10" spans="1:7">
      <c r="A10" s="25" t="s">
        <v>198</v>
      </c>
      <c r="B10" s="25">
        <v>45.7</v>
      </c>
      <c r="C10" s="25">
        <v>25.8</v>
      </c>
      <c r="D10" s="24"/>
      <c r="E10" s="24"/>
      <c r="F10" s="24" t="s">
        <v>92</v>
      </c>
      <c r="G10" s="24">
        <v>24.450000000000003</v>
      </c>
    </row>
    <row r="11" spans="1:7">
      <c r="A11" s="25" t="s">
        <v>199</v>
      </c>
      <c r="B11" s="25">
        <v>21.2</v>
      </c>
      <c r="C11" s="25">
        <v>10.6</v>
      </c>
      <c r="D11" s="24"/>
      <c r="E11" s="24"/>
      <c r="F11" s="24" t="s">
        <v>200</v>
      </c>
      <c r="G11" s="24">
        <v>33.450000000000003</v>
      </c>
    </row>
    <row r="12" spans="1:7">
      <c r="A12" s="25" t="s">
        <v>201</v>
      </c>
      <c r="B12" s="25">
        <v>3.2</v>
      </c>
      <c r="C12" s="25">
        <v>1.5</v>
      </c>
      <c r="D12" s="24"/>
      <c r="E12" s="24"/>
      <c r="F12" s="24" t="s">
        <v>96</v>
      </c>
      <c r="G12" s="24">
        <v>35.65</v>
      </c>
    </row>
    <row r="13" spans="1:7">
      <c r="A13" s="25" t="s">
        <v>202</v>
      </c>
      <c r="B13" s="25">
        <v>16.8</v>
      </c>
      <c r="C13" s="25">
        <v>7.5</v>
      </c>
      <c r="D13" s="24"/>
      <c r="E13" s="24"/>
      <c r="F13" s="24" t="s">
        <v>101</v>
      </c>
      <c r="G13" s="24">
        <v>19</v>
      </c>
    </row>
    <row r="14" spans="1:7">
      <c r="A14" s="25" t="s">
        <v>203</v>
      </c>
      <c r="B14" s="25">
        <v>22.8</v>
      </c>
      <c r="C14" s="25">
        <v>0.1</v>
      </c>
      <c r="D14" s="24"/>
      <c r="E14" s="24"/>
      <c r="F14" s="24" t="s">
        <v>95</v>
      </c>
      <c r="G14" s="24">
        <v>3.15</v>
      </c>
    </row>
    <row r="15" spans="1:7">
      <c r="A15" s="25" t="s">
        <v>204</v>
      </c>
      <c r="B15" s="25">
        <v>4.0999999999999996</v>
      </c>
      <c r="C15" s="25">
        <v>0.1</v>
      </c>
      <c r="D15" s="24"/>
      <c r="E15" s="24"/>
      <c r="F15" s="24" t="s">
        <v>205</v>
      </c>
      <c r="G15" s="24">
        <v>11.7</v>
      </c>
    </row>
    <row r="16" spans="1:7">
      <c r="A16" s="25" t="s">
        <v>206</v>
      </c>
      <c r="B16" s="25">
        <v>2.2000000000000002</v>
      </c>
      <c r="C16" s="26">
        <v>0</v>
      </c>
      <c r="D16" s="24"/>
      <c r="E16" s="24"/>
      <c r="F16" s="24" t="s">
        <v>100</v>
      </c>
      <c r="G16" s="24">
        <v>29.35</v>
      </c>
    </row>
    <row r="17" spans="1:7">
      <c r="A17" s="25" t="s">
        <v>207</v>
      </c>
      <c r="B17" s="25">
        <v>33.4</v>
      </c>
      <c r="C17" s="26">
        <v>0</v>
      </c>
      <c r="D17" s="24"/>
      <c r="E17" s="24"/>
      <c r="F17" s="24" t="s">
        <v>94</v>
      </c>
      <c r="G17" s="24">
        <v>26.650000000000002</v>
      </c>
    </row>
    <row r="18" spans="1:7">
      <c r="A18" s="25" t="s">
        <v>208</v>
      </c>
      <c r="B18" s="25">
        <v>13</v>
      </c>
      <c r="C18" s="26">
        <v>2</v>
      </c>
      <c r="D18" s="24"/>
      <c r="E18" s="24"/>
      <c r="F18" s="24" t="s">
        <v>93</v>
      </c>
      <c r="G18" s="24">
        <v>36.450000000000003</v>
      </c>
    </row>
    <row r="19" spans="1:7">
      <c r="A19" s="25" t="s">
        <v>97</v>
      </c>
      <c r="B19" s="25">
        <v>50.1</v>
      </c>
      <c r="C19" s="25">
        <v>10.1</v>
      </c>
      <c r="D19" s="24"/>
      <c r="E19" s="24"/>
      <c r="F19" s="24"/>
      <c r="G19" s="24"/>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D32" sqref="D32"/>
    </sheetView>
  </sheetViews>
  <sheetFormatPr baseColWidth="10" defaultColWidth="8.83203125" defaultRowHeight="14" x14ac:dyDescent="0"/>
  <cols>
    <col min="1" max="1" width="13.33203125" customWidth="1"/>
    <col min="3" max="3" width="12.1640625" style="24" customWidth="1"/>
    <col min="4" max="4" width="41.6640625" style="24" customWidth="1"/>
    <col min="7" max="7" width="12.5" customWidth="1"/>
    <col min="8" max="8" width="12.5" style="28" customWidth="1"/>
    <col min="9" max="12" width="14.6640625" customWidth="1"/>
  </cols>
  <sheetData>
    <row r="1" spans="1:12">
      <c r="A1" s="30" t="s">
        <v>0</v>
      </c>
      <c r="B1" s="30" t="s">
        <v>1</v>
      </c>
      <c r="C1" s="30" t="s">
        <v>227</v>
      </c>
      <c r="D1" s="30" t="s">
        <v>241</v>
      </c>
      <c r="E1" s="30" t="s">
        <v>18</v>
      </c>
      <c r="F1" s="30" t="s">
        <v>19</v>
      </c>
      <c r="G1" s="30" t="s">
        <v>20</v>
      </c>
      <c r="H1" s="30" t="s">
        <v>246</v>
      </c>
      <c r="I1" s="30" t="s">
        <v>242</v>
      </c>
      <c r="J1" s="30" t="s">
        <v>243</v>
      </c>
      <c r="K1" s="30" t="s">
        <v>244</v>
      </c>
      <c r="L1" s="30" t="s">
        <v>245</v>
      </c>
    </row>
    <row r="2" spans="1:12" s="24" customFormat="1">
      <c r="A2" s="28" t="s">
        <v>32</v>
      </c>
      <c r="B2" s="28" t="s">
        <v>31</v>
      </c>
      <c r="C2" s="28" t="s">
        <v>209</v>
      </c>
      <c r="D2" s="28" t="s">
        <v>211</v>
      </c>
      <c r="E2" s="35">
        <v>25609</v>
      </c>
      <c r="F2" s="35">
        <v>169.80729431059393</v>
      </c>
      <c r="G2" s="29">
        <v>4348595</v>
      </c>
      <c r="H2" s="29">
        <v>403997.52128500002</v>
      </c>
      <c r="I2" s="28"/>
      <c r="J2" s="28"/>
      <c r="K2" s="34"/>
      <c r="L2" s="34"/>
    </row>
    <row r="3" spans="1:12" s="24" customFormat="1">
      <c r="A3" s="28" t="s">
        <v>32</v>
      </c>
      <c r="B3" s="28" t="s">
        <v>31</v>
      </c>
      <c r="C3" s="28" t="s">
        <v>210</v>
      </c>
      <c r="D3" s="28" t="s">
        <v>212</v>
      </c>
      <c r="E3" s="35">
        <v>4585</v>
      </c>
      <c r="F3" s="35">
        <v>184.98713195201745</v>
      </c>
      <c r="G3" s="35">
        <v>848166</v>
      </c>
      <c r="H3" s="29">
        <v>78797.165898000007</v>
      </c>
      <c r="I3" s="28"/>
      <c r="J3" s="28"/>
      <c r="K3" s="34"/>
      <c r="L3" s="34"/>
    </row>
    <row r="4" spans="1:12" s="24" customFormat="1">
      <c r="A4" s="28" t="s">
        <v>32</v>
      </c>
      <c r="B4" s="28" t="s">
        <v>30</v>
      </c>
      <c r="C4" s="28" t="s">
        <v>210</v>
      </c>
      <c r="D4" s="28" t="s">
        <v>213</v>
      </c>
      <c r="E4" s="35">
        <v>10877</v>
      </c>
      <c r="F4" s="35">
        <v>227.15555759860254</v>
      </c>
      <c r="G4" s="35">
        <v>2470771</v>
      </c>
      <c r="H4" s="29">
        <v>229542.03821299999</v>
      </c>
      <c r="I4" s="28"/>
      <c r="J4" s="28"/>
      <c r="K4" s="34"/>
      <c r="L4" s="34"/>
    </row>
    <row r="5" spans="1:12">
      <c r="A5" s="28" t="s">
        <v>32</v>
      </c>
      <c r="B5" s="28" t="s">
        <v>30</v>
      </c>
      <c r="C5" s="28" t="s">
        <v>209</v>
      </c>
      <c r="D5" s="28" t="s">
        <v>214</v>
      </c>
      <c r="E5" s="29">
        <v>57148</v>
      </c>
      <c r="F5" s="35">
        <v>184.39798418142368</v>
      </c>
      <c r="G5" s="29">
        <v>10537976</v>
      </c>
      <c r="H5" s="29">
        <v>979009.58432799997</v>
      </c>
      <c r="I5" s="28"/>
      <c r="J5" s="28"/>
      <c r="K5" s="28"/>
      <c r="L5" s="28"/>
    </row>
    <row r="6" spans="1:12">
      <c r="A6" s="28" t="s">
        <v>32</v>
      </c>
      <c r="B6" s="28" t="s">
        <v>29</v>
      </c>
      <c r="C6" s="28" t="s">
        <v>210</v>
      </c>
      <c r="D6" s="28" t="s">
        <v>215</v>
      </c>
      <c r="E6" s="29">
        <v>10048</v>
      </c>
      <c r="F6" s="35">
        <v>122.80404060509554</v>
      </c>
      <c r="G6" s="29">
        <v>1233935</v>
      </c>
      <c r="H6" s="29">
        <v>114636.263305</v>
      </c>
      <c r="I6" s="28"/>
      <c r="J6" s="28"/>
      <c r="K6" s="28"/>
      <c r="L6" s="28"/>
    </row>
    <row r="7" spans="1:12">
      <c r="A7" s="28" t="s">
        <v>32</v>
      </c>
      <c r="B7" s="28" t="s">
        <v>29</v>
      </c>
      <c r="C7" s="28" t="s">
        <v>209</v>
      </c>
      <c r="D7" s="28" t="s">
        <v>216</v>
      </c>
      <c r="E7" s="29">
        <v>1604</v>
      </c>
      <c r="F7" s="35">
        <v>150.25997506234415</v>
      </c>
      <c r="G7" s="29">
        <v>241017</v>
      </c>
      <c r="H7" s="29">
        <v>22391.202351</v>
      </c>
      <c r="I7" s="28"/>
      <c r="J7" s="28"/>
      <c r="K7" s="28"/>
      <c r="L7" s="28"/>
    </row>
    <row r="8" spans="1:12">
      <c r="A8" s="28" t="s">
        <v>32</v>
      </c>
      <c r="B8" s="28" t="s">
        <v>29</v>
      </c>
      <c r="C8" s="28" t="s">
        <v>210</v>
      </c>
      <c r="D8" s="28" t="s">
        <v>217</v>
      </c>
      <c r="E8" s="29">
        <v>13048</v>
      </c>
      <c r="F8" s="35">
        <v>198.93999080318824</v>
      </c>
      <c r="G8" s="29">
        <v>2595769</v>
      </c>
      <c r="H8" s="29">
        <v>241154.727407</v>
      </c>
      <c r="I8" s="28"/>
      <c r="J8" s="28"/>
      <c r="K8" s="28"/>
      <c r="L8" s="28"/>
    </row>
    <row r="9" spans="1:12" s="24" customFormat="1">
      <c r="A9" s="28" t="s">
        <v>32</v>
      </c>
      <c r="B9" s="28" t="s">
        <v>28</v>
      </c>
      <c r="C9" s="28" t="s">
        <v>210</v>
      </c>
      <c r="D9" s="28" t="s">
        <v>218</v>
      </c>
      <c r="E9" s="29">
        <v>23728</v>
      </c>
      <c r="F9" s="35">
        <v>117.66360418071477</v>
      </c>
      <c r="G9" s="29">
        <v>2791922</v>
      </c>
      <c r="H9" s="29">
        <v>259377.92956600001</v>
      </c>
      <c r="I9" s="28"/>
      <c r="J9" s="28"/>
      <c r="K9" s="28"/>
      <c r="L9" s="28"/>
    </row>
    <row r="10" spans="1:12" s="24" customFormat="1">
      <c r="A10" s="28" t="s">
        <v>32</v>
      </c>
      <c r="B10" s="28" t="s">
        <v>27</v>
      </c>
      <c r="C10" s="28" t="s">
        <v>209</v>
      </c>
      <c r="D10" s="28" t="s">
        <v>219</v>
      </c>
      <c r="E10" s="29">
        <v>10222</v>
      </c>
      <c r="F10" s="35">
        <v>254.82136568186266</v>
      </c>
      <c r="G10" s="29">
        <v>2604784</v>
      </c>
      <c r="H10" s="29">
        <v>241992.24795200001</v>
      </c>
      <c r="I10" s="28"/>
      <c r="J10" s="28"/>
      <c r="K10" s="28"/>
      <c r="L10" s="28"/>
    </row>
    <row r="11" spans="1:12">
      <c r="A11" s="28" t="s">
        <v>32</v>
      </c>
      <c r="B11" s="28" t="s">
        <v>27</v>
      </c>
      <c r="C11" s="28" t="s">
        <v>226</v>
      </c>
      <c r="D11" s="28" t="s">
        <v>220</v>
      </c>
      <c r="E11" s="29">
        <v>3233</v>
      </c>
      <c r="F11" s="35">
        <v>143.7206928549335</v>
      </c>
      <c r="G11" s="29">
        <v>464649</v>
      </c>
      <c r="H11" s="29">
        <v>43167.286047000001</v>
      </c>
      <c r="I11" s="28"/>
      <c r="J11" s="28"/>
      <c r="K11" s="28"/>
      <c r="L11" s="28"/>
    </row>
    <row r="12" spans="1:12" s="24" customFormat="1">
      <c r="A12" s="28" t="s">
        <v>32</v>
      </c>
      <c r="B12" s="28" t="s">
        <v>25</v>
      </c>
      <c r="C12" s="28" t="s">
        <v>210</v>
      </c>
      <c r="D12" s="28" t="s">
        <v>221</v>
      </c>
      <c r="E12" s="29">
        <v>24520</v>
      </c>
      <c r="F12" s="35">
        <v>155.63393148450245</v>
      </c>
      <c r="G12" s="29">
        <v>3816144</v>
      </c>
      <c r="H12" s="29">
        <v>354531.22603199998</v>
      </c>
      <c r="I12" s="28"/>
      <c r="J12" s="28"/>
      <c r="K12" s="28"/>
      <c r="L12" s="28"/>
    </row>
    <row r="13" spans="1:12">
      <c r="A13" s="28" t="s">
        <v>32</v>
      </c>
      <c r="B13" s="28" t="s">
        <v>26</v>
      </c>
      <c r="C13" s="28" t="s">
        <v>210</v>
      </c>
      <c r="D13" s="28" t="s">
        <v>222</v>
      </c>
      <c r="E13" s="29">
        <v>12188</v>
      </c>
      <c r="F13" s="35">
        <v>239.7726452248113</v>
      </c>
      <c r="G13" s="29">
        <v>2922349</v>
      </c>
      <c r="H13" s="29">
        <v>271494.98914700001</v>
      </c>
      <c r="I13" s="28"/>
      <c r="J13" s="28"/>
      <c r="K13" s="28"/>
      <c r="L13" s="28"/>
    </row>
    <row r="14" spans="1:12" s="24" customFormat="1">
      <c r="A14" s="28" t="s">
        <v>32</v>
      </c>
      <c r="B14" s="28" t="s">
        <v>24</v>
      </c>
      <c r="C14" s="28" t="s">
        <v>210</v>
      </c>
      <c r="D14" s="28" t="s">
        <v>223</v>
      </c>
      <c r="E14" s="29">
        <v>44792</v>
      </c>
      <c r="F14" s="35">
        <v>191.62524557956777</v>
      </c>
      <c r="G14" s="29">
        <v>8583278</v>
      </c>
      <c r="H14" s="29">
        <v>797412.27603399998</v>
      </c>
      <c r="I14" s="28"/>
      <c r="J14" s="28"/>
      <c r="K14" s="28"/>
      <c r="L14" s="28"/>
    </row>
    <row r="15" spans="1:12">
      <c r="A15" s="28" t="s">
        <v>32</v>
      </c>
      <c r="B15" s="28" t="s">
        <v>23</v>
      </c>
      <c r="C15" s="28" t="s">
        <v>209</v>
      </c>
      <c r="D15" s="28" t="s">
        <v>224</v>
      </c>
      <c r="E15" s="29">
        <v>31210</v>
      </c>
      <c r="F15" s="35">
        <v>218.55594360781799</v>
      </c>
      <c r="G15" s="29">
        <v>6821131</v>
      </c>
      <c r="H15" s="29">
        <v>633703.53329299996</v>
      </c>
      <c r="I15" s="28"/>
      <c r="J15" s="28"/>
      <c r="K15" s="28"/>
      <c r="L15" s="28"/>
    </row>
    <row r="16" spans="1:12" s="24" customFormat="1">
      <c r="A16" s="28" t="s">
        <v>32</v>
      </c>
      <c r="B16" s="28" t="s">
        <v>22</v>
      </c>
      <c r="C16" s="28" t="s">
        <v>210</v>
      </c>
      <c r="D16" s="28" t="s">
        <v>225</v>
      </c>
      <c r="E16" s="29">
        <v>14437</v>
      </c>
      <c r="F16" s="35">
        <v>200.12114705271179</v>
      </c>
      <c r="G16" s="29">
        <v>2889149</v>
      </c>
      <c r="H16" s="29">
        <v>268410.60954699997</v>
      </c>
      <c r="I16" s="28"/>
      <c r="J16" s="28"/>
      <c r="K16" s="28"/>
      <c r="L16" s="28"/>
    </row>
    <row r="17" spans="1:12">
      <c r="A17" s="28" t="s">
        <v>33</v>
      </c>
      <c r="B17" s="28" t="s">
        <v>34</v>
      </c>
      <c r="C17" s="31" t="s">
        <v>209</v>
      </c>
      <c r="D17" s="31" t="s">
        <v>229</v>
      </c>
      <c r="E17" s="29">
        <v>12082</v>
      </c>
      <c r="F17" s="36">
        <v>123.44462837278596</v>
      </c>
      <c r="G17" s="29">
        <v>1491458</v>
      </c>
      <c r="H17" s="29">
        <v>138560.922574</v>
      </c>
      <c r="I17" s="28">
        <v>48.487900000000003</v>
      </c>
      <c r="J17" s="28">
        <v>-120.2286</v>
      </c>
      <c r="K17" s="28">
        <v>48.475900000000003</v>
      </c>
      <c r="L17" s="28">
        <v>-120.18810000000001</v>
      </c>
    </row>
    <row r="18" spans="1:12">
      <c r="A18" s="28" t="s">
        <v>33</v>
      </c>
      <c r="B18" s="28" t="s">
        <v>35</v>
      </c>
      <c r="C18" s="31" t="s">
        <v>210</v>
      </c>
      <c r="D18" s="31" t="s">
        <v>230</v>
      </c>
      <c r="E18" s="29">
        <v>65430</v>
      </c>
      <c r="F18" s="36">
        <v>146.77796117988692</v>
      </c>
      <c r="G18" s="29">
        <v>9603682</v>
      </c>
      <c r="H18" s="29">
        <v>892210.86884599994</v>
      </c>
      <c r="I18" s="28">
        <v>48.475900000000003</v>
      </c>
      <c r="J18" s="28">
        <v>-120.18810000000001</v>
      </c>
      <c r="K18" s="28">
        <v>48.348300000000002</v>
      </c>
      <c r="L18" s="28">
        <v>-120.1066</v>
      </c>
    </row>
    <row r="19" spans="1:12">
      <c r="A19" s="28" t="s">
        <v>33</v>
      </c>
      <c r="B19" s="28" t="s">
        <v>39</v>
      </c>
      <c r="C19" s="31" t="s">
        <v>209</v>
      </c>
      <c r="D19" s="31" t="s">
        <v>231</v>
      </c>
      <c r="E19" s="29">
        <v>26657</v>
      </c>
      <c r="F19" s="36">
        <v>166.68736166860486</v>
      </c>
      <c r="G19" s="29">
        <v>4443385</v>
      </c>
      <c r="H19" s="29">
        <v>412803.79665500001</v>
      </c>
      <c r="I19" s="28">
        <v>48.348300000000002</v>
      </c>
      <c r="J19" s="28">
        <v>-120.1066</v>
      </c>
      <c r="K19" s="28">
        <v>48.309399999999997</v>
      </c>
      <c r="L19" s="28">
        <v>-120.0664</v>
      </c>
    </row>
    <row r="20" spans="1:12">
      <c r="A20" s="28" t="s">
        <v>33</v>
      </c>
      <c r="B20" s="28" t="s">
        <v>40</v>
      </c>
      <c r="C20" s="31" t="s">
        <v>210</v>
      </c>
      <c r="D20" s="31" t="s">
        <v>232</v>
      </c>
      <c r="E20" s="29">
        <v>33514</v>
      </c>
      <c r="F20" s="36">
        <v>150.66464760995405</v>
      </c>
      <c r="G20" s="29">
        <v>5049375</v>
      </c>
      <c r="H20" s="29">
        <v>469102.08562500001</v>
      </c>
      <c r="I20" s="28">
        <v>48.309399999999997</v>
      </c>
      <c r="J20" s="28">
        <v>-120.0664</v>
      </c>
      <c r="K20" s="28">
        <v>48.245699999999999</v>
      </c>
      <c r="L20" s="28">
        <v>-120.1173</v>
      </c>
    </row>
    <row r="21" spans="1:12">
      <c r="A21" s="28" t="s">
        <v>33</v>
      </c>
      <c r="B21" s="28" t="s">
        <v>42</v>
      </c>
      <c r="C21" s="31" t="s">
        <v>209</v>
      </c>
      <c r="D21" s="31" t="s">
        <v>233</v>
      </c>
      <c r="E21" s="29">
        <v>14447</v>
      </c>
      <c r="F21" s="36">
        <v>158.17913753720495</v>
      </c>
      <c r="G21" s="29">
        <v>2285214</v>
      </c>
      <c r="H21" s="29">
        <v>212303.23624199998</v>
      </c>
      <c r="I21" s="28">
        <v>48.245699999999999</v>
      </c>
      <c r="J21" s="28">
        <v>-120.1173</v>
      </c>
      <c r="K21" s="28">
        <v>48.216200000000001</v>
      </c>
      <c r="L21" s="28">
        <v>-120.12520000000001</v>
      </c>
    </row>
    <row r="22" spans="1:12">
      <c r="A22" s="28" t="s">
        <v>33</v>
      </c>
      <c r="B22" s="28" t="s">
        <v>46</v>
      </c>
      <c r="C22" s="31" t="s">
        <v>210</v>
      </c>
      <c r="D22" s="31" t="s">
        <v>234</v>
      </c>
      <c r="E22" s="29">
        <v>57734</v>
      </c>
      <c r="F22" s="36">
        <v>152.02182422835764</v>
      </c>
      <c r="G22" s="29">
        <v>8776828</v>
      </c>
      <c r="H22" s="29">
        <v>815393.65168400004</v>
      </c>
      <c r="I22" s="28">
        <v>48.216200000000001</v>
      </c>
      <c r="J22" s="28">
        <v>-120.12520000000001</v>
      </c>
      <c r="K22" s="28">
        <v>48.137900000000002</v>
      </c>
      <c r="L22" s="28">
        <v>-120.01609999999999</v>
      </c>
    </row>
    <row r="23" spans="1:12">
      <c r="A23" s="28" t="s">
        <v>33</v>
      </c>
      <c r="B23" s="28" t="s">
        <v>45</v>
      </c>
      <c r="C23" s="31" t="s">
        <v>209</v>
      </c>
      <c r="D23" s="31" t="s">
        <v>235</v>
      </c>
      <c r="E23" s="29">
        <v>26585</v>
      </c>
      <c r="F23" s="36">
        <v>159.24043633627986</v>
      </c>
      <c r="G23" s="29">
        <v>4233407</v>
      </c>
      <c r="H23" s="29">
        <v>393296.21052099997</v>
      </c>
      <c r="I23" s="28">
        <v>48.137900000000002</v>
      </c>
      <c r="J23" s="28">
        <v>-120.01609999999999</v>
      </c>
      <c r="K23" s="28">
        <v>48.100499999999997</v>
      </c>
      <c r="L23" s="28">
        <v>-120.0209</v>
      </c>
    </row>
    <row r="24" spans="1:12">
      <c r="A24" s="28" t="s">
        <v>33</v>
      </c>
      <c r="B24" s="28" t="s">
        <v>44</v>
      </c>
      <c r="C24" s="31" t="s">
        <v>210</v>
      </c>
      <c r="D24" s="31" t="s">
        <v>236</v>
      </c>
      <c r="E24" s="29">
        <v>45023</v>
      </c>
      <c r="F24" s="36">
        <v>151.89829642627103</v>
      </c>
      <c r="G24" s="29">
        <v>6838917</v>
      </c>
      <c r="H24" s="29">
        <v>635355.906051</v>
      </c>
      <c r="I24" s="28">
        <v>48.100499999999997</v>
      </c>
      <c r="J24" s="28">
        <v>-120.0209</v>
      </c>
      <c r="K24" s="28">
        <v>48.049700000000001</v>
      </c>
      <c r="L24" s="28">
        <v>-119.9224</v>
      </c>
    </row>
  </sheetData>
  <sortState ref="A19:K26">
    <sortCondition descending="1" ref="B19:B26"/>
  </sortState>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39"/>
  <sheetViews>
    <sheetView workbookViewId="0">
      <selection activeCell="B17" sqref="B16:B17"/>
    </sheetView>
  </sheetViews>
  <sheetFormatPr baseColWidth="10" defaultColWidth="8.83203125" defaultRowHeight="14" x14ac:dyDescent="0"/>
  <cols>
    <col min="1" max="1" width="15.6640625" customWidth="1"/>
    <col min="2" max="2" width="13.5" customWidth="1"/>
    <col min="8" max="8" width="19.83203125" bestFit="1" customWidth="1"/>
  </cols>
  <sheetData>
    <row r="1" spans="1:2">
      <c r="A1" t="s">
        <v>209</v>
      </c>
      <c r="B1" t="s">
        <v>237</v>
      </c>
    </row>
    <row r="2" spans="1:2">
      <c r="A2" t="s">
        <v>23</v>
      </c>
      <c r="B2" t="s">
        <v>239</v>
      </c>
    </row>
    <row r="3" spans="1:2">
      <c r="A3" t="s">
        <v>27</v>
      </c>
      <c r="B3" t="s">
        <v>238</v>
      </c>
    </row>
    <row r="4" spans="1:2">
      <c r="A4" t="s">
        <v>29</v>
      </c>
      <c r="B4" t="s">
        <v>29</v>
      </c>
    </row>
    <row r="5" spans="1:2">
      <c r="A5" t="s">
        <v>30</v>
      </c>
      <c r="B5" t="s">
        <v>30</v>
      </c>
    </row>
    <row r="6" spans="1:2">
      <c r="A6" t="s">
        <v>31</v>
      </c>
      <c r="B6" t="s">
        <v>31</v>
      </c>
    </row>
    <row r="8" spans="1:2">
      <c r="A8" s="24" t="s">
        <v>34</v>
      </c>
      <c r="B8" s="24" t="s">
        <v>35</v>
      </c>
    </row>
    <row r="9" spans="1:2">
      <c r="A9" s="24" t="s">
        <v>39</v>
      </c>
      <c r="B9" s="24" t="s">
        <v>40</v>
      </c>
    </row>
    <row r="10" spans="1:2">
      <c r="A10" s="24" t="s">
        <v>42</v>
      </c>
      <c r="B10" s="24" t="s">
        <v>46</v>
      </c>
    </row>
    <row r="11" spans="1:2">
      <c r="A11" s="24" t="s">
        <v>45</v>
      </c>
      <c r="B11" s="24" t="s">
        <v>44</v>
      </c>
    </row>
    <row r="12" spans="1:2">
      <c r="B12" s="15"/>
    </row>
    <row r="13" spans="1:2">
      <c r="A13" s="24"/>
      <c r="B13" s="24"/>
    </row>
    <row r="3013" spans="6:12">
      <c r="F3013" s="9"/>
      <c r="L3013" s="9"/>
    </row>
    <row r="3014" spans="6:12">
      <c r="F3014" s="9"/>
      <c r="L3014" s="9"/>
    </row>
    <row r="3015" spans="6:12">
      <c r="F3015" s="9"/>
      <c r="L3015" s="9"/>
    </row>
    <row r="3016" spans="6:12">
      <c r="F3016" s="9"/>
      <c r="L3016" s="9"/>
    </row>
    <row r="3017" spans="6:12">
      <c r="F3017" s="9"/>
      <c r="L3017" s="9"/>
    </row>
    <row r="3688" spans="6:12">
      <c r="F3688" s="9"/>
      <c r="L3688" s="9"/>
    </row>
    <row r="3689" spans="6:12">
      <c r="F3689" s="9"/>
      <c r="L3689" s="9"/>
    </row>
    <row r="3690" spans="6:12">
      <c r="F3690" s="9"/>
      <c r="L3690" s="9"/>
    </row>
    <row r="3691" spans="6:12">
      <c r="F3691" s="9"/>
      <c r="L3691" s="9"/>
    </row>
    <row r="3692" spans="6:12">
      <c r="F3692" s="9"/>
      <c r="L3692" s="9"/>
    </row>
    <row r="3693" spans="6:12">
      <c r="F3693" s="9"/>
      <c r="L3693" s="9"/>
    </row>
    <row r="4356" spans="6:12">
      <c r="F4356" s="9"/>
      <c r="L4356" s="9"/>
    </row>
    <row r="4357" spans="6:12">
      <c r="F4357" s="9"/>
      <c r="L4357" s="9"/>
    </row>
    <row r="4358" spans="6:12">
      <c r="F4358" s="9"/>
      <c r="L4358" s="9"/>
    </row>
    <row r="4359" spans="6:12">
      <c r="F4359" s="9"/>
      <c r="L4359" s="9"/>
    </row>
    <row r="4360" spans="6:12">
      <c r="F4360" s="9"/>
      <c r="L4360" s="9"/>
    </row>
    <row r="4361" spans="6:12">
      <c r="F4361" s="9"/>
      <c r="L4361" s="9"/>
    </row>
    <row r="5236" spans="6:12">
      <c r="F5236" s="9"/>
      <c r="L5236" s="9"/>
    </row>
    <row r="5237" spans="6:12">
      <c r="F5237" s="9"/>
      <c r="L5237" s="9"/>
    </row>
    <row r="5238" spans="6:12">
      <c r="F5238" s="9"/>
      <c r="L5238" s="9"/>
    </row>
    <row r="5239" spans="6:12">
      <c r="F5239" s="9"/>
      <c r="L5239" s="9"/>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166:D4282"/>
  <sheetViews>
    <sheetView workbookViewId="0">
      <selection activeCell="H5531" sqref="H5531"/>
    </sheetView>
  </sheetViews>
  <sheetFormatPr baseColWidth="10" defaultColWidth="8.83203125" defaultRowHeight="14" x14ac:dyDescent="0"/>
  <cols>
    <col min="1" max="1" width="19.83203125" bestFit="1" customWidth="1"/>
  </cols>
  <sheetData>
    <row r="4166" spans="4:4">
      <c r="D4166" s="9"/>
    </row>
    <row r="4167" spans="4:4">
      <c r="D4167" s="9"/>
    </row>
    <row r="4168" spans="4:4">
      <c r="D4168" s="9"/>
    </row>
    <row r="4169" spans="4:4">
      <c r="D4169" s="9"/>
    </row>
    <row r="4170" spans="4:4">
      <c r="D4170" s="9"/>
    </row>
    <row r="4171" spans="4:4">
      <c r="D4171" s="9"/>
    </row>
    <row r="4172" spans="4:4">
      <c r="D4172" s="9"/>
    </row>
    <row r="4173" spans="4:4">
      <c r="D4173" s="9"/>
    </row>
    <row r="4174" spans="4:4">
      <c r="D4174" s="9"/>
    </row>
    <row r="4175" spans="4:4">
      <c r="D4175" s="9"/>
    </row>
    <row r="4176" spans="4:4">
      <c r="D4176" s="9"/>
    </row>
    <row r="4177" spans="4:4">
      <c r="D4177" s="9"/>
    </row>
    <row r="4178" spans="4:4">
      <c r="D4178" s="9"/>
    </row>
    <row r="4179" spans="4:4">
      <c r="D4179" s="9"/>
    </row>
    <row r="4180" spans="4:4">
      <c r="D4180" s="9"/>
    </row>
    <row r="4181" spans="4:4">
      <c r="D4181" s="9"/>
    </row>
    <row r="4182" spans="4:4">
      <c r="D4182" s="9"/>
    </row>
    <row r="4183" spans="4:4">
      <c r="D4183" s="9"/>
    </row>
    <row r="4184" spans="4:4">
      <c r="D4184" s="9"/>
    </row>
    <row r="4185" spans="4:4">
      <c r="D4185" s="9"/>
    </row>
    <row r="4186" spans="4:4">
      <c r="D4186" s="9"/>
    </row>
    <row r="4187" spans="4:4">
      <c r="D4187" s="9"/>
    </row>
    <row r="4188" spans="4:4">
      <c r="D4188" s="9"/>
    </row>
    <row r="4264" spans="4:4">
      <c r="D4264" s="9"/>
    </row>
    <row r="4265" spans="4:4">
      <c r="D4265" s="9"/>
    </row>
    <row r="4266" spans="4:4">
      <c r="D4266" s="9"/>
    </row>
    <row r="4267" spans="4:4">
      <c r="D4267" s="9"/>
    </row>
    <row r="4268" spans="4:4">
      <c r="D4268" s="9"/>
    </row>
    <row r="4269" spans="4:4">
      <c r="D4269" s="9"/>
    </row>
    <row r="4273" spans="4:4">
      <c r="D4273" s="9"/>
    </row>
    <row r="4274" spans="4:4">
      <c r="D4274" s="9"/>
    </row>
    <row r="4275" spans="4:4">
      <c r="D4275" s="9"/>
    </row>
    <row r="4276" spans="4:4">
      <c r="D4276" s="9"/>
    </row>
    <row r="4277" spans="4:4">
      <c r="D4277" s="9"/>
    </row>
    <row r="4278" spans="4:4">
      <c r="D4278" s="9"/>
    </row>
    <row r="4279" spans="4:4">
      <c r="D4279" s="9"/>
    </row>
    <row r="4280" spans="4:4">
      <c r="D4280" s="9"/>
    </row>
    <row r="4281" spans="4:4">
      <c r="D4281" s="9"/>
    </row>
    <row r="4282" spans="4:4">
      <c r="D4282" s="9"/>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 data</vt:lpstr>
      <vt:lpstr>Redd life</vt:lpstr>
      <vt:lpstr>Experience</vt:lpstr>
      <vt:lpstr>Reach area</vt:lpstr>
      <vt:lpstr>reach associations</vt:lpstr>
      <vt:lpstr>Sheet2</vt:lpstr>
    </vt:vector>
  </TitlesOfParts>
  <Company>WDFW</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Murdoch, Andrew R (DFW)</dc:creator>
  <cp:lastModifiedBy>Kevin See</cp:lastModifiedBy>
  <dcterms:created xsi:type="dcterms:W3CDTF">2014-05-27T17:35:49Z</dcterms:created>
  <dcterms:modified xsi:type="dcterms:W3CDTF">2014-07-24T20:58:18Z</dcterms:modified>
</cp:coreProperties>
</file>