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7 SEMESTRE\GESTION DE PROYECTOS\PARCIAL 1\TRABAJOS GRUPALES\"/>
    </mc:Choice>
  </mc:AlternateContent>
  <xr:revisionPtr revIDLastSave="0" documentId="13_ncr:1_{41131F5E-BEE4-45E1-954A-C724BCFEC9DD}" xr6:coauthVersionLast="47" xr6:coauthVersionMax="47" xr10:uidLastSave="{00000000-0000-0000-0000-000000000000}"/>
  <bookViews>
    <workbookView xWindow="-110" yWindow="-110" windowWidth="19420" windowHeight="10300" activeTab="3" xr2:uid="{073B0A95-E6F9-49D1-8FD6-F8B7CDE5FB70}"/>
  </bookViews>
  <sheets>
    <sheet name="WBS" sheetId="1" r:id="rId1"/>
    <sheet name="RACI" sheetId="2" r:id="rId2"/>
    <sheet name="DETALLADA" sheetId="3" r:id="rId3"/>
    <sheet name="PLANNIG CON OVHD Y SCHED" sheetId="5" r:id="rId4"/>
    <sheet name="SCHEDULING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M10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N4" i="4"/>
  <c r="N5" i="4" s="1"/>
  <c r="N6" i="4" s="1"/>
  <c r="N7" i="4" s="1"/>
  <c r="N8" i="4" s="1"/>
  <c r="N9" i="4" s="1"/>
  <c r="N10" i="4" s="1"/>
  <c r="N11" i="4" s="1"/>
  <c r="O7" i="5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6" i="5"/>
  <c r="O5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4" i="5"/>
  <c r="I83" i="1"/>
  <c r="K83" i="1" s="1"/>
  <c r="J83" i="1"/>
  <c r="I72" i="1"/>
  <c r="K72" i="1" s="1"/>
  <c r="J72" i="1"/>
  <c r="I66" i="1"/>
  <c r="J66" i="1"/>
  <c r="K66" i="1"/>
  <c r="L66" i="1"/>
  <c r="M66" i="1"/>
  <c r="N66" i="1"/>
  <c r="I84" i="3"/>
  <c r="H84" i="3"/>
  <c r="G84" i="3"/>
  <c r="F84" i="3"/>
  <c r="E84" i="3"/>
  <c r="J83" i="3"/>
  <c r="J72" i="3"/>
  <c r="J65" i="3"/>
  <c r="J64" i="3"/>
  <c r="J63" i="3"/>
  <c r="J62" i="3"/>
  <c r="J61" i="3"/>
  <c r="I62" i="1"/>
  <c r="J62" i="1"/>
  <c r="K62" i="1"/>
  <c r="L62" i="1"/>
  <c r="M62" i="1"/>
  <c r="N62" i="1" s="1"/>
  <c r="I63" i="1"/>
  <c r="K63" i="1" s="1"/>
  <c r="J63" i="1"/>
  <c r="I64" i="1"/>
  <c r="J64" i="1"/>
  <c r="K64" i="1"/>
  <c r="M64" i="1" s="1"/>
  <c r="N64" i="1" s="1"/>
  <c r="L64" i="1"/>
  <c r="I65" i="1"/>
  <c r="J65" i="1"/>
  <c r="K65" i="1"/>
  <c r="L65" i="1" s="1"/>
  <c r="J59" i="3"/>
  <c r="J58" i="3"/>
  <c r="J57" i="3"/>
  <c r="J56" i="3"/>
  <c r="I61" i="1"/>
  <c r="J61" i="1"/>
  <c r="K61" i="1"/>
  <c r="L61" i="1"/>
  <c r="M61" i="1"/>
  <c r="N61" i="1" s="1"/>
  <c r="J55" i="3"/>
  <c r="I59" i="1"/>
  <c r="K59" i="1" s="1"/>
  <c r="J59" i="1"/>
  <c r="J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6" i="3" s="1"/>
  <c r="K87" i="3" s="1"/>
  <c r="J5" i="3"/>
  <c r="J6" i="3"/>
  <c r="J7" i="3"/>
  <c r="J8" i="3"/>
  <c r="J9" i="3"/>
  <c r="J12" i="3"/>
  <c r="J13" i="3"/>
  <c r="J14" i="3"/>
  <c r="J15" i="3"/>
  <c r="J16" i="3"/>
  <c r="J18" i="3"/>
  <c r="J19" i="3"/>
  <c r="J20" i="3"/>
  <c r="J21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60" i="3"/>
  <c r="J66" i="3"/>
  <c r="J67" i="3"/>
  <c r="J68" i="3"/>
  <c r="J69" i="3"/>
  <c r="J70" i="3"/>
  <c r="J71" i="3"/>
  <c r="J73" i="3"/>
  <c r="J74" i="3"/>
  <c r="J75" i="3"/>
  <c r="J76" i="3"/>
  <c r="J77" i="3"/>
  <c r="J78" i="3"/>
  <c r="J79" i="3"/>
  <c r="J80" i="3"/>
  <c r="J81" i="3"/>
  <c r="J82" i="3"/>
  <c r="I57" i="1"/>
  <c r="J57" i="1"/>
  <c r="K57" i="1"/>
  <c r="L57" i="1" s="1"/>
  <c r="I58" i="1"/>
  <c r="J58" i="1"/>
  <c r="K58" i="1"/>
  <c r="L58" i="1" s="1"/>
  <c r="I55" i="1"/>
  <c r="K55" i="1" s="1"/>
  <c r="J55" i="1"/>
  <c r="J54" i="1"/>
  <c r="I56" i="1"/>
  <c r="K56" i="1" s="1"/>
  <c r="J56" i="1"/>
  <c r="I53" i="1"/>
  <c r="K53" i="1" s="1"/>
  <c r="J53" i="1"/>
  <c r="I54" i="1"/>
  <c r="K54" i="1" s="1"/>
  <c r="I52" i="1"/>
  <c r="J52" i="1"/>
  <c r="K52" i="1"/>
  <c r="L52" i="1"/>
  <c r="M52" i="1"/>
  <c r="N52" i="1" s="1"/>
  <c r="I51" i="1"/>
  <c r="J51" i="1"/>
  <c r="K51" i="1"/>
  <c r="M51" i="1" s="1"/>
  <c r="N51" i="1" s="1"/>
  <c r="L51" i="1"/>
  <c r="I50" i="1"/>
  <c r="J50" i="1"/>
  <c r="K50" i="1"/>
  <c r="L50" i="1" s="1"/>
  <c r="I48" i="1"/>
  <c r="J48" i="1"/>
  <c r="K48" i="1"/>
  <c r="L48" i="1" s="1"/>
  <c r="I49" i="1"/>
  <c r="K49" i="1" s="1"/>
  <c r="J49" i="1"/>
  <c r="I47" i="1"/>
  <c r="K47" i="1" s="1"/>
  <c r="J47" i="1"/>
  <c r="I46" i="1"/>
  <c r="K46" i="1" s="1"/>
  <c r="J46" i="1"/>
  <c r="I45" i="1"/>
  <c r="K45" i="1" s="1"/>
  <c r="J45" i="1"/>
  <c r="I44" i="1"/>
  <c r="J44" i="1"/>
  <c r="K44" i="1"/>
  <c r="L44" i="1"/>
  <c r="M44" i="1"/>
  <c r="N44" i="1" s="1"/>
  <c r="I43" i="1"/>
  <c r="J43" i="1"/>
  <c r="K43" i="1"/>
  <c r="M43" i="1" s="1"/>
  <c r="N43" i="1" s="1"/>
  <c r="L43" i="1"/>
  <c r="J42" i="1"/>
  <c r="I84" i="5"/>
  <c r="H84" i="5"/>
  <c r="G84" i="5"/>
  <c r="F84" i="5"/>
  <c r="E84" i="5"/>
  <c r="J83" i="5"/>
  <c r="L83" i="5" s="1"/>
  <c r="L82" i="5"/>
  <c r="K82" i="5"/>
  <c r="J82" i="5"/>
  <c r="L81" i="5"/>
  <c r="J81" i="5"/>
  <c r="K81" i="5" s="1"/>
  <c r="J80" i="5"/>
  <c r="L80" i="5" s="1"/>
  <c r="J79" i="5"/>
  <c r="L79" i="5" s="1"/>
  <c r="K78" i="5"/>
  <c r="J78" i="5"/>
  <c r="L78" i="5" s="1"/>
  <c r="L77" i="5"/>
  <c r="J77" i="5"/>
  <c r="K77" i="5" s="1"/>
  <c r="J76" i="5"/>
  <c r="L76" i="5" s="1"/>
  <c r="J75" i="5"/>
  <c r="L75" i="5" s="1"/>
  <c r="J74" i="5"/>
  <c r="L74" i="5" s="1"/>
  <c r="L73" i="5"/>
  <c r="J73" i="5"/>
  <c r="K73" i="5" s="1"/>
  <c r="J72" i="5"/>
  <c r="L72" i="5" s="1"/>
  <c r="J71" i="5"/>
  <c r="L71" i="5" s="1"/>
  <c r="K70" i="5"/>
  <c r="J70" i="5"/>
  <c r="L70" i="5" s="1"/>
  <c r="L69" i="5"/>
  <c r="J69" i="5"/>
  <c r="K69" i="5" s="1"/>
  <c r="J68" i="5"/>
  <c r="L68" i="5" s="1"/>
  <c r="J67" i="5"/>
  <c r="L67" i="5" s="1"/>
  <c r="J66" i="5"/>
  <c r="K66" i="5" s="1"/>
  <c r="L65" i="5"/>
  <c r="J65" i="5"/>
  <c r="K65" i="5" s="1"/>
  <c r="J64" i="5"/>
  <c r="L64" i="5" s="1"/>
  <c r="J63" i="5"/>
  <c r="K63" i="5" s="1"/>
  <c r="K62" i="5"/>
  <c r="J62" i="5"/>
  <c r="L62" i="5" s="1"/>
  <c r="L61" i="5"/>
  <c r="J61" i="5"/>
  <c r="K61" i="5" s="1"/>
  <c r="J60" i="5"/>
  <c r="L60" i="5" s="1"/>
  <c r="J59" i="5"/>
  <c r="L59" i="5" s="1"/>
  <c r="J58" i="5"/>
  <c r="L58" i="5" s="1"/>
  <c r="L57" i="5"/>
  <c r="J57" i="5"/>
  <c r="K57" i="5" s="1"/>
  <c r="J56" i="5"/>
  <c r="L56" i="5" s="1"/>
  <c r="J55" i="5"/>
  <c r="L55" i="5" s="1"/>
  <c r="K54" i="5"/>
  <c r="J54" i="5"/>
  <c r="L54" i="5" s="1"/>
  <c r="L53" i="5"/>
  <c r="J53" i="5"/>
  <c r="K53" i="5" s="1"/>
  <c r="J52" i="5"/>
  <c r="L52" i="5" s="1"/>
  <c r="J51" i="5"/>
  <c r="L51" i="5" s="1"/>
  <c r="J50" i="5"/>
  <c r="K50" i="5" s="1"/>
  <c r="L49" i="5"/>
  <c r="J49" i="5"/>
  <c r="K49" i="5" s="1"/>
  <c r="J48" i="5"/>
  <c r="L48" i="5" s="1"/>
  <c r="J47" i="5"/>
  <c r="L47" i="5" s="1"/>
  <c r="K46" i="5"/>
  <c r="J46" i="5"/>
  <c r="L46" i="5" s="1"/>
  <c r="L45" i="5"/>
  <c r="J45" i="5"/>
  <c r="K45" i="5" s="1"/>
  <c r="J44" i="5"/>
  <c r="L44" i="5" s="1"/>
  <c r="J43" i="5"/>
  <c r="L43" i="5" s="1"/>
  <c r="J42" i="5"/>
  <c r="K42" i="5" s="1"/>
  <c r="L41" i="5"/>
  <c r="J41" i="5"/>
  <c r="K41" i="5" s="1"/>
  <c r="J40" i="5"/>
  <c r="L40" i="5" s="1"/>
  <c r="J39" i="5"/>
  <c r="L39" i="5" s="1"/>
  <c r="K38" i="5"/>
  <c r="J38" i="5"/>
  <c r="L38" i="5" s="1"/>
  <c r="L37" i="5"/>
  <c r="J37" i="5"/>
  <c r="K37" i="5" s="1"/>
  <c r="J36" i="5"/>
  <c r="L36" i="5" s="1"/>
  <c r="J35" i="5"/>
  <c r="L35" i="5" s="1"/>
  <c r="J34" i="5"/>
  <c r="K34" i="5" s="1"/>
  <c r="L33" i="5"/>
  <c r="J33" i="5"/>
  <c r="K33" i="5" s="1"/>
  <c r="J32" i="5"/>
  <c r="L32" i="5" s="1"/>
  <c r="J31" i="5"/>
  <c r="L31" i="5" s="1"/>
  <c r="L30" i="5"/>
  <c r="J30" i="5"/>
  <c r="K30" i="5" s="1"/>
  <c r="L29" i="5"/>
  <c r="J29" i="5"/>
  <c r="K29" i="5" s="1"/>
  <c r="J28" i="5"/>
  <c r="L28" i="5" s="1"/>
  <c r="J27" i="5"/>
  <c r="L27" i="5" s="1"/>
  <c r="J26" i="5"/>
  <c r="L26" i="5" s="1"/>
  <c r="L25" i="5"/>
  <c r="J25" i="5"/>
  <c r="K25" i="5" s="1"/>
  <c r="J24" i="5"/>
  <c r="L24" i="5" s="1"/>
  <c r="L23" i="5"/>
  <c r="K23" i="5"/>
  <c r="L22" i="5"/>
  <c r="K22" i="5"/>
  <c r="J21" i="5"/>
  <c r="K21" i="5" s="1"/>
  <c r="L20" i="5"/>
  <c r="J20" i="5"/>
  <c r="K20" i="5" s="1"/>
  <c r="J19" i="5"/>
  <c r="L19" i="5" s="1"/>
  <c r="J18" i="5"/>
  <c r="L18" i="5" s="1"/>
  <c r="L17" i="5"/>
  <c r="K17" i="5"/>
  <c r="K16" i="5"/>
  <c r="J16" i="5"/>
  <c r="L16" i="5" s="1"/>
  <c r="J15" i="5"/>
  <c r="K15" i="5" s="1"/>
  <c r="J14" i="5"/>
  <c r="J13" i="5"/>
  <c r="L13" i="5" s="1"/>
  <c r="K12" i="5"/>
  <c r="J12" i="5"/>
  <c r="L12" i="5" s="1"/>
  <c r="L11" i="5"/>
  <c r="K11" i="5"/>
  <c r="L10" i="5"/>
  <c r="K10" i="5"/>
  <c r="L9" i="5"/>
  <c r="J9" i="5"/>
  <c r="K9" i="5" s="1"/>
  <c r="L8" i="5"/>
  <c r="K8" i="5"/>
  <c r="J8" i="5"/>
  <c r="J7" i="5"/>
  <c r="L7" i="5" s="1"/>
  <c r="J6" i="5"/>
  <c r="L6" i="5" s="1"/>
  <c r="J5" i="5"/>
  <c r="L5" i="5" s="1"/>
  <c r="M4" i="5"/>
  <c r="M5" i="5" s="1"/>
  <c r="M6" i="5" s="1"/>
  <c r="M7" i="5" s="1"/>
  <c r="M8" i="5" s="1"/>
  <c r="M9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6" i="5" s="1"/>
  <c r="M87" i="5" s="1"/>
  <c r="L4" i="5"/>
  <c r="K4" i="5"/>
  <c r="J4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5" i="4"/>
  <c r="N12" i="4" l="1"/>
  <c r="N13" i="4" s="1"/>
  <c r="N14" i="4" s="1"/>
  <c r="N15" i="4" s="1"/>
  <c r="N16" i="4" s="1"/>
  <c r="N17" i="4" s="1"/>
  <c r="L53" i="1"/>
  <c r="M53" i="1"/>
  <c r="N53" i="1" s="1"/>
  <c r="L54" i="1"/>
  <c r="M54" i="1" s="1"/>
  <c r="N54" i="1" s="1"/>
  <c r="L47" i="1"/>
  <c r="M47" i="1" s="1"/>
  <c r="N47" i="1" s="1"/>
  <c r="L49" i="1"/>
  <c r="M49" i="1" s="1"/>
  <c r="N49" i="1" s="1"/>
  <c r="L45" i="1"/>
  <c r="M45" i="1"/>
  <c r="N45" i="1" s="1"/>
  <c r="L63" i="1"/>
  <c r="M63" i="1"/>
  <c r="N63" i="1" s="1"/>
  <c r="L56" i="1"/>
  <c r="M56" i="1" s="1"/>
  <c r="N56" i="1" s="1"/>
  <c r="L55" i="1"/>
  <c r="M55" i="1"/>
  <c r="N55" i="1" s="1"/>
  <c r="L72" i="1"/>
  <c r="M72" i="1"/>
  <c r="N72" i="1" s="1"/>
  <c r="M59" i="1"/>
  <c r="N59" i="1" s="1"/>
  <c r="L59" i="1"/>
  <c r="L46" i="1"/>
  <c r="M46" i="1"/>
  <c r="N46" i="1" s="1"/>
  <c r="L83" i="1"/>
  <c r="M83" i="1"/>
  <c r="N83" i="1" s="1"/>
  <c r="M50" i="1"/>
  <c r="N50" i="1" s="1"/>
  <c r="M57" i="1"/>
  <c r="N57" i="1" s="1"/>
  <c r="M65" i="1"/>
  <c r="N65" i="1" s="1"/>
  <c r="M58" i="1"/>
  <c r="N58" i="1" s="1"/>
  <c r="M48" i="1"/>
  <c r="N48" i="1" s="1"/>
  <c r="K5" i="5"/>
  <c r="K58" i="5"/>
  <c r="L66" i="5"/>
  <c r="L14" i="5"/>
  <c r="K14" i="5"/>
  <c r="K13" i="5"/>
  <c r="L42" i="5"/>
  <c r="L50" i="5"/>
  <c r="L21" i="5"/>
  <c r="K26" i="5"/>
  <c r="L34" i="5"/>
  <c r="K74" i="5"/>
  <c r="K18" i="5"/>
  <c r="K55" i="5"/>
  <c r="K31" i="5"/>
  <c r="K39" i="5"/>
  <c r="K47" i="5"/>
  <c r="K59" i="5"/>
  <c r="K67" i="5"/>
  <c r="K71" i="5"/>
  <c r="K75" i="5"/>
  <c r="K83" i="5"/>
  <c r="K6" i="5"/>
  <c r="L63" i="5"/>
  <c r="K19" i="5"/>
  <c r="L15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7" i="5"/>
  <c r="K27" i="5"/>
  <c r="K35" i="5"/>
  <c r="K43" i="5"/>
  <c r="K51" i="5"/>
  <c r="K79" i="5"/>
  <c r="E4" i="4"/>
  <c r="G15" i="4"/>
  <c r="H15" i="4"/>
  <c r="G16" i="4"/>
  <c r="H16" i="4"/>
  <c r="I16" i="4"/>
  <c r="G17" i="4"/>
  <c r="H17" i="4"/>
  <c r="I17" i="4"/>
  <c r="G12" i="4"/>
  <c r="I12" i="4" s="1"/>
  <c r="H12" i="4"/>
  <c r="G13" i="4"/>
  <c r="H13" i="4"/>
  <c r="I13" i="4"/>
  <c r="G14" i="4"/>
  <c r="H14" i="4"/>
  <c r="G10" i="4"/>
  <c r="H10" i="4"/>
  <c r="G11" i="4"/>
  <c r="H11" i="4"/>
  <c r="I11" i="4"/>
  <c r="D4" i="4"/>
  <c r="G4" i="4" s="1"/>
  <c r="E9" i="4"/>
  <c r="H9" i="4" s="1"/>
  <c r="D9" i="4"/>
  <c r="G9" i="4" s="1"/>
  <c r="E8" i="4"/>
  <c r="H8" i="4" s="1"/>
  <c r="D8" i="4"/>
  <c r="G8" i="4" s="1"/>
  <c r="I8" i="4" s="1"/>
  <c r="E7" i="4"/>
  <c r="H7" i="4" s="1"/>
  <c r="D7" i="4"/>
  <c r="G7" i="4" s="1"/>
  <c r="E6" i="4"/>
  <c r="H6" i="4" s="1"/>
  <c r="D6" i="4"/>
  <c r="G6" i="4" s="1"/>
  <c r="E5" i="4"/>
  <c r="H5" i="4" s="1"/>
  <c r="D5" i="4"/>
  <c r="G5" i="4" s="1"/>
  <c r="I5" i="4" s="1"/>
  <c r="H4" i="4"/>
  <c r="K4" i="4" s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60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2" i="1"/>
  <c r="I3" i="1"/>
  <c r="I4" i="1"/>
  <c r="I5" i="1"/>
  <c r="I6" i="1"/>
  <c r="K6" i="1" s="1"/>
  <c r="I7" i="1"/>
  <c r="K7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I21" i="1"/>
  <c r="I22" i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I33" i="1"/>
  <c r="I34" i="1"/>
  <c r="I35" i="1"/>
  <c r="I36" i="1"/>
  <c r="I37" i="1"/>
  <c r="I38" i="1"/>
  <c r="I39" i="1"/>
  <c r="K39" i="1" s="1"/>
  <c r="I40" i="1"/>
  <c r="K40" i="1" s="1"/>
  <c r="I41" i="1"/>
  <c r="K41" i="1" s="1"/>
  <c r="I42" i="1"/>
  <c r="K42" i="1" s="1"/>
  <c r="I60" i="1"/>
  <c r="K60" i="1" s="1"/>
  <c r="L60" i="1" s="1"/>
  <c r="I67" i="1"/>
  <c r="K67" i="1" s="1"/>
  <c r="I68" i="1"/>
  <c r="K68" i="1" s="1"/>
  <c r="I69" i="1"/>
  <c r="K69" i="1" s="1"/>
  <c r="I70" i="1"/>
  <c r="K70" i="1" s="1"/>
  <c r="I71" i="1"/>
  <c r="I73" i="1"/>
  <c r="I74" i="1"/>
  <c r="I75" i="1"/>
  <c r="I76" i="1"/>
  <c r="I77" i="1"/>
  <c r="I78" i="1"/>
  <c r="I79" i="1"/>
  <c r="I80" i="1"/>
  <c r="K80" i="1" s="1"/>
  <c r="I81" i="1"/>
  <c r="K81" i="1" s="1"/>
  <c r="I82" i="1"/>
  <c r="K82" i="1" s="1"/>
  <c r="I2" i="1"/>
  <c r="K2" i="1" s="1"/>
  <c r="K78" i="1" l="1"/>
  <c r="K38" i="1"/>
  <c r="K22" i="1"/>
  <c r="K5" i="1"/>
  <c r="K76" i="1"/>
  <c r="L76" i="1" s="1"/>
  <c r="M76" i="1" s="1"/>
  <c r="N76" i="1" s="1"/>
  <c r="K36" i="1"/>
  <c r="K20" i="1"/>
  <c r="K3" i="1"/>
  <c r="K21" i="1"/>
  <c r="K75" i="1"/>
  <c r="L75" i="1" s="1"/>
  <c r="M75" i="1" s="1"/>
  <c r="N75" i="1" s="1"/>
  <c r="K35" i="1"/>
  <c r="L35" i="1" s="1"/>
  <c r="M35" i="1" s="1"/>
  <c r="N35" i="1" s="1"/>
  <c r="K19" i="1"/>
  <c r="L19" i="1" s="1"/>
  <c r="M19" i="1" s="1"/>
  <c r="N19" i="1" s="1"/>
  <c r="K79" i="1"/>
  <c r="K77" i="1"/>
  <c r="L77" i="1" s="1"/>
  <c r="M77" i="1" s="1"/>
  <c r="N77" i="1" s="1"/>
  <c r="K34" i="1"/>
  <c r="L34" i="1" s="1"/>
  <c r="M34" i="1" s="1"/>
  <c r="N34" i="1" s="1"/>
  <c r="K18" i="1"/>
  <c r="L18" i="1" s="1"/>
  <c r="M18" i="1" s="1"/>
  <c r="N18" i="1" s="1"/>
  <c r="K4" i="1"/>
  <c r="K74" i="1"/>
  <c r="L74" i="1" s="1"/>
  <c r="M74" i="1" s="1"/>
  <c r="N74" i="1" s="1"/>
  <c r="K73" i="1"/>
  <c r="L73" i="1" s="1"/>
  <c r="M73" i="1" s="1"/>
  <c r="N73" i="1" s="1"/>
  <c r="K33" i="1"/>
  <c r="K17" i="1"/>
  <c r="L17" i="1" s="1"/>
  <c r="M17" i="1" s="1"/>
  <c r="N17" i="1" s="1"/>
  <c r="K37" i="1"/>
  <c r="K71" i="1"/>
  <c r="K32" i="1"/>
  <c r="L32" i="1" s="1"/>
  <c r="M32" i="1" s="1"/>
  <c r="N32" i="1" s="1"/>
  <c r="K16" i="1"/>
  <c r="L16" i="1" s="1"/>
  <c r="M16" i="1" s="1"/>
  <c r="N16" i="1" s="1"/>
  <c r="L2" i="1"/>
  <c r="M2" i="1" s="1"/>
  <c r="N2" i="1" s="1"/>
  <c r="L82" i="1"/>
  <c r="M82" i="1" s="1"/>
  <c r="N82" i="1" s="1"/>
  <c r="L81" i="1"/>
  <c r="M81" i="1" s="1"/>
  <c r="N81" i="1" s="1"/>
  <c r="L80" i="1"/>
  <c r="M80" i="1" s="1"/>
  <c r="N80" i="1" s="1"/>
  <c r="L79" i="1"/>
  <c r="M79" i="1" s="1"/>
  <c r="N79" i="1" s="1"/>
  <c r="L78" i="1"/>
  <c r="M78" i="1" s="1"/>
  <c r="N78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M60" i="1"/>
  <c r="N60" i="1" s="1"/>
  <c r="L42" i="1"/>
  <c r="M42" i="1" s="1"/>
  <c r="N42" i="1" s="1"/>
  <c r="L41" i="1"/>
  <c r="M41" i="1" s="1"/>
  <c r="N41" i="1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36" i="1"/>
  <c r="M36" i="1" s="1"/>
  <c r="N36" i="1" s="1"/>
  <c r="L33" i="1"/>
  <c r="M33" i="1" s="1"/>
  <c r="N33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N3" i="1" s="1"/>
  <c r="I15" i="4"/>
  <c r="I4" i="4"/>
  <c r="I14" i="4"/>
  <c r="I9" i="4"/>
  <c r="I7" i="4"/>
  <c r="I10" i="4"/>
  <c r="I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L4" i="4"/>
  <c r="L5" i="4" s="1"/>
  <c r="L6" i="4" s="1"/>
  <c r="L7" i="4" s="1"/>
  <c r="L8" i="4" s="1"/>
  <c r="L9" i="4" l="1"/>
  <c r="L10" i="4" s="1"/>
  <c r="L11" i="4" s="1"/>
  <c r="L12" i="4" s="1"/>
  <c r="L13" i="4" s="1"/>
  <c r="L14" i="4" s="1"/>
  <c r="L15" i="4" s="1"/>
  <c r="L16" i="4" s="1"/>
  <c r="L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1" authorId="0" shapeId="0" xr:uid="{479F04BE-D3F3-483B-83D7-9B10C122BDE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Concatener números de los diferentes niveles con un punto</t>
        </r>
      </text>
    </comment>
    <comment ref="J1" authorId="0" shapeId="0" xr:uid="{D17DB9C2-4E4A-46C0-A909-CC0D9DBE93D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Contar cuantas celdas tienen un número</t>
        </r>
      </text>
    </comment>
    <comment ref="K1" authorId="0" shapeId="0" xr:uid="{D6C48BD9-8A36-4207-8351-3A57D24CDCE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Encontrar el último punto que va después del último número</t>
        </r>
      </text>
    </comment>
    <comment ref="L1" authorId="0" shapeId="0" xr:uid="{7BB8C24D-CA38-4F3E-BDC9-CB12ECE8C51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Encontrar el signo de interrogación</t>
        </r>
      </text>
    </comment>
    <comment ref="M1" authorId="0" shapeId="0" xr:uid="{E1529303-6C89-4DE7-B6EF-19BBDB20229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Dar todos los números antes del signo de interrogación</t>
        </r>
      </text>
    </comment>
  </commentList>
</comments>
</file>

<file path=xl/sharedStrings.xml><?xml version="1.0" encoding="utf-8"?>
<sst xmlns="http://schemas.openxmlformats.org/spreadsheetml/2006/main" count="941" uniqueCount="220">
  <si>
    <t>CÓDIGO</t>
  </si>
  <si>
    <t>TAREA</t>
  </si>
  <si>
    <t>NIVEL1</t>
  </si>
  <si>
    <t>NIVEL2</t>
  </si>
  <si>
    <t>NIVEL3</t>
  </si>
  <si>
    <t>NIVEL4</t>
  </si>
  <si>
    <t>NIVEL5</t>
  </si>
  <si>
    <t>NIVEL6</t>
  </si>
  <si>
    <t>CONCATENAR</t>
  </si>
  <si>
    <t>CONTAR</t>
  </si>
  <si>
    <t>SUSTITUIR</t>
  </si>
  <si>
    <t>ENCONTRAR</t>
  </si>
  <si>
    <t>FINAL</t>
  </si>
  <si>
    <t>CrowdWish</t>
  </si>
  <si>
    <t>Gestión</t>
  </si>
  <si>
    <t>1.1.1</t>
  </si>
  <si>
    <t>Definición de objetivos del proyecto</t>
  </si>
  <si>
    <t>1.1.2</t>
  </si>
  <si>
    <t>Estudio de factibilidad</t>
  </si>
  <si>
    <t>1.1.3</t>
  </si>
  <si>
    <t>Acta constitutiva</t>
  </si>
  <si>
    <t>1.1.4</t>
  </si>
  <si>
    <t>Acuerdo de trabajo o SOW</t>
  </si>
  <si>
    <t>1.1.5</t>
  </si>
  <si>
    <t>Plan de direccionamiento del proyecto</t>
  </si>
  <si>
    <t>1.2.1</t>
  </si>
  <si>
    <t>Requisitos no funcionales</t>
  </si>
  <si>
    <t>1.2.1.1</t>
  </si>
  <si>
    <t>Seguridad de Datos y Privacidad de la Información</t>
  </si>
  <si>
    <t>1.2.1.2</t>
  </si>
  <si>
    <t>Escalabilidad y Rendimiento</t>
  </si>
  <si>
    <t>1.2.1.3</t>
  </si>
  <si>
    <t>Facilidad de Uso</t>
  </si>
  <si>
    <t>1.2.1.4</t>
  </si>
  <si>
    <t>Disponibilidad y Accesibilidad</t>
  </si>
  <si>
    <t>1.2.1.5</t>
  </si>
  <si>
    <t>Cumplimiento Normativo</t>
  </si>
  <si>
    <t>1.2.2</t>
  </si>
  <si>
    <t>Requisitos funcionales</t>
  </si>
  <si>
    <t>1.2.2.1</t>
  </si>
  <si>
    <t>Especificación caso de uso gestionar usuarios</t>
  </si>
  <si>
    <t>1.2.2.2</t>
  </si>
  <si>
    <t>Especificación caso de uso gestionar proyectos</t>
  </si>
  <si>
    <t>1.2.2.3</t>
  </si>
  <si>
    <t>Especificación caso de uso gestionar transacciones</t>
  </si>
  <si>
    <t>1.2.2.4</t>
  </si>
  <si>
    <t xml:space="preserve">Especificación caso de uso analizar el seguimiento de los proyectos </t>
  </si>
  <si>
    <t>Diseño</t>
  </si>
  <si>
    <t>1.3.1</t>
  </si>
  <si>
    <t xml:space="preserve">Diseño de alto nivel </t>
  </si>
  <si>
    <t>1.3.1.1</t>
  </si>
  <si>
    <t>Definición de arquitectura del sistema</t>
  </si>
  <si>
    <t>1.3.1.2</t>
  </si>
  <si>
    <t>Identificación de tecnologías y herramientas para emplear</t>
  </si>
  <si>
    <t>1.3.2</t>
  </si>
  <si>
    <t>Diseño detallado</t>
  </si>
  <si>
    <t>1.3.2.1</t>
  </si>
  <si>
    <t xml:space="preserve">Gestionar usuarios </t>
  </si>
  <si>
    <t>1.3.2.1.1</t>
  </si>
  <si>
    <t>Especificación de diagrama de clases</t>
  </si>
  <si>
    <t>1.3.2.1.2</t>
  </si>
  <si>
    <t>Especificación de diagrama secuencia</t>
  </si>
  <si>
    <t>1.3.2.2</t>
  </si>
  <si>
    <t>Gestionar proyectos</t>
  </si>
  <si>
    <t>1.3.2.2.1</t>
  </si>
  <si>
    <t>1.3.2.2.2</t>
  </si>
  <si>
    <t>1.3.2.3</t>
  </si>
  <si>
    <t>Gestionar transacciones</t>
  </si>
  <si>
    <t>1.3.2.3.1</t>
  </si>
  <si>
    <t>1.3.2.3.2</t>
  </si>
  <si>
    <t>1.3.2.4</t>
  </si>
  <si>
    <t>Analizar el seguimiento de los proyectos</t>
  </si>
  <si>
    <t>1.3.2.4.1</t>
  </si>
  <si>
    <t>1.3.2.4.2</t>
  </si>
  <si>
    <t>Construcción de plataforma web y aplicación móvil</t>
  </si>
  <si>
    <t>1.4.1</t>
  </si>
  <si>
    <t>Configuración del entorno de desarrollo</t>
  </si>
  <si>
    <t>1.4.2</t>
  </si>
  <si>
    <t>Desarrollo de funcionalidades</t>
  </si>
  <si>
    <t>1.4.2.1</t>
  </si>
  <si>
    <t>1.4.2.2</t>
  </si>
  <si>
    <t>1.4.2.3</t>
  </si>
  <si>
    <t>1.4.2.4</t>
  </si>
  <si>
    <t>Verificación</t>
  </si>
  <si>
    <t>1.5.1</t>
  </si>
  <si>
    <t>Prueba unitaria caso de uso gestionar usuarios</t>
  </si>
  <si>
    <t>1.5.1.1</t>
  </si>
  <si>
    <t>Pruebas de integración</t>
  </si>
  <si>
    <t>1.5.2</t>
  </si>
  <si>
    <t>Prueba unitaria caso de uso gestionar proyectos</t>
  </si>
  <si>
    <t>1.5.2.1</t>
  </si>
  <si>
    <t>1.5.3</t>
  </si>
  <si>
    <t>Prueba unitaria caso de uso gestionar transacciones</t>
  </si>
  <si>
    <t>1.5.3.1</t>
  </si>
  <si>
    <t>1.5.4</t>
  </si>
  <si>
    <t>Prueba unitaria caso de uso analizar el seguimiento de los proyectos</t>
  </si>
  <si>
    <t>1.5.4.1</t>
  </si>
  <si>
    <t>1.5.5</t>
  </si>
  <si>
    <t>Pruebas de aceptación</t>
  </si>
  <si>
    <t>Despliegue</t>
  </si>
  <si>
    <t>1.6.1</t>
  </si>
  <si>
    <t>Configuración del servidor</t>
  </si>
  <si>
    <t>1.6.2</t>
  </si>
  <si>
    <t>Configuración de la base de datos</t>
  </si>
  <si>
    <t>1.6.3</t>
  </si>
  <si>
    <t>Migrar aplicativo a entorno de producción</t>
  </si>
  <si>
    <t>1.6.4</t>
  </si>
  <si>
    <t>Redacción de manual de usuario</t>
  </si>
  <si>
    <t>José Luis</t>
  </si>
  <si>
    <t>Jheyson</t>
  </si>
  <si>
    <t>Kevin</t>
  </si>
  <si>
    <t>Jennifer</t>
  </si>
  <si>
    <t>Vanessa</t>
  </si>
  <si>
    <t>Andrés Bonilla</t>
  </si>
  <si>
    <t>A</t>
  </si>
  <si>
    <t>C</t>
  </si>
  <si>
    <t>I</t>
  </si>
  <si>
    <t>R</t>
  </si>
  <si>
    <t>Requisitos</t>
  </si>
  <si>
    <t>FASE</t>
  </si>
  <si>
    <t>NO. INTEGRANTES</t>
  </si>
  <si>
    <t>TOTAL HORAS EQUIPO</t>
  </si>
  <si>
    <t>TOTAL HORAS ACUMULADAS</t>
  </si>
  <si>
    <t>Overhead semana 1</t>
  </si>
  <si>
    <t>1.1.6</t>
  </si>
  <si>
    <t>Construcción</t>
  </si>
  <si>
    <t>TOTALES DE HORAS POR PERSONA</t>
  </si>
  <si>
    <t>TOTAL</t>
  </si>
  <si>
    <t>TDEV (meses)</t>
  </si>
  <si>
    <t>HOMBRE-MES</t>
  </si>
  <si>
    <t>MIN</t>
  </si>
  <si>
    <t>MAX</t>
  </si>
  <si>
    <t>Codificación caso de uso gestionar usuarios (apartado A)</t>
  </si>
  <si>
    <t>Overhead semana 2</t>
  </si>
  <si>
    <t>Codificación caso de uso gestionar usuarios (apartado B)</t>
  </si>
  <si>
    <t>Overhead semana 3</t>
  </si>
  <si>
    <t>1.4.2.5</t>
  </si>
  <si>
    <t>Codificación caso de uso gestionar usuarios (apartado C)</t>
  </si>
  <si>
    <t>1.4.2.6</t>
  </si>
  <si>
    <t>Overhead semana 4</t>
  </si>
  <si>
    <t>1.4.2.7</t>
  </si>
  <si>
    <t>Codificación caso de uso gestionar usuarios (apartado D)</t>
  </si>
  <si>
    <t>1.4.2.8</t>
  </si>
  <si>
    <t>Codificación caso de uso gestionar proyectos (apartado A)</t>
  </si>
  <si>
    <t>1.4.2.9</t>
  </si>
  <si>
    <t>Overhead semana 5</t>
  </si>
  <si>
    <t>1.4.2.10</t>
  </si>
  <si>
    <t>Codificación caso de uso gestionar proyectos (apartado B)</t>
  </si>
  <si>
    <t>1.4.2.11</t>
  </si>
  <si>
    <t>Overhead semana 6</t>
  </si>
  <si>
    <t>1.4.2.12</t>
  </si>
  <si>
    <t>Codificación caso de uso gestionar proyectos (apartado C)</t>
  </si>
  <si>
    <t>1.4.2.13</t>
  </si>
  <si>
    <t>Overhead semana 7</t>
  </si>
  <si>
    <t>1.4.2.14</t>
  </si>
  <si>
    <t>Codificación caso de uso gestionar transacciones (apartado A)</t>
  </si>
  <si>
    <t>1.4.2.15</t>
  </si>
  <si>
    <t>Overhead semana 8</t>
  </si>
  <si>
    <t>1.4.2.16</t>
  </si>
  <si>
    <t>Codificación caso de uso gestionar transacciones (apartado B)</t>
  </si>
  <si>
    <t>1.4.2.17</t>
  </si>
  <si>
    <t>Overhead semana 9</t>
  </si>
  <si>
    <t>1.4.2.18</t>
  </si>
  <si>
    <t>Codificación caso de uso gestionar transacciones (apartado C)</t>
  </si>
  <si>
    <t>1.4.2.19</t>
  </si>
  <si>
    <t>Codificación caso de uso analizar el seguimiento de los proyectos (apartado A)</t>
  </si>
  <si>
    <t>1.4.2.20</t>
  </si>
  <si>
    <t>Overhead semana 10</t>
  </si>
  <si>
    <t>1.4.2.21</t>
  </si>
  <si>
    <t>Codificación caso de uso analizar el seguimiento de los proyectos (apartado B)</t>
  </si>
  <si>
    <t>1.4.2.22</t>
  </si>
  <si>
    <t>Overhead semana 11</t>
  </si>
  <si>
    <t>1.4.2.23</t>
  </si>
  <si>
    <t>Codificación caso de uso analizar el seguimiento de los proyectos (apartado C)</t>
  </si>
  <si>
    <t>1.4.2.24</t>
  </si>
  <si>
    <t>Overhead semana 12</t>
  </si>
  <si>
    <t>1.4.2.25</t>
  </si>
  <si>
    <t>Codificación caso de uso analizar el seguimiento de los proyectos (apartado D)</t>
  </si>
  <si>
    <t>Overhead semana 13</t>
  </si>
  <si>
    <t>1.5.5.1</t>
  </si>
  <si>
    <t>1.5.6</t>
  </si>
  <si>
    <t>1.6.5</t>
  </si>
  <si>
    <t>Overhead semana 14</t>
  </si>
  <si>
    <t>Calendarización semanal del proyecto</t>
  </si>
  <si>
    <t>Horas por sem</t>
  </si>
  <si>
    <t>Hrs efectivas</t>
  </si>
  <si>
    <t>Overhead</t>
  </si>
  <si>
    <t>Tot. Hrs efect.</t>
  </si>
  <si>
    <t>Tot. Hrs. Over.</t>
  </si>
  <si>
    <t>Total hrs.</t>
  </si>
  <si>
    <t>Semana No.</t>
  </si>
  <si>
    <t>Fecha</t>
  </si>
  <si>
    <t>(una persona)</t>
  </si>
  <si>
    <t>Recursos</t>
  </si>
  <si>
    <t>c/ los 5 recursos</t>
  </si>
  <si>
    <t>c/ los 5 rec.</t>
  </si>
  <si>
    <t>Hrs. Efect. Acum.</t>
  </si>
  <si>
    <t>Hrs Ov. Acum.</t>
  </si>
  <si>
    <t>Total hrs acum</t>
  </si>
  <si>
    <t>Efectividad</t>
  </si>
  <si>
    <r>
      <rPr>
        <b/>
        <sz val="10"/>
        <rFont val="Arial"/>
        <family val="2"/>
      </rPr>
      <t>Nota:</t>
    </r>
    <r>
      <rPr>
        <sz val="11"/>
        <color theme="1"/>
        <rFont val="Calibri"/>
        <family val="2"/>
        <scheme val="minor"/>
      </rPr>
      <t xml:space="preserve"> En esta calendarización se asume que el proyecto inicia </t>
    </r>
    <r>
      <rPr>
        <sz val="10"/>
        <rFont val="Arial"/>
        <family val="2"/>
      </rPr>
      <t>lunes 3 de junio y no se cuenta con feriados</t>
    </r>
  </si>
  <si>
    <t>Overhead Semana 1</t>
  </si>
  <si>
    <t> </t>
  </si>
  <si>
    <t>1.1.5.0...</t>
  </si>
  <si>
    <t>1.1.5.0?..</t>
  </si>
  <si>
    <t>1.1.5.0</t>
  </si>
  <si>
    <t>Overhead Semana 2</t>
  </si>
  <si>
    <t>Codificación caso de uso gestion de usurio (apartado A)</t>
  </si>
  <si>
    <t>Overhead Semana 3</t>
  </si>
  <si>
    <t>Overhead Semana 4</t>
  </si>
  <si>
    <t>Overhead Semana 5</t>
  </si>
  <si>
    <t>Overhead Semana 6</t>
  </si>
  <si>
    <t>Overhead Semana 7</t>
  </si>
  <si>
    <t>Overhead Semana 8</t>
  </si>
  <si>
    <t>Overhead Semana 9</t>
  </si>
  <si>
    <t>Overhead Semana 10</t>
  </si>
  <si>
    <t>VALOR PLANIFICADO</t>
  </si>
  <si>
    <t>VALOR ACUMULADO</t>
  </si>
  <si>
    <t>Valor Planificado</t>
  </si>
  <si>
    <t>Valor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</si>
</sst>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m"/>
    <numFmt numFmtId="166" formatCode="#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C0C0"/>
        <bgColor rgb="FFB4C7DC"/>
      </patternFill>
    </fill>
    <fill>
      <patternFill patternType="solid">
        <fgColor rgb="FFEEEEEE"/>
        <bgColor rgb="FFFFFFFF"/>
      </patternFill>
    </fill>
    <fill>
      <patternFill patternType="solid">
        <fgColor rgb="FFB4C7DC"/>
        <bgColor rgb="FFC0C0C0"/>
      </patternFill>
    </fill>
    <fill>
      <patternFill patternType="solid">
        <fgColor rgb="FFFFFFFF"/>
        <bgColor rgb="FFEEEEEE"/>
      </patternFill>
    </fill>
    <fill>
      <patternFill patternType="solid">
        <fgColor rgb="FF81D41A"/>
        <bgColor rgb="FF969696"/>
      </patternFill>
    </fill>
    <fill>
      <patternFill patternType="solid">
        <fgColor rgb="FFB2E34F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B2E34F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2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2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2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0" fillId="12" borderId="4" xfId="0" applyFill="1" applyBorder="1"/>
    <xf numFmtId="165" fontId="0" fillId="0" borderId="1" xfId="0" applyNumberFormat="1" applyBorder="1"/>
    <xf numFmtId="166" fontId="0" fillId="0" borderId="1" xfId="0" applyNumberFormat="1" applyBorder="1"/>
    <xf numFmtId="166" fontId="0" fillId="13" borderId="1" xfId="0" applyNumberFormat="1" applyFill="1" applyBorder="1"/>
    <xf numFmtId="166" fontId="0" fillId="11" borderId="1" xfId="0" applyNumberFormat="1" applyFill="1" applyBorder="1"/>
    <xf numFmtId="0" fontId="0" fillId="11" borderId="1" xfId="0" applyFill="1" applyBorder="1"/>
    <xf numFmtId="1" fontId="0" fillId="14" borderId="1" xfId="0" applyNumberFormat="1" applyFill="1" applyBorder="1"/>
    <xf numFmtId="166" fontId="0" fillId="14" borderId="1" xfId="0" applyNumberFormat="1" applyFill="1" applyBorder="1"/>
    <xf numFmtId="0" fontId="0" fillId="14" borderId="1" xfId="0" applyFill="1" applyBorder="1"/>
    <xf numFmtId="0" fontId="0" fillId="13" borderId="1" xfId="0" applyFill="1" applyBorder="1"/>
    <xf numFmtId="1" fontId="4" fillId="14" borderId="1" xfId="0" applyNumberFormat="1" applyFont="1" applyFill="1" applyBorder="1"/>
    <xf numFmtId="0" fontId="4" fillId="15" borderId="1" xfId="0" applyFont="1" applyFill="1" applyBorder="1"/>
    <xf numFmtId="0" fontId="4" fillId="0" borderId="0" xfId="0" applyFont="1"/>
    <xf numFmtId="9" fontId="4" fillId="0" borderId="0" xfId="0" applyNumberFormat="1" applyFont="1"/>
    <xf numFmtId="0" fontId="0" fillId="16" borderId="1" xfId="0" applyFill="1" applyBorder="1" applyAlignment="1">
      <alignment horizontal="center"/>
    </xf>
    <xf numFmtId="0" fontId="8" fillId="0" borderId="1" xfId="0" applyFont="1" applyBorder="1"/>
    <xf numFmtId="1" fontId="8" fillId="14" borderId="1" xfId="0" applyNumberFormat="1" applyFont="1" applyFill="1" applyBorder="1"/>
    <xf numFmtId="0" fontId="3" fillId="16" borderId="1" xfId="0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 indent="2"/>
    </xf>
    <xf numFmtId="0" fontId="3" fillId="16" borderId="1" xfId="0" applyFont="1" applyFill="1" applyBorder="1" applyAlignment="1">
      <alignment horizontal="center"/>
    </xf>
    <xf numFmtId="0" fontId="3" fillId="0" borderId="0" xfId="0" applyFont="1"/>
    <xf numFmtId="0" fontId="9" fillId="18" borderId="6" xfId="0" applyFont="1" applyFill="1" applyBorder="1"/>
    <xf numFmtId="0" fontId="10" fillId="18" borderId="1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/>
    <xf numFmtId="0" fontId="10" fillId="19" borderId="6" xfId="0" applyFont="1" applyFill="1" applyBorder="1" applyAlignment="1">
      <alignment horizontal="center"/>
    </xf>
    <xf numFmtId="0" fontId="0" fillId="19" borderId="1" xfId="0" applyFill="1" applyBorder="1"/>
    <xf numFmtId="0" fontId="0" fillId="19" borderId="2" xfId="0" applyFill="1" applyBorder="1"/>
    <xf numFmtId="0" fontId="10" fillId="0" borderId="8" xfId="0" applyFont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3" fillId="16" borderId="1" xfId="0" applyFont="1" applyFill="1" applyBorder="1"/>
    <xf numFmtId="0" fontId="3" fillId="16" borderId="2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3" fillId="0" borderId="7" xfId="0" applyFont="1" applyBorder="1"/>
    <xf numFmtId="2" fontId="0" fillId="0" borderId="1" xfId="0" applyNumberFormat="1" applyBorder="1"/>
    <xf numFmtId="2" fontId="0" fillId="16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16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4" fillId="11" borderId="9" xfId="0" applyFont="1" applyFill="1" applyBorder="1" applyAlignment="1">
      <alignment horizontal="center"/>
    </xf>
    <xf numFmtId="2" fontId="3" fillId="16" borderId="1" xfId="0" applyNumberFormat="1" applyFont="1" applyFill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E34F"/>
      <color rgb="FF4FE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2EE4-C78B-4396-9E19-5ACB8AC6641C}">
  <dimension ref="A1:P83"/>
  <sheetViews>
    <sheetView topLeftCell="H1" workbookViewId="0">
      <selection activeCell="Q9" sqref="Q9"/>
    </sheetView>
  </sheetViews>
  <sheetFormatPr baseColWidth="10" defaultColWidth="11.453125" defaultRowHeight="14.5" x14ac:dyDescent="0.35"/>
  <cols>
    <col min="1" max="1" width="10.7265625" style="1"/>
    <col min="2" max="2" width="73.1796875" customWidth="1"/>
    <col min="3" max="8" width="10.7265625" style="2"/>
    <col min="9" max="9" width="13.26953125" bestFit="1" customWidth="1"/>
    <col min="10" max="10" width="11.453125" bestFit="1" customWidth="1"/>
    <col min="11" max="11" width="11.26953125" bestFit="1" customWidth="1"/>
  </cols>
  <sheetData>
    <row r="1" spans="1:14" x14ac:dyDescent="0.35">
      <c r="A1" s="7" t="s">
        <v>0</v>
      </c>
      <c r="B1" s="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13" t="s">
        <v>10</v>
      </c>
      <c r="L1" s="8" t="s">
        <v>11</v>
      </c>
      <c r="M1" s="8" t="s">
        <v>0</v>
      </c>
      <c r="N1" s="8" t="s">
        <v>12</v>
      </c>
    </row>
    <row r="2" spans="1:14" x14ac:dyDescent="0.35">
      <c r="A2" s="27">
        <v>1</v>
      </c>
      <c r="B2" s="25" t="s">
        <v>13</v>
      </c>
      <c r="C2" s="79">
        <v>1</v>
      </c>
      <c r="D2" s="79">
        <v>0</v>
      </c>
      <c r="E2" s="79"/>
      <c r="F2" s="79"/>
      <c r="G2" s="79"/>
      <c r="H2" s="79"/>
      <c r="I2" s="80" t="str">
        <f>CONCATENATE(C2,".",D2,".",E2,".",F2,".",G2,".",H2,".",)</f>
        <v>1.0.....</v>
      </c>
      <c r="J2" s="80">
        <f>COUNT(C2:H2)</f>
        <v>2</v>
      </c>
      <c r="K2" s="81" t="str">
        <f>SUBSTITUTE(I2,".","?",J2)</f>
        <v>1.0?....</v>
      </c>
      <c r="L2" s="80">
        <f>FIND("?",K2)</f>
        <v>4</v>
      </c>
      <c r="M2" s="80" t="str">
        <f>LEFT(K2,L2-1)</f>
        <v>1.0</v>
      </c>
      <c r="N2" s="80" t="str">
        <f>IF(LEN(M2)=3,M2,LEFT(M2,LEN(M2)-2))</f>
        <v>1.0</v>
      </c>
    </row>
    <row r="3" spans="1:14" x14ac:dyDescent="0.35">
      <c r="A3" s="27">
        <v>1.1000000000000001</v>
      </c>
      <c r="B3" s="25" t="s">
        <v>14</v>
      </c>
      <c r="C3" s="79">
        <v>1</v>
      </c>
      <c r="D3" s="79">
        <v>1</v>
      </c>
      <c r="E3" s="79">
        <v>0</v>
      </c>
      <c r="F3" s="79"/>
      <c r="G3" s="79"/>
      <c r="H3" s="79"/>
      <c r="I3" s="80" t="str">
        <f t="shared" ref="I3:I82" si="0">CONCATENATE(C3,".",D3,".",E3,".",F3,".",G3,".",H3,".",)</f>
        <v>1.1.0....</v>
      </c>
      <c r="J3" s="80">
        <f t="shared" ref="J3:J82" si="1">COUNT(C3:H3)</f>
        <v>3</v>
      </c>
      <c r="K3" s="81" t="str">
        <f t="shared" ref="K3:K82" si="2">SUBSTITUTE(I3,".","?",J3)</f>
        <v>1.1.0?...</v>
      </c>
      <c r="L3" s="80">
        <f t="shared" ref="L3:L82" si="3">FIND("?",K3)</f>
        <v>6</v>
      </c>
      <c r="M3" s="80" t="str">
        <f t="shared" ref="M3:M82" si="4">LEFT(K3,L3-1)</f>
        <v>1.1.0</v>
      </c>
      <c r="N3" s="80" t="str">
        <f t="shared" ref="N3:N82" si="5">IF(LEN(M3)=3,M3,LEFT(M3,LEN(M3)-2))</f>
        <v>1.1</v>
      </c>
    </row>
    <row r="4" spans="1:14" x14ac:dyDescent="0.35">
      <c r="A4" s="6" t="s">
        <v>15</v>
      </c>
      <c r="B4" s="5" t="s">
        <v>16</v>
      </c>
      <c r="C4" s="11">
        <v>1</v>
      </c>
      <c r="D4" s="11">
        <v>1</v>
      </c>
      <c r="E4" s="11">
        <v>1</v>
      </c>
      <c r="F4" s="11">
        <v>0</v>
      </c>
      <c r="G4" s="11"/>
      <c r="H4" s="11"/>
      <c r="I4" s="12" t="str">
        <f t="shared" si="0"/>
        <v>1.1.1.0...</v>
      </c>
      <c r="J4" s="12">
        <f t="shared" si="1"/>
        <v>4</v>
      </c>
      <c r="K4" s="14" t="str">
        <f t="shared" si="2"/>
        <v>1.1.1.0?..</v>
      </c>
      <c r="L4" s="12">
        <f t="shared" si="3"/>
        <v>8</v>
      </c>
      <c r="M4" s="12" t="str">
        <f t="shared" si="4"/>
        <v>1.1.1.0</v>
      </c>
      <c r="N4" s="12" t="str">
        <f t="shared" si="5"/>
        <v>1.1.1</v>
      </c>
    </row>
    <row r="5" spans="1:14" x14ac:dyDescent="0.35">
      <c r="A5" s="6" t="s">
        <v>17</v>
      </c>
      <c r="B5" s="5" t="s">
        <v>18</v>
      </c>
      <c r="C5" s="11">
        <v>1</v>
      </c>
      <c r="D5" s="11">
        <v>1</v>
      </c>
      <c r="E5" s="11">
        <v>2</v>
      </c>
      <c r="F5" s="11">
        <v>0</v>
      </c>
      <c r="G5" s="11"/>
      <c r="H5" s="11"/>
      <c r="I5" s="12" t="str">
        <f t="shared" si="0"/>
        <v>1.1.2.0...</v>
      </c>
      <c r="J5" s="12">
        <f t="shared" si="1"/>
        <v>4</v>
      </c>
      <c r="K5" s="14" t="str">
        <f t="shared" si="2"/>
        <v>1.1.2.0?..</v>
      </c>
      <c r="L5" s="12">
        <f t="shared" si="3"/>
        <v>8</v>
      </c>
      <c r="M5" s="12" t="str">
        <f t="shared" si="4"/>
        <v>1.1.2.0</v>
      </c>
      <c r="N5" s="12" t="str">
        <f t="shared" si="5"/>
        <v>1.1.2</v>
      </c>
    </row>
    <row r="6" spans="1:14" x14ac:dyDescent="0.35">
      <c r="A6" s="6" t="s">
        <v>19</v>
      </c>
      <c r="B6" s="5" t="s">
        <v>20</v>
      </c>
      <c r="C6" s="11">
        <v>1</v>
      </c>
      <c r="D6" s="11">
        <v>1</v>
      </c>
      <c r="E6" s="11">
        <v>3</v>
      </c>
      <c r="F6" s="11">
        <v>0</v>
      </c>
      <c r="G6" s="11"/>
      <c r="H6" s="11"/>
      <c r="I6" s="12" t="str">
        <f t="shared" si="0"/>
        <v>1.1.3.0...</v>
      </c>
      <c r="J6" s="12">
        <f t="shared" si="1"/>
        <v>4</v>
      </c>
      <c r="K6" s="14" t="str">
        <f t="shared" si="2"/>
        <v>1.1.3.0?..</v>
      </c>
      <c r="L6" s="12">
        <f t="shared" si="3"/>
        <v>8</v>
      </c>
      <c r="M6" s="12" t="str">
        <f t="shared" si="4"/>
        <v>1.1.3.0</v>
      </c>
      <c r="N6" s="12" t="str">
        <f t="shared" si="5"/>
        <v>1.1.3</v>
      </c>
    </row>
    <row r="7" spans="1:14" x14ac:dyDescent="0.35">
      <c r="A7" s="6" t="s">
        <v>21</v>
      </c>
      <c r="B7" s="5" t="s">
        <v>22</v>
      </c>
      <c r="C7" s="11">
        <v>1</v>
      </c>
      <c r="D7" s="11">
        <v>1</v>
      </c>
      <c r="E7" s="11">
        <v>4</v>
      </c>
      <c r="F7" s="11">
        <v>0</v>
      </c>
      <c r="G7" s="11"/>
      <c r="H7" s="11"/>
      <c r="I7" s="12" t="str">
        <f t="shared" si="0"/>
        <v>1.1.4.0...</v>
      </c>
      <c r="J7" s="12">
        <f t="shared" si="1"/>
        <v>4</v>
      </c>
      <c r="K7" s="14" t="str">
        <f t="shared" si="2"/>
        <v>1.1.4.0?..</v>
      </c>
      <c r="L7" s="12">
        <f t="shared" si="3"/>
        <v>8</v>
      </c>
      <c r="M7" s="12" t="str">
        <f t="shared" si="4"/>
        <v>1.1.4.0</v>
      </c>
      <c r="N7" s="12" t="str">
        <f t="shared" si="5"/>
        <v>1.1.4</v>
      </c>
    </row>
    <row r="8" spans="1:14" s="63" customFormat="1" x14ac:dyDescent="0.35">
      <c r="A8" s="75" t="s">
        <v>23</v>
      </c>
      <c r="B8" s="61" t="s">
        <v>201</v>
      </c>
      <c r="C8" s="76">
        <v>1</v>
      </c>
      <c r="D8" s="76">
        <v>1</v>
      </c>
      <c r="E8" s="76">
        <v>5</v>
      </c>
      <c r="F8" s="76">
        <v>0</v>
      </c>
      <c r="G8" s="64" t="s">
        <v>202</v>
      </c>
      <c r="H8" s="64" t="s">
        <v>202</v>
      </c>
      <c r="I8" s="64" t="s">
        <v>203</v>
      </c>
      <c r="J8" s="64">
        <v>4</v>
      </c>
      <c r="K8" s="64" t="s">
        <v>204</v>
      </c>
      <c r="L8" s="64">
        <v>8</v>
      </c>
      <c r="M8" s="64" t="s">
        <v>205</v>
      </c>
      <c r="N8" s="64" t="s">
        <v>23</v>
      </c>
    </row>
    <row r="9" spans="1:14" x14ac:dyDescent="0.35">
      <c r="A9" s="6" t="s">
        <v>124</v>
      </c>
      <c r="B9" s="5" t="s">
        <v>24</v>
      </c>
      <c r="C9" s="11">
        <v>1</v>
      </c>
      <c r="D9" s="11">
        <v>1</v>
      </c>
      <c r="E9" s="11">
        <v>6</v>
      </c>
      <c r="F9" s="11">
        <v>0</v>
      </c>
      <c r="G9" s="11"/>
      <c r="H9" s="11"/>
      <c r="I9" s="12" t="str">
        <f t="shared" si="0"/>
        <v>1.1.6.0...</v>
      </c>
      <c r="J9" s="12">
        <f t="shared" si="1"/>
        <v>4</v>
      </c>
      <c r="K9" s="14" t="str">
        <f t="shared" si="2"/>
        <v>1.1.6.0?..</v>
      </c>
      <c r="L9" s="12">
        <f t="shared" si="3"/>
        <v>8</v>
      </c>
      <c r="M9" s="12" t="str">
        <f t="shared" si="4"/>
        <v>1.1.6.0</v>
      </c>
      <c r="N9" s="12" t="str">
        <f t="shared" si="5"/>
        <v>1.1.6</v>
      </c>
    </row>
    <row r="10" spans="1:14" x14ac:dyDescent="0.35">
      <c r="A10" s="24">
        <v>1.2</v>
      </c>
      <c r="B10" s="25" t="s">
        <v>118</v>
      </c>
      <c r="C10" s="79">
        <v>1</v>
      </c>
      <c r="D10" s="79">
        <v>2</v>
      </c>
      <c r="E10" s="79">
        <v>0</v>
      </c>
      <c r="F10" s="79"/>
      <c r="G10" s="79"/>
      <c r="H10" s="79"/>
      <c r="I10" s="80" t="str">
        <f t="shared" si="0"/>
        <v>1.2.0....</v>
      </c>
      <c r="J10" s="80">
        <f t="shared" si="1"/>
        <v>3</v>
      </c>
      <c r="K10" s="81" t="str">
        <f t="shared" si="2"/>
        <v>1.2.0?...</v>
      </c>
      <c r="L10" s="80">
        <f t="shared" si="3"/>
        <v>6</v>
      </c>
      <c r="M10" s="80" t="str">
        <f t="shared" si="4"/>
        <v>1.2.0</v>
      </c>
      <c r="N10" s="80" t="str">
        <f t="shared" si="5"/>
        <v>1.2</v>
      </c>
    </row>
    <row r="11" spans="1:14" x14ac:dyDescent="0.35">
      <c r="A11" s="28" t="s">
        <v>25</v>
      </c>
      <c r="B11" s="18" t="s">
        <v>26</v>
      </c>
      <c r="C11" s="82">
        <v>1</v>
      </c>
      <c r="D11" s="82">
        <v>2</v>
      </c>
      <c r="E11" s="82">
        <v>1</v>
      </c>
      <c r="F11" s="82">
        <v>0</v>
      </c>
      <c r="G11" s="82"/>
      <c r="H11" s="82"/>
      <c r="I11" s="83" t="str">
        <f t="shared" si="0"/>
        <v>1.2.1.0...</v>
      </c>
      <c r="J11" s="83">
        <f t="shared" si="1"/>
        <v>4</v>
      </c>
      <c r="K11" s="84" t="str">
        <f t="shared" si="2"/>
        <v>1.2.1.0?..</v>
      </c>
      <c r="L11" s="83">
        <f t="shared" si="3"/>
        <v>8</v>
      </c>
      <c r="M11" s="83" t="str">
        <f t="shared" si="4"/>
        <v>1.2.1.0</v>
      </c>
      <c r="N11" s="83" t="str">
        <f t="shared" si="5"/>
        <v>1.2.1</v>
      </c>
    </row>
    <row r="12" spans="1:14" x14ac:dyDescent="0.35">
      <c r="A12" s="6" t="s">
        <v>27</v>
      </c>
      <c r="B12" s="5" t="s">
        <v>28</v>
      </c>
      <c r="C12" s="11">
        <v>1</v>
      </c>
      <c r="D12" s="11">
        <v>2</v>
      </c>
      <c r="E12" s="11">
        <v>1</v>
      </c>
      <c r="F12" s="11">
        <v>1</v>
      </c>
      <c r="G12" s="11">
        <v>0</v>
      </c>
      <c r="H12" s="11"/>
      <c r="I12" s="12" t="str">
        <f t="shared" si="0"/>
        <v>1.2.1.1.0..</v>
      </c>
      <c r="J12" s="12">
        <f t="shared" si="1"/>
        <v>5</v>
      </c>
      <c r="K12" s="14" t="str">
        <f t="shared" si="2"/>
        <v>1.2.1.1.0?.</v>
      </c>
      <c r="L12" s="12">
        <f t="shared" si="3"/>
        <v>10</v>
      </c>
      <c r="M12" s="12" t="str">
        <f t="shared" si="4"/>
        <v>1.2.1.1.0</v>
      </c>
      <c r="N12" s="12" t="str">
        <f t="shared" si="5"/>
        <v>1.2.1.1</v>
      </c>
    </row>
    <row r="13" spans="1:14" x14ac:dyDescent="0.35">
      <c r="A13" s="6" t="s">
        <v>29</v>
      </c>
      <c r="B13" s="5" t="s">
        <v>30</v>
      </c>
      <c r="C13" s="11">
        <v>1</v>
      </c>
      <c r="D13" s="11">
        <v>2</v>
      </c>
      <c r="E13" s="11">
        <v>1</v>
      </c>
      <c r="F13" s="11">
        <v>2</v>
      </c>
      <c r="G13" s="11">
        <v>0</v>
      </c>
      <c r="H13" s="11"/>
      <c r="I13" s="12" t="str">
        <f t="shared" si="0"/>
        <v>1.2.1.2.0..</v>
      </c>
      <c r="J13" s="12">
        <f t="shared" si="1"/>
        <v>5</v>
      </c>
      <c r="K13" s="14" t="str">
        <f t="shared" si="2"/>
        <v>1.2.1.2.0?.</v>
      </c>
      <c r="L13" s="12">
        <f t="shared" si="3"/>
        <v>10</v>
      </c>
      <c r="M13" s="12" t="str">
        <f t="shared" si="4"/>
        <v>1.2.1.2.0</v>
      </c>
      <c r="N13" s="12" t="str">
        <f t="shared" si="5"/>
        <v>1.2.1.2</v>
      </c>
    </row>
    <row r="14" spans="1:14" x14ac:dyDescent="0.35">
      <c r="A14" s="6" t="s">
        <v>31</v>
      </c>
      <c r="B14" s="5" t="s">
        <v>32</v>
      </c>
      <c r="C14" s="11">
        <v>1</v>
      </c>
      <c r="D14" s="11">
        <v>2</v>
      </c>
      <c r="E14" s="11">
        <v>1</v>
      </c>
      <c r="F14" s="11">
        <v>3</v>
      </c>
      <c r="G14" s="11">
        <v>0</v>
      </c>
      <c r="H14" s="11"/>
      <c r="I14" s="12" t="str">
        <f t="shared" si="0"/>
        <v>1.2.1.3.0..</v>
      </c>
      <c r="J14" s="12">
        <f t="shared" si="1"/>
        <v>5</v>
      </c>
      <c r="K14" s="14" t="str">
        <f t="shared" si="2"/>
        <v>1.2.1.3.0?.</v>
      </c>
      <c r="L14" s="12">
        <f t="shared" si="3"/>
        <v>10</v>
      </c>
      <c r="M14" s="12" t="str">
        <f t="shared" si="4"/>
        <v>1.2.1.3.0</v>
      </c>
      <c r="N14" s="12" t="str">
        <f t="shared" si="5"/>
        <v>1.2.1.3</v>
      </c>
    </row>
    <row r="15" spans="1:14" x14ac:dyDescent="0.35">
      <c r="A15" s="6" t="s">
        <v>33</v>
      </c>
      <c r="B15" s="5" t="s">
        <v>34</v>
      </c>
      <c r="C15" s="11">
        <v>1</v>
      </c>
      <c r="D15" s="11">
        <v>2</v>
      </c>
      <c r="E15" s="11">
        <v>1</v>
      </c>
      <c r="F15" s="11">
        <v>4</v>
      </c>
      <c r="G15" s="11">
        <v>0</v>
      </c>
      <c r="H15" s="11"/>
      <c r="I15" s="12" t="str">
        <f t="shared" si="0"/>
        <v>1.2.1.4.0..</v>
      </c>
      <c r="J15" s="12">
        <f t="shared" si="1"/>
        <v>5</v>
      </c>
      <c r="K15" s="14" t="str">
        <f t="shared" si="2"/>
        <v>1.2.1.4.0?.</v>
      </c>
      <c r="L15" s="12">
        <f t="shared" si="3"/>
        <v>10</v>
      </c>
      <c r="M15" s="12" t="str">
        <f t="shared" si="4"/>
        <v>1.2.1.4.0</v>
      </c>
      <c r="N15" s="12" t="str">
        <f t="shared" si="5"/>
        <v>1.2.1.4</v>
      </c>
    </row>
    <row r="16" spans="1:14" x14ac:dyDescent="0.35">
      <c r="A16" s="6" t="s">
        <v>35</v>
      </c>
      <c r="B16" s="5" t="s">
        <v>36</v>
      </c>
      <c r="C16" s="11">
        <v>1</v>
      </c>
      <c r="D16" s="11">
        <v>2</v>
      </c>
      <c r="E16" s="11">
        <v>1</v>
      </c>
      <c r="F16" s="11">
        <v>5</v>
      </c>
      <c r="G16" s="11">
        <v>0</v>
      </c>
      <c r="H16" s="11"/>
      <c r="I16" s="12" t="str">
        <f t="shared" si="0"/>
        <v>1.2.1.5.0..</v>
      </c>
      <c r="J16" s="12">
        <f t="shared" si="1"/>
        <v>5</v>
      </c>
      <c r="K16" s="14" t="str">
        <f t="shared" si="2"/>
        <v>1.2.1.5.0?.</v>
      </c>
      <c r="L16" s="12">
        <f t="shared" si="3"/>
        <v>10</v>
      </c>
      <c r="M16" s="12" t="str">
        <f t="shared" si="4"/>
        <v>1.2.1.5.0</v>
      </c>
      <c r="N16" s="12" t="str">
        <f t="shared" si="5"/>
        <v>1.2.1.5</v>
      </c>
    </row>
    <row r="17" spans="1:14" x14ac:dyDescent="0.35">
      <c r="A17" s="28" t="s">
        <v>37</v>
      </c>
      <c r="B17" s="18" t="s">
        <v>38</v>
      </c>
      <c r="C17" s="82">
        <v>1</v>
      </c>
      <c r="D17" s="82">
        <v>2</v>
      </c>
      <c r="E17" s="82">
        <v>2</v>
      </c>
      <c r="F17" s="82">
        <v>0</v>
      </c>
      <c r="G17" s="82"/>
      <c r="H17" s="82"/>
      <c r="I17" s="83" t="str">
        <f t="shared" si="0"/>
        <v>1.2.2.0...</v>
      </c>
      <c r="J17" s="83">
        <f t="shared" si="1"/>
        <v>4</v>
      </c>
      <c r="K17" s="84" t="str">
        <f t="shared" si="2"/>
        <v>1.2.2.0?..</v>
      </c>
      <c r="L17" s="83">
        <f t="shared" si="3"/>
        <v>8</v>
      </c>
      <c r="M17" s="83" t="str">
        <f t="shared" si="4"/>
        <v>1.2.2.0</v>
      </c>
      <c r="N17" s="83" t="str">
        <f t="shared" si="5"/>
        <v>1.2.2</v>
      </c>
    </row>
    <row r="18" spans="1:14" x14ac:dyDescent="0.35">
      <c r="A18" s="6" t="s">
        <v>39</v>
      </c>
      <c r="B18" s="5" t="s">
        <v>40</v>
      </c>
      <c r="C18" s="11">
        <v>1</v>
      </c>
      <c r="D18" s="11">
        <v>2</v>
      </c>
      <c r="E18" s="11">
        <v>2</v>
      </c>
      <c r="F18" s="11">
        <v>1</v>
      </c>
      <c r="G18" s="11">
        <v>0</v>
      </c>
      <c r="H18" s="11"/>
      <c r="I18" s="12" t="str">
        <f t="shared" si="0"/>
        <v>1.2.2.1.0..</v>
      </c>
      <c r="J18" s="12">
        <f t="shared" si="1"/>
        <v>5</v>
      </c>
      <c r="K18" s="14" t="str">
        <f t="shared" si="2"/>
        <v>1.2.2.1.0?.</v>
      </c>
      <c r="L18" s="12">
        <f t="shared" si="3"/>
        <v>10</v>
      </c>
      <c r="M18" s="12" t="str">
        <f t="shared" si="4"/>
        <v>1.2.2.1.0</v>
      </c>
      <c r="N18" s="12" t="str">
        <f t="shared" si="5"/>
        <v>1.2.2.1</v>
      </c>
    </row>
    <row r="19" spans="1:14" x14ac:dyDescent="0.35">
      <c r="A19" s="6" t="s">
        <v>41</v>
      </c>
      <c r="B19" s="5" t="s">
        <v>42</v>
      </c>
      <c r="C19" s="11">
        <v>1</v>
      </c>
      <c r="D19" s="11">
        <v>2</v>
      </c>
      <c r="E19" s="11">
        <v>2</v>
      </c>
      <c r="F19" s="11">
        <v>2</v>
      </c>
      <c r="G19" s="11">
        <v>0</v>
      </c>
      <c r="H19" s="11"/>
      <c r="I19" s="12" t="str">
        <f t="shared" si="0"/>
        <v>1.2.2.2.0..</v>
      </c>
      <c r="J19" s="12">
        <f t="shared" si="1"/>
        <v>5</v>
      </c>
      <c r="K19" s="14" t="str">
        <f t="shared" si="2"/>
        <v>1.2.2.2.0?.</v>
      </c>
      <c r="L19" s="12">
        <f t="shared" si="3"/>
        <v>10</v>
      </c>
      <c r="M19" s="12" t="str">
        <f t="shared" si="4"/>
        <v>1.2.2.2.0</v>
      </c>
      <c r="N19" s="12" t="str">
        <f t="shared" si="5"/>
        <v>1.2.2.2</v>
      </c>
    </row>
    <row r="20" spans="1:14" x14ac:dyDescent="0.35">
      <c r="A20" s="6" t="s">
        <v>43</v>
      </c>
      <c r="B20" s="5" t="s">
        <v>44</v>
      </c>
      <c r="C20" s="11">
        <v>1</v>
      </c>
      <c r="D20" s="11">
        <v>2</v>
      </c>
      <c r="E20" s="11">
        <v>2</v>
      </c>
      <c r="F20" s="11">
        <v>3</v>
      </c>
      <c r="G20" s="11">
        <v>0</v>
      </c>
      <c r="H20" s="11"/>
      <c r="I20" s="12" t="str">
        <f t="shared" si="0"/>
        <v>1.2.2.3.0..</v>
      </c>
      <c r="J20" s="12">
        <f t="shared" si="1"/>
        <v>5</v>
      </c>
      <c r="K20" s="14" t="str">
        <f t="shared" si="2"/>
        <v>1.2.2.3.0?.</v>
      </c>
      <c r="L20" s="12">
        <f t="shared" si="3"/>
        <v>10</v>
      </c>
      <c r="M20" s="12" t="str">
        <f t="shared" si="4"/>
        <v>1.2.2.3.0</v>
      </c>
      <c r="N20" s="12" t="str">
        <f t="shared" si="5"/>
        <v>1.2.2.3</v>
      </c>
    </row>
    <row r="21" spans="1:14" x14ac:dyDescent="0.35">
      <c r="A21" s="6" t="s">
        <v>45</v>
      </c>
      <c r="B21" s="5" t="s">
        <v>46</v>
      </c>
      <c r="C21" s="11">
        <v>1</v>
      </c>
      <c r="D21" s="11">
        <v>2</v>
      </c>
      <c r="E21" s="11">
        <v>2</v>
      </c>
      <c r="F21" s="11">
        <v>4</v>
      </c>
      <c r="G21" s="11">
        <v>0</v>
      </c>
      <c r="H21" s="11"/>
      <c r="I21" s="12" t="str">
        <f t="shared" si="0"/>
        <v>1.2.2.4.0..</v>
      </c>
      <c r="J21" s="12">
        <f t="shared" si="1"/>
        <v>5</v>
      </c>
      <c r="K21" s="14" t="str">
        <f t="shared" si="2"/>
        <v>1.2.2.4.0?.</v>
      </c>
      <c r="L21" s="12">
        <f t="shared" si="3"/>
        <v>10</v>
      </c>
      <c r="M21" s="12" t="str">
        <f t="shared" si="4"/>
        <v>1.2.2.4.0</v>
      </c>
      <c r="N21" s="12" t="str">
        <f t="shared" si="5"/>
        <v>1.2.2.4</v>
      </c>
    </row>
    <row r="22" spans="1:14" x14ac:dyDescent="0.35">
      <c r="A22" s="27">
        <v>1.3</v>
      </c>
      <c r="B22" s="25" t="s">
        <v>47</v>
      </c>
      <c r="C22" s="79">
        <v>1</v>
      </c>
      <c r="D22" s="79">
        <v>3</v>
      </c>
      <c r="E22" s="79">
        <v>0</v>
      </c>
      <c r="F22" s="79"/>
      <c r="G22" s="79"/>
      <c r="H22" s="79"/>
      <c r="I22" s="80" t="str">
        <f t="shared" si="0"/>
        <v>1.3.0....</v>
      </c>
      <c r="J22" s="80">
        <f t="shared" si="1"/>
        <v>3</v>
      </c>
      <c r="K22" s="81" t="str">
        <f t="shared" si="2"/>
        <v>1.3.0?...</v>
      </c>
      <c r="L22" s="80">
        <f t="shared" si="3"/>
        <v>6</v>
      </c>
      <c r="M22" s="80" t="str">
        <f t="shared" si="4"/>
        <v>1.3.0</v>
      </c>
      <c r="N22" s="80" t="str">
        <f t="shared" si="5"/>
        <v>1.3</v>
      </c>
    </row>
    <row r="23" spans="1:14" x14ac:dyDescent="0.35">
      <c r="A23" s="28" t="s">
        <v>48</v>
      </c>
      <c r="B23" s="18" t="s">
        <v>49</v>
      </c>
      <c r="C23" s="82">
        <v>1</v>
      </c>
      <c r="D23" s="82">
        <v>3</v>
      </c>
      <c r="E23" s="82">
        <v>1</v>
      </c>
      <c r="F23" s="82">
        <v>0</v>
      </c>
      <c r="G23" s="82"/>
      <c r="H23" s="82"/>
      <c r="I23" s="83" t="str">
        <f t="shared" si="0"/>
        <v>1.3.1.0...</v>
      </c>
      <c r="J23" s="83">
        <f t="shared" si="1"/>
        <v>4</v>
      </c>
      <c r="K23" s="84" t="str">
        <f t="shared" si="2"/>
        <v>1.3.1.0?..</v>
      </c>
      <c r="L23" s="83">
        <f t="shared" si="3"/>
        <v>8</v>
      </c>
      <c r="M23" s="83" t="str">
        <f t="shared" si="4"/>
        <v>1.3.1.0</v>
      </c>
      <c r="N23" s="83" t="str">
        <f t="shared" si="5"/>
        <v>1.3.1</v>
      </c>
    </row>
    <row r="24" spans="1:14" x14ac:dyDescent="0.35">
      <c r="A24" s="6" t="s">
        <v>50</v>
      </c>
      <c r="B24" s="5" t="s">
        <v>51</v>
      </c>
      <c r="C24" s="11">
        <v>1</v>
      </c>
      <c r="D24" s="11">
        <v>3</v>
      </c>
      <c r="E24" s="11">
        <v>1</v>
      </c>
      <c r="F24" s="11">
        <v>1</v>
      </c>
      <c r="G24" s="11">
        <v>0</v>
      </c>
      <c r="H24" s="11"/>
      <c r="I24" s="12" t="str">
        <f t="shared" si="0"/>
        <v>1.3.1.1.0..</v>
      </c>
      <c r="J24" s="12">
        <f t="shared" si="1"/>
        <v>5</v>
      </c>
      <c r="K24" s="14" t="str">
        <f t="shared" si="2"/>
        <v>1.3.1.1.0?.</v>
      </c>
      <c r="L24" s="12">
        <f t="shared" si="3"/>
        <v>10</v>
      </c>
      <c r="M24" s="12" t="str">
        <f t="shared" si="4"/>
        <v>1.3.1.1.0</v>
      </c>
      <c r="N24" s="12" t="str">
        <f t="shared" si="5"/>
        <v>1.3.1.1</v>
      </c>
    </row>
    <row r="25" spans="1:14" x14ac:dyDescent="0.35">
      <c r="A25" s="6" t="s">
        <v>52</v>
      </c>
      <c r="B25" s="5" t="s">
        <v>53</v>
      </c>
      <c r="C25" s="11">
        <v>1</v>
      </c>
      <c r="D25" s="11">
        <v>3</v>
      </c>
      <c r="E25" s="11">
        <v>1</v>
      </c>
      <c r="F25" s="11">
        <v>2</v>
      </c>
      <c r="G25" s="11">
        <v>0</v>
      </c>
      <c r="H25" s="11"/>
      <c r="I25" s="12" t="str">
        <f t="shared" si="0"/>
        <v>1.3.1.2.0..</v>
      </c>
      <c r="J25" s="12">
        <f t="shared" si="1"/>
        <v>5</v>
      </c>
      <c r="K25" s="14" t="str">
        <f t="shared" si="2"/>
        <v>1.3.1.2.0?.</v>
      </c>
      <c r="L25" s="12">
        <f t="shared" si="3"/>
        <v>10</v>
      </c>
      <c r="M25" s="12" t="str">
        <f t="shared" si="4"/>
        <v>1.3.1.2.0</v>
      </c>
      <c r="N25" s="12" t="str">
        <f t="shared" si="5"/>
        <v>1.3.1.2</v>
      </c>
    </row>
    <row r="26" spans="1:14" x14ac:dyDescent="0.35">
      <c r="A26" s="28" t="s">
        <v>54</v>
      </c>
      <c r="B26" s="18" t="s">
        <v>55</v>
      </c>
      <c r="C26" s="82">
        <v>1</v>
      </c>
      <c r="D26" s="82">
        <v>3</v>
      </c>
      <c r="E26" s="82">
        <v>2</v>
      </c>
      <c r="F26" s="82">
        <v>0</v>
      </c>
      <c r="G26" s="82"/>
      <c r="H26" s="82"/>
      <c r="I26" s="83" t="str">
        <f t="shared" si="0"/>
        <v>1.3.2.0...</v>
      </c>
      <c r="J26" s="83">
        <f t="shared" si="1"/>
        <v>4</v>
      </c>
      <c r="K26" s="84" t="str">
        <f t="shared" si="2"/>
        <v>1.3.2.0?..</v>
      </c>
      <c r="L26" s="83">
        <f t="shared" si="3"/>
        <v>8</v>
      </c>
      <c r="M26" s="83" t="str">
        <f t="shared" si="4"/>
        <v>1.3.2.0</v>
      </c>
      <c r="N26" s="83" t="str">
        <f t="shared" si="5"/>
        <v>1.3.2</v>
      </c>
    </row>
    <row r="27" spans="1:14" x14ac:dyDescent="0.35">
      <c r="A27" s="21" t="s">
        <v>56</v>
      </c>
      <c r="B27" s="22" t="s">
        <v>57</v>
      </c>
      <c r="C27" s="85">
        <v>1</v>
      </c>
      <c r="D27" s="85">
        <v>3</v>
      </c>
      <c r="E27" s="85">
        <v>2</v>
      </c>
      <c r="F27" s="85">
        <v>1</v>
      </c>
      <c r="G27" s="85">
        <v>0</v>
      </c>
      <c r="H27" s="85"/>
      <c r="I27" s="86" t="str">
        <f t="shared" si="0"/>
        <v>1.3.2.1.0..</v>
      </c>
      <c r="J27" s="86">
        <f t="shared" si="1"/>
        <v>5</v>
      </c>
      <c r="K27" s="87" t="str">
        <f t="shared" si="2"/>
        <v>1.3.2.1.0?.</v>
      </c>
      <c r="L27" s="86">
        <f t="shared" si="3"/>
        <v>10</v>
      </c>
      <c r="M27" s="86" t="str">
        <f t="shared" si="4"/>
        <v>1.3.2.1.0</v>
      </c>
      <c r="N27" s="86" t="str">
        <f t="shared" si="5"/>
        <v>1.3.2.1</v>
      </c>
    </row>
    <row r="28" spans="1:14" x14ac:dyDescent="0.35">
      <c r="A28" s="6" t="s">
        <v>58</v>
      </c>
      <c r="B28" s="5" t="s">
        <v>59</v>
      </c>
      <c r="C28" s="11">
        <v>1</v>
      </c>
      <c r="D28" s="11">
        <v>3</v>
      </c>
      <c r="E28" s="11">
        <v>2</v>
      </c>
      <c r="F28" s="11">
        <v>1</v>
      </c>
      <c r="G28" s="11">
        <v>1</v>
      </c>
      <c r="H28" s="11">
        <v>0</v>
      </c>
      <c r="I28" s="12" t="str">
        <f t="shared" si="0"/>
        <v>1.3.2.1.1.0.</v>
      </c>
      <c r="J28" s="12">
        <f t="shared" si="1"/>
        <v>6</v>
      </c>
      <c r="K28" s="14" t="str">
        <f t="shared" si="2"/>
        <v>1.3.2.1.1.0?</v>
      </c>
      <c r="L28" s="12">
        <f t="shared" si="3"/>
        <v>12</v>
      </c>
      <c r="M28" s="12" t="str">
        <f t="shared" si="4"/>
        <v>1.3.2.1.1.0</v>
      </c>
      <c r="N28" s="12" t="str">
        <f t="shared" si="5"/>
        <v>1.3.2.1.1</v>
      </c>
    </row>
    <row r="29" spans="1:14" x14ac:dyDescent="0.35">
      <c r="A29" s="6" t="s">
        <v>60</v>
      </c>
      <c r="B29" s="5" t="s">
        <v>61</v>
      </c>
      <c r="C29" s="11">
        <v>1</v>
      </c>
      <c r="D29" s="11">
        <v>3</v>
      </c>
      <c r="E29" s="11">
        <v>2</v>
      </c>
      <c r="F29" s="11">
        <v>1</v>
      </c>
      <c r="G29" s="11">
        <v>2</v>
      </c>
      <c r="H29" s="11">
        <v>0</v>
      </c>
      <c r="I29" s="12" t="str">
        <f t="shared" si="0"/>
        <v>1.3.2.1.2.0.</v>
      </c>
      <c r="J29" s="12">
        <f t="shared" si="1"/>
        <v>6</v>
      </c>
      <c r="K29" s="14" t="str">
        <f t="shared" si="2"/>
        <v>1.3.2.1.2.0?</v>
      </c>
      <c r="L29" s="12">
        <f t="shared" si="3"/>
        <v>12</v>
      </c>
      <c r="M29" s="12" t="str">
        <f t="shared" si="4"/>
        <v>1.3.2.1.2.0</v>
      </c>
      <c r="N29" s="12" t="str">
        <f t="shared" si="5"/>
        <v>1.3.2.1.2</v>
      </c>
    </row>
    <row r="30" spans="1:14" x14ac:dyDescent="0.35">
      <c r="A30" s="21" t="s">
        <v>62</v>
      </c>
      <c r="B30" s="22" t="s">
        <v>63</v>
      </c>
      <c r="C30" s="85">
        <v>1</v>
      </c>
      <c r="D30" s="85">
        <v>3</v>
      </c>
      <c r="E30" s="85">
        <v>2</v>
      </c>
      <c r="F30" s="85">
        <v>2</v>
      </c>
      <c r="G30" s="85"/>
      <c r="H30" s="85"/>
      <c r="I30" s="86" t="str">
        <f t="shared" si="0"/>
        <v>1.3.2.2...</v>
      </c>
      <c r="J30" s="86">
        <f t="shared" si="1"/>
        <v>4</v>
      </c>
      <c r="K30" s="87" t="str">
        <f t="shared" si="2"/>
        <v>1.3.2.2?..</v>
      </c>
      <c r="L30" s="86">
        <f t="shared" si="3"/>
        <v>8</v>
      </c>
      <c r="M30" s="86" t="str">
        <f t="shared" si="4"/>
        <v>1.3.2.2</v>
      </c>
      <c r="N30" s="86" t="str">
        <f t="shared" si="5"/>
        <v>1.3.2</v>
      </c>
    </row>
    <row r="31" spans="1:14" x14ac:dyDescent="0.35">
      <c r="A31" s="6" t="s">
        <v>64</v>
      </c>
      <c r="B31" s="5" t="s">
        <v>59</v>
      </c>
      <c r="C31" s="11">
        <v>1</v>
      </c>
      <c r="D31" s="11">
        <v>3</v>
      </c>
      <c r="E31" s="11">
        <v>2</v>
      </c>
      <c r="F31" s="11">
        <v>2</v>
      </c>
      <c r="G31" s="11">
        <v>1</v>
      </c>
      <c r="H31" s="11">
        <v>0</v>
      </c>
      <c r="I31" s="12" t="str">
        <f t="shared" si="0"/>
        <v>1.3.2.2.1.0.</v>
      </c>
      <c r="J31" s="12">
        <f t="shared" si="1"/>
        <v>6</v>
      </c>
      <c r="K31" s="14" t="str">
        <f t="shared" si="2"/>
        <v>1.3.2.2.1.0?</v>
      </c>
      <c r="L31" s="12">
        <f t="shared" si="3"/>
        <v>12</v>
      </c>
      <c r="M31" s="12" t="str">
        <f t="shared" si="4"/>
        <v>1.3.2.2.1.0</v>
      </c>
      <c r="N31" s="12" t="str">
        <f t="shared" si="5"/>
        <v>1.3.2.2.1</v>
      </c>
    </row>
    <row r="32" spans="1:14" x14ac:dyDescent="0.35">
      <c r="A32" s="6" t="s">
        <v>65</v>
      </c>
      <c r="B32" s="5" t="s">
        <v>61</v>
      </c>
      <c r="C32" s="11">
        <v>1</v>
      </c>
      <c r="D32" s="11">
        <v>3</v>
      </c>
      <c r="E32" s="11">
        <v>2</v>
      </c>
      <c r="F32" s="11">
        <v>2</v>
      </c>
      <c r="G32" s="11">
        <v>2</v>
      </c>
      <c r="H32" s="11">
        <v>0</v>
      </c>
      <c r="I32" s="12" t="str">
        <f t="shared" si="0"/>
        <v>1.3.2.2.2.0.</v>
      </c>
      <c r="J32" s="12">
        <f t="shared" si="1"/>
        <v>6</v>
      </c>
      <c r="K32" s="14" t="str">
        <f t="shared" si="2"/>
        <v>1.3.2.2.2.0?</v>
      </c>
      <c r="L32" s="12">
        <f t="shared" si="3"/>
        <v>12</v>
      </c>
      <c r="M32" s="12" t="str">
        <f t="shared" si="4"/>
        <v>1.3.2.2.2.0</v>
      </c>
      <c r="N32" s="12" t="str">
        <f t="shared" si="5"/>
        <v>1.3.2.2.2</v>
      </c>
    </row>
    <row r="33" spans="1:16" x14ac:dyDescent="0.35">
      <c r="A33" s="21" t="s">
        <v>66</v>
      </c>
      <c r="B33" s="22" t="s">
        <v>67</v>
      </c>
      <c r="C33" s="85">
        <v>1</v>
      </c>
      <c r="D33" s="85">
        <v>3</v>
      </c>
      <c r="E33" s="85">
        <v>2</v>
      </c>
      <c r="F33" s="85">
        <v>3</v>
      </c>
      <c r="G33" s="85">
        <v>0</v>
      </c>
      <c r="H33" s="85"/>
      <c r="I33" s="86" t="str">
        <f t="shared" si="0"/>
        <v>1.3.2.3.0..</v>
      </c>
      <c r="J33" s="86">
        <f t="shared" si="1"/>
        <v>5</v>
      </c>
      <c r="K33" s="87" t="str">
        <f t="shared" si="2"/>
        <v>1.3.2.3.0?.</v>
      </c>
      <c r="L33" s="86">
        <f t="shared" si="3"/>
        <v>10</v>
      </c>
      <c r="M33" s="86" t="str">
        <f t="shared" si="4"/>
        <v>1.3.2.3.0</v>
      </c>
      <c r="N33" s="86" t="str">
        <f t="shared" si="5"/>
        <v>1.3.2.3</v>
      </c>
    </row>
    <row r="34" spans="1:16" x14ac:dyDescent="0.35">
      <c r="A34" s="6" t="s">
        <v>68</v>
      </c>
      <c r="B34" s="5" t="s">
        <v>59</v>
      </c>
      <c r="C34" s="11">
        <v>1</v>
      </c>
      <c r="D34" s="11">
        <v>3</v>
      </c>
      <c r="E34" s="11">
        <v>2</v>
      </c>
      <c r="F34" s="11">
        <v>3</v>
      </c>
      <c r="G34" s="11">
        <v>1</v>
      </c>
      <c r="H34" s="11">
        <v>0</v>
      </c>
      <c r="I34" s="12" t="str">
        <f t="shared" si="0"/>
        <v>1.3.2.3.1.0.</v>
      </c>
      <c r="J34" s="12">
        <f t="shared" si="1"/>
        <v>6</v>
      </c>
      <c r="K34" s="14" t="str">
        <f t="shared" si="2"/>
        <v>1.3.2.3.1.0?</v>
      </c>
      <c r="L34" s="12">
        <f t="shared" si="3"/>
        <v>12</v>
      </c>
      <c r="M34" s="12" t="str">
        <f t="shared" si="4"/>
        <v>1.3.2.3.1.0</v>
      </c>
      <c r="N34" s="12" t="str">
        <f t="shared" si="5"/>
        <v>1.3.2.3.1</v>
      </c>
    </row>
    <row r="35" spans="1:16" x14ac:dyDescent="0.35">
      <c r="A35" s="6" t="s">
        <v>69</v>
      </c>
      <c r="B35" s="5" t="s">
        <v>61</v>
      </c>
      <c r="C35" s="11">
        <v>1</v>
      </c>
      <c r="D35" s="11">
        <v>3</v>
      </c>
      <c r="E35" s="11">
        <v>2</v>
      </c>
      <c r="F35" s="11">
        <v>3</v>
      </c>
      <c r="G35" s="11">
        <v>2</v>
      </c>
      <c r="H35" s="11">
        <v>0</v>
      </c>
      <c r="I35" s="12" t="str">
        <f t="shared" si="0"/>
        <v>1.3.2.3.2.0.</v>
      </c>
      <c r="J35" s="12">
        <f t="shared" si="1"/>
        <v>6</v>
      </c>
      <c r="K35" s="14" t="str">
        <f t="shared" si="2"/>
        <v>1.3.2.3.2.0?</v>
      </c>
      <c r="L35" s="12">
        <f t="shared" si="3"/>
        <v>12</v>
      </c>
      <c r="M35" s="12" t="str">
        <f t="shared" si="4"/>
        <v>1.3.2.3.2.0</v>
      </c>
      <c r="N35" s="12" t="str">
        <f t="shared" si="5"/>
        <v>1.3.2.3.2</v>
      </c>
    </row>
    <row r="36" spans="1:16" x14ac:dyDescent="0.35">
      <c r="A36" s="21" t="s">
        <v>70</v>
      </c>
      <c r="B36" s="22" t="s">
        <v>71</v>
      </c>
      <c r="C36" s="85">
        <v>1</v>
      </c>
      <c r="D36" s="85">
        <v>3</v>
      </c>
      <c r="E36" s="85">
        <v>2</v>
      </c>
      <c r="F36" s="85">
        <v>4</v>
      </c>
      <c r="G36" s="85">
        <v>0</v>
      </c>
      <c r="H36" s="85"/>
      <c r="I36" s="86" t="str">
        <f t="shared" si="0"/>
        <v>1.3.2.4.0..</v>
      </c>
      <c r="J36" s="86">
        <f t="shared" si="1"/>
        <v>5</v>
      </c>
      <c r="K36" s="87" t="str">
        <f t="shared" si="2"/>
        <v>1.3.2.4.0?.</v>
      </c>
      <c r="L36" s="86">
        <f t="shared" si="3"/>
        <v>10</v>
      </c>
      <c r="M36" s="86" t="str">
        <f t="shared" si="4"/>
        <v>1.3.2.4.0</v>
      </c>
      <c r="N36" s="86" t="str">
        <f t="shared" si="5"/>
        <v>1.3.2.4</v>
      </c>
    </row>
    <row r="37" spans="1:16" x14ac:dyDescent="0.35">
      <c r="A37" s="6" t="s">
        <v>72</v>
      </c>
      <c r="B37" s="5" t="s">
        <v>59</v>
      </c>
      <c r="C37" s="11">
        <v>1</v>
      </c>
      <c r="D37" s="11">
        <v>3</v>
      </c>
      <c r="E37" s="11">
        <v>2</v>
      </c>
      <c r="F37" s="11">
        <v>4</v>
      </c>
      <c r="G37" s="11">
        <v>1</v>
      </c>
      <c r="H37" s="11">
        <v>0</v>
      </c>
      <c r="I37" s="12" t="str">
        <f t="shared" si="0"/>
        <v>1.3.2.4.1.0.</v>
      </c>
      <c r="J37" s="12">
        <f t="shared" si="1"/>
        <v>6</v>
      </c>
      <c r="K37" s="14" t="str">
        <f t="shared" si="2"/>
        <v>1.3.2.4.1.0?</v>
      </c>
      <c r="L37" s="12">
        <f t="shared" si="3"/>
        <v>12</v>
      </c>
      <c r="M37" s="12" t="str">
        <f t="shared" si="4"/>
        <v>1.3.2.4.1.0</v>
      </c>
      <c r="N37" s="12" t="str">
        <f t="shared" si="5"/>
        <v>1.3.2.4.1</v>
      </c>
    </row>
    <row r="38" spans="1:16" x14ac:dyDescent="0.35">
      <c r="A38" s="6" t="s">
        <v>73</v>
      </c>
      <c r="B38" s="5" t="s">
        <v>61</v>
      </c>
      <c r="C38" s="11">
        <v>1</v>
      </c>
      <c r="D38" s="11">
        <v>3</v>
      </c>
      <c r="E38" s="11">
        <v>2</v>
      </c>
      <c r="F38" s="11">
        <v>4</v>
      </c>
      <c r="G38" s="11">
        <v>2</v>
      </c>
      <c r="H38" s="11">
        <v>0</v>
      </c>
      <c r="I38" s="12" t="str">
        <f t="shared" si="0"/>
        <v>1.3.2.4.2.0.</v>
      </c>
      <c r="J38" s="12">
        <f t="shared" si="1"/>
        <v>6</v>
      </c>
      <c r="K38" s="14" t="str">
        <f t="shared" si="2"/>
        <v>1.3.2.4.2.0?</v>
      </c>
      <c r="L38" s="12">
        <f t="shared" si="3"/>
        <v>12</v>
      </c>
      <c r="M38" s="12" t="str">
        <f t="shared" si="4"/>
        <v>1.3.2.4.2.0</v>
      </c>
      <c r="N38" s="12" t="str">
        <f t="shared" si="5"/>
        <v>1.3.2.4.2</v>
      </c>
    </row>
    <row r="39" spans="1:16" x14ac:dyDescent="0.35">
      <c r="A39" s="27">
        <v>1.4</v>
      </c>
      <c r="B39" s="25" t="s">
        <v>74</v>
      </c>
      <c r="C39" s="79">
        <v>1</v>
      </c>
      <c r="D39" s="79">
        <v>4</v>
      </c>
      <c r="E39" s="79">
        <v>0</v>
      </c>
      <c r="F39" s="79"/>
      <c r="G39" s="79"/>
      <c r="H39" s="79"/>
      <c r="I39" s="80" t="str">
        <f t="shared" si="0"/>
        <v>1.4.0....</v>
      </c>
      <c r="J39" s="80">
        <f t="shared" si="1"/>
        <v>3</v>
      </c>
      <c r="K39" s="81" t="str">
        <f t="shared" si="2"/>
        <v>1.4.0?...</v>
      </c>
      <c r="L39" s="80">
        <f t="shared" si="3"/>
        <v>6</v>
      </c>
      <c r="M39" s="80" t="str">
        <f t="shared" si="4"/>
        <v>1.4.0</v>
      </c>
      <c r="N39" s="80" t="str">
        <f t="shared" si="5"/>
        <v>1.4</v>
      </c>
    </row>
    <row r="40" spans="1:16" x14ac:dyDescent="0.35">
      <c r="A40" s="6" t="s">
        <v>75</v>
      </c>
      <c r="B40" s="5" t="s">
        <v>76</v>
      </c>
      <c r="C40" s="11">
        <v>1</v>
      </c>
      <c r="D40" s="11">
        <v>4</v>
      </c>
      <c r="E40" s="11">
        <v>1</v>
      </c>
      <c r="F40" s="11">
        <v>0</v>
      </c>
      <c r="G40" s="11"/>
      <c r="H40" s="11"/>
      <c r="I40" s="12" t="str">
        <f t="shared" si="0"/>
        <v>1.4.1.0...</v>
      </c>
      <c r="J40" s="12">
        <f t="shared" si="1"/>
        <v>4</v>
      </c>
      <c r="K40" s="14" t="str">
        <f t="shared" si="2"/>
        <v>1.4.1.0?..</v>
      </c>
      <c r="L40" s="12">
        <f t="shared" si="3"/>
        <v>8</v>
      </c>
      <c r="M40" s="12" t="str">
        <f t="shared" si="4"/>
        <v>1.4.1.0</v>
      </c>
      <c r="N40" s="12" t="str">
        <f t="shared" si="5"/>
        <v>1.4.1</v>
      </c>
    </row>
    <row r="41" spans="1:16" x14ac:dyDescent="0.35">
      <c r="A41" s="28" t="s">
        <v>77</v>
      </c>
      <c r="B41" s="18" t="s">
        <v>78</v>
      </c>
      <c r="C41" s="82">
        <v>1</v>
      </c>
      <c r="D41" s="82">
        <v>4</v>
      </c>
      <c r="E41" s="82">
        <v>2</v>
      </c>
      <c r="F41" s="82">
        <v>0</v>
      </c>
      <c r="G41" s="82"/>
      <c r="H41" s="82"/>
      <c r="I41" s="83" t="str">
        <f t="shared" si="0"/>
        <v>1.4.2.0...</v>
      </c>
      <c r="J41" s="83">
        <f t="shared" si="1"/>
        <v>4</v>
      </c>
      <c r="K41" s="84" t="str">
        <f t="shared" si="2"/>
        <v>1.4.2.0?..</v>
      </c>
      <c r="L41" s="83">
        <f t="shared" si="3"/>
        <v>8</v>
      </c>
      <c r="M41" s="83" t="str">
        <f t="shared" si="4"/>
        <v>1.4.2.0</v>
      </c>
      <c r="N41" s="83" t="str">
        <f t="shared" si="5"/>
        <v>1.4.2</v>
      </c>
    </row>
    <row r="42" spans="1:16" x14ac:dyDescent="0.35">
      <c r="A42" s="6" t="s">
        <v>79</v>
      </c>
      <c r="B42" s="5" t="s">
        <v>207</v>
      </c>
      <c r="C42" s="11">
        <v>1</v>
      </c>
      <c r="D42" s="11">
        <v>4</v>
      </c>
      <c r="E42" s="11">
        <v>2</v>
      </c>
      <c r="F42" s="11">
        <v>1</v>
      </c>
      <c r="G42" s="11">
        <v>0</v>
      </c>
      <c r="H42" s="11"/>
      <c r="I42" s="12" t="str">
        <f t="shared" si="0"/>
        <v>1.4.2.1.0..</v>
      </c>
      <c r="J42" s="12">
        <f t="shared" ref="J42:J59" si="6">COUNT(C42:H42)</f>
        <v>5</v>
      </c>
      <c r="K42" s="14" t="str">
        <f t="shared" si="2"/>
        <v>1.4.2.1.0?.</v>
      </c>
      <c r="L42" s="12">
        <f t="shared" si="3"/>
        <v>10</v>
      </c>
      <c r="M42" s="12" t="str">
        <f t="shared" si="4"/>
        <v>1.4.2.1.0</v>
      </c>
      <c r="N42" s="12" t="str">
        <f t="shared" si="5"/>
        <v>1.4.2.1</v>
      </c>
    </row>
    <row r="43" spans="1:16" s="63" customFormat="1" x14ac:dyDescent="0.35">
      <c r="A43" s="75" t="s">
        <v>80</v>
      </c>
      <c r="B43" s="61" t="s">
        <v>206</v>
      </c>
      <c r="C43" s="76">
        <v>1</v>
      </c>
      <c r="D43" s="76">
        <v>4</v>
      </c>
      <c r="E43" s="76">
        <v>2</v>
      </c>
      <c r="F43" s="76">
        <v>2</v>
      </c>
      <c r="G43" s="76">
        <v>0</v>
      </c>
      <c r="H43" s="64" t="s">
        <v>202</v>
      </c>
      <c r="I43" s="77" t="str">
        <f t="shared" ref="I43:I59" si="7">CONCATENATE(C43,".",D43,".",E43,".",F43,".",G43,".",H43,".",)</f>
        <v>1.4.2.2.0. .</v>
      </c>
      <c r="J43" s="77">
        <f t="shared" si="6"/>
        <v>5</v>
      </c>
      <c r="K43" s="78" t="str">
        <f t="shared" ref="K43:K66" si="8">SUBSTITUTE(I43,".","?",J43)</f>
        <v>1.4.2.2.0? .</v>
      </c>
      <c r="L43" s="77">
        <f t="shared" ref="L43:L66" si="9">FIND("?",K43)</f>
        <v>10</v>
      </c>
      <c r="M43" s="77" t="str">
        <f t="shared" ref="M43:M59" si="10">LEFT(K43,L43-1)</f>
        <v>1.4.2.2.0</v>
      </c>
      <c r="N43" s="77" t="str">
        <f t="shared" ref="N43:N66" si="11">IF(LEN(M43)=3,M43,LEFT(M43,LEN(M43)-2))</f>
        <v>1.4.2.2</v>
      </c>
      <c r="P43" s="88"/>
    </row>
    <row r="44" spans="1:16" x14ac:dyDescent="0.35">
      <c r="A44" s="67" t="s">
        <v>81</v>
      </c>
      <c r="B44" s="5" t="s">
        <v>134</v>
      </c>
      <c r="C44" s="73">
        <v>1</v>
      </c>
      <c r="D44" s="68">
        <v>4</v>
      </c>
      <c r="E44" s="68">
        <v>2</v>
      </c>
      <c r="F44" s="68">
        <v>3</v>
      </c>
      <c r="G44" s="68">
        <v>0</v>
      </c>
      <c r="H44" s="69"/>
      <c r="I44" s="12" t="str">
        <f t="shared" si="7"/>
        <v>1.4.2.3.0..</v>
      </c>
      <c r="J44" s="12">
        <f t="shared" si="6"/>
        <v>5</v>
      </c>
      <c r="K44" s="14" t="str">
        <f t="shared" si="8"/>
        <v>1.4.2.3.0?.</v>
      </c>
      <c r="L44" s="12">
        <f t="shared" si="9"/>
        <v>10</v>
      </c>
      <c r="M44" s="12" t="str">
        <f t="shared" si="10"/>
        <v>1.4.2.3.0</v>
      </c>
      <c r="N44" s="12" t="str">
        <f t="shared" si="11"/>
        <v>1.4.2.3</v>
      </c>
    </row>
    <row r="45" spans="1:16" s="63" customFormat="1" x14ac:dyDescent="0.35">
      <c r="A45" s="75" t="s">
        <v>82</v>
      </c>
      <c r="B45" s="61" t="s">
        <v>208</v>
      </c>
      <c r="C45" s="76">
        <v>1</v>
      </c>
      <c r="D45" s="76">
        <v>4</v>
      </c>
      <c r="E45" s="76">
        <v>2</v>
      </c>
      <c r="F45" s="76">
        <v>4</v>
      </c>
      <c r="G45" s="76">
        <v>0</v>
      </c>
      <c r="H45" s="64" t="s">
        <v>202</v>
      </c>
      <c r="I45" s="77" t="str">
        <f t="shared" si="7"/>
        <v>1.4.2.4.0. .</v>
      </c>
      <c r="J45" s="77">
        <f t="shared" si="6"/>
        <v>5</v>
      </c>
      <c r="K45" s="78" t="str">
        <f t="shared" si="8"/>
        <v>1.4.2.4.0? .</v>
      </c>
      <c r="L45" s="77">
        <f t="shared" si="9"/>
        <v>10</v>
      </c>
      <c r="M45" s="77" t="str">
        <f t="shared" si="10"/>
        <v>1.4.2.4.0</v>
      </c>
      <c r="N45" s="77" t="str">
        <f t="shared" si="11"/>
        <v>1.4.2.4</v>
      </c>
      <c r="P45" s="88"/>
    </row>
    <row r="46" spans="1:16" x14ac:dyDescent="0.35">
      <c r="A46" s="67" t="s">
        <v>136</v>
      </c>
      <c r="B46" s="5" t="s">
        <v>137</v>
      </c>
      <c r="C46" s="68">
        <v>1</v>
      </c>
      <c r="D46" s="68">
        <v>4</v>
      </c>
      <c r="E46" s="68">
        <v>2</v>
      </c>
      <c r="F46" s="68">
        <v>5</v>
      </c>
      <c r="G46" s="68">
        <v>0</v>
      </c>
      <c r="H46" s="69"/>
      <c r="I46" s="12" t="str">
        <f t="shared" si="7"/>
        <v>1.4.2.5.0..</v>
      </c>
      <c r="J46" s="12">
        <f t="shared" si="6"/>
        <v>5</v>
      </c>
      <c r="K46" s="14" t="str">
        <f t="shared" si="8"/>
        <v>1.4.2.5.0?.</v>
      </c>
      <c r="L46" s="12">
        <f t="shared" si="9"/>
        <v>10</v>
      </c>
      <c r="M46" s="12" t="str">
        <f t="shared" si="10"/>
        <v>1.4.2.5.0</v>
      </c>
      <c r="N46" s="12" t="str">
        <f t="shared" si="11"/>
        <v>1.4.2.5</v>
      </c>
    </row>
    <row r="47" spans="1:16" s="63" customFormat="1" x14ac:dyDescent="0.35">
      <c r="A47" s="75" t="s">
        <v>138</v>
      </c>
      <c r="B47" s="61" t="s">
        <v>209</v>
      </c>
      <c r="C47" s="76">
        <v>1</v>
      </c>
      <c r="D47" s="76">
        <v>4</v>
      </c>
      <c r="E47" s="76">
        <v>2</v>
      </c>
      <c r="F47" s="76">
        <v>6</v>
      </c>
      <c r="G47" s="76">
        <v>0</v>
      </c>
      <c r="H47" s="64" t="s">
        <v>202</v>
      </c>
      <c r="I47" s="77" t="str">
        <f t="shared" si="7"/>
        <v>1.4.2.6.0. .</v>
      </c>
      <c r="J47" s="77">
        <f t="shared" si="6"/>
        <v>5</v>
      </c>
      <c r="K47" s="78" t="str">
        <f t="shared" si="8"/>
        <v>1.4.2.6.0? .</v>
      </c>
      <c r="L47" s="77">
        <f t="shared" si="9"/>
        <v>10</v>
      </c>
      <c r="M47" s="77" t="str">
        <f t="shared" si="10"/>
        <v>1.4.2.6.0</v>
      </c>
      <c r="N47" s="77" t="str">
        <f t="shared" si="11"/>
        <v>1.4.2.6</v>
      </c>
      <c r="P47" s="88"/>
    </row>
    <row r="48" spans="1:16" x14ac:dyDescent="0.35">
      <c r="A48" s="6" t="s">
        <v>140</v>
      </c>
      <c r="B48" s="5" t="s">
        <v>141</v>
      </c>
      <c r="C48" s="68">
        <v>1</v>
      </c>
      <c r="D48" s="68">
        <v>4</v>
      </c>
      <c r="E48" s="68">
        <v>2</v>
      </c>
      <c r="F48" s="68">
        <v>7</v>
      </c>
      <c r="G48" s="68">
        <v>0</v>
      </c>
      <c r="H48" s="69"/>
      <c r="I48" s="12" t="str">
        <f t="shared" si="7"/>
        <v>1.4.2.7.0..</v>
      </c>
      <c r="J48" s="12">
        <f t="shared" si="6"/>
        <v>5</v>
      </c>
      <c r="K48" s="14" t="str">
        <f t="shared" si="8"/>
        <v>1.4.2.7.0?.</v>
      </c>
      <c r="L48" s="12">
        <f t="shared" si="9"/>
        <v>10</v>
      </c>
      <c r="M48" s="12" t="str">
        <f t="shared" si="10"/>
        <v>1.4.2.7.0</v>
      </c>
      <c r="N48" s="12" t="str">
        <f t="shared" si="11"/>
        <v>1.4.2.7</v>
      </c>
    </row>
    <row r="49" spans="1:16" x14ac:dyDescent="0.35">
      <c r="A49" s="6" t="s">
        <v>142</v>
      </c>
      <c r="B49" s="5" t="s">
        <v>143</v>
      </c>
      <c r="C49" s="11">
        <v>1</v>
      </c>
      <c r="D49" s="11">
        <v>4</v>
      </c>
      <c r="E49" s="11">
        <v>2</v>
      </c>
      <c r="F49" s="11">
        <v>8</v>
      </c>
      <c r="G49" s="11">
        <v>0</v>
      </c>
      <c r="H49" s="11"/>
      <c r="I49" s="12" t="str">
        <f t="shared" si="7"/>
        <v>1.4.2.8.0..</v>
      </c>
      <c r="J49" s="12">
        <f t="shared" si="6"/>
        <v>5</v>
      </c>
      <c r="K49" s="14" t="str">
        <f t="shared" si="8"/>
        <v>1.4.2.8.0?.</v>
      </c>
      <c r="L49" s="12">
        <f t="shared" si="9"/>
        <v>10</v>
      </c>
      <c r="M49" s="12" t="str">
        <f t="shared" si="10"/>
        <v>1.4.2.8.0</v>
      </c>
      <c r="N49" s="12" t="str">
        <f t="shared" si="11"/>
        <v>1.4.2.8</v>
      </c>
    </row>
    <row r="50" spans="1:16" s="63" customFormat="1" x14ac:dyDescent="0.35">
      <c r="A50" s="75" t="s">
        <v>144</v>
      </c>
      <c r="B50" s="61" t="s">
        <v>210</v>
      </c>
      <c r="C50" s="76">
        <v>1</v>
      </c>
      <c r="D50" s="76">
        <v>4</v>
      </c>
      <c r="E50" s="76">
        <v>2</v>
      </c>
      <c r="F50" s="76">
        <v>9</v>
      </c>
      <c r="G50" s="76">
        <v>0</v>
      </c>
      <c r="H50" s="64" t="s">
        <v>202</v>
      </c>
      <c r="I50" s="77" t="str">
        <f t="shared" si="7"/>
        <v>1.4.2.9.0. .</v>
      </c>
      <c r="J50" s="77">
        <f t="shared" si="6"/>
        <v>5</v>
      </c>
      <c r="K50" s="78" t="str">
        <f t="shared" si="8"/>
        <v>1.4.2.9.0? .</v>
      </c>
      <c r="L50" s="77">
        <f t="shared" si="9"/>
        <v>10</v>
      </c>
      <c r="M50" s="77" t="str">
        <f t="shared" si="10"/>
        <v>1.4.2.9.0</v>
      </c>
      <c r="N50" s="77" t="str">
        <f t="shared" si="11"/>
        <v>1.4.2.9</v>
      </c>
      <c r="P50" s="88"/>
    </row>
    <row r="51" spans="1:16" x14ac:dyDescent="0.35">
      <c r="A51" s="6" t="s">
        <v>146</v>
      </c>
      <c r="B51" s="5" t="s">
        <v>147</v>
      </c>
      <c r="C51" s="68">
        <v>1</v>
      </c>
      <c r="D51" s="68">
        <v>4</v>
      </c>
      <c r="E51" s="68">
        <v>2</v>
      </c>
      <c r="F51" s="68">
        <v>10</v>
      </c>
      <c r="G51" s="68">
        <v>0</v>
      </c>
      <c r="H51" s="69"/>
      <c r="I51" s="12" t="str">
        <f t="shared" si="7"/>
        <v>1.4.2.10.0..</v>
      </c>
      <c r="J51" s="12">
        <f t="shared" si="6"/>
        <v>5</v>
      </c>
      <c r="K51" s="14" t="str">
        <f t="shared" si="8"/>
        <v>1.4.2.10.0?.</v>
      </c>
      <c r="L51" s="12">
        <f t="shared" si="9"/>
        <v>11</v>
      </c>
      <c r="M51" s="12" t="str">
        <f t="shared" si="10"/>
        <v>1.4.2.10.0</v>
      </c>
      <c r="N51" s="12" t="str">
        <f t="shared" si="11"/>
        <v>1.4.2.10</v>
      </c>
    </row>
    <row r="52" spans="1:16" s="63" customFormat="1" x14ac:dyDescent="0.35">
      <c r="A52" s="75" t="s">
        <v>148</v>
      </c>
      <c r="B52" s="61" t="s">
        <v>211</v>
      </c>
      <c r="C52" s="76">
        <v>1</v>
      </c>
      <c r="D52" s="76">
        <v>4</v>
      </c>
      <c r="E52" s="76">
        <v>2</v>
      </c>
      <c r="F52" s="76">
        <v>11</v>
      </c>
      <c r="G52" s="76">
        <v>0</v>
      </c>
      <c r="H52" s="64" t="s">
        <v>202</v>
      </c>
      <c r="I52" s="77" t="str">
        <f t="shared" si="7"/>
        <v>1.4.2.11.0. .</v>
      </c>
      <c r="J52" s="77">
        <f t="shared" si="6"/>
        <v>5</v>
      </c>
      <c r="K52" s="78" t="str">
        <f t="shared" si="8"/>
        <v>1.4.2.11.0? .</v>
      </c>
      <c r="L52" s="77">
        <f t="shared" si="9"/>
        <v>11</v>
      </c>
      <c r="M52" s="77" t="str">
        <f t="shared" si="10"/>
        <v>1.4.2.11.0</v>
      </c>
      <c r="N52" s="77" t="str">
        <f t="shared" si="11"/>
        <v>1.4.2.11</v>
      </c>
      <c r="P52" s="88"/>
    </row>
    <row r="53" spans="1:16" x14ac:dyDescent="0.35">
      <c r="A53" s="6" t="s">
        <v>150</v>
      </c>
      <c r="B53" s="5" t="s">
        <v>151</v>
      </c>
      <c r="C53" s="68">
        <v>1</v>
      </c>
      <c r="D53" s="68">
        <v>4</v>
      </c>
      <c r="E53" s="68">
        <v>2</v>
      </c>
      <c r="F53" s="68">
        <v>12</v>
      </c>
      <c r="G53" s="68">
        <v>0</v>
      </c>
      <c r="H53" s="69"/>
      <c r="I53" s="12" t="str">
        <f t="shared" si="7"/>
        <v>1.4.2.12.0..</v>
      </c>
      <c r="J53" s="12">
        <f t="shared" si="6"/>
        <v>5</v>
      </c>
      <c r="K53" s="14" t="str">
        <f t="shared" si="8"/>
        <v>1.4.2.12.0?.</v>
      </c>
      <c r="L53" s="12">
        <f t="shared" si="9"/>
        <v>11</v>
      </c>
      <c r="M53" s="12" t="str">
        <f t="shared" si="10"/>
        <v>1.4.2.12.0</v>
      </c>
      <c r="N53" s="12" t="str">
        <f t="shared" si="11"/>
        <v>1.4.2.12</v>
      </c>
    </row>
    <row r="54" spans="1:16" s="63" customFormat="1" x14ac:dyDescent="0.35">
      <c r="A54" s="75" t="s">
        <v>152</v>
      </c>
      <c r="B54" s="61" t="s">
        <v>212</v>
      </c>
      <c r="C54" s="76">
        <v>1</v>
      </c>
      <c r="D54" s="76">
        <v>4</v>
      </c>
      <c r="E54" s="76">
        <v>2</v>
      </c>
      <c r="F54" s="76">
        <v>13</v>
      </c>
      <c r="G54" s="76">
        <v>0</v>
      </c>
      <c r="H54" s="64" t="s">
        <v>202</v>
      </c>
      <c r="I54" s="77" t="str">
        <f t="shared" si="7"/>
        <v>1.4.2.13.0. .</v>
      </c>
      <c r="J54" s="77">
        <f t="shared" si="6"/>
        <v>5</v>
      </c>
      <c r="K54" s="78" t="str">
        <f t="shared" si="8"/>
        <v>1.4.2.13.0? .</v>
      </c>
      <c r="L54" s="77">
        <f t="shared" si="9"/>
        <v>11</v>
      </c>
      <c r="M54" s="77" t="str">
        <f t="shared" si="10"/>
        <v>1.4.2.13.0</v>
      </c>
      <c r="N54" s="77" t="str">
        <f t="shared" si="11"/>
        <v>1.4.2.13</v>
      </c>
    </row>
    <row r="55" spans="1:16" x14ac:dyDescent="0.35">
      <c r="A55" s="67" t="s">
        <v>154</v>
      </c>
      <c r="B55" s="5" t="s">
        <v>155</v>
      </c>
      <c r="C55" s="68">
        <v>1</v>
      </c>
      <c r="D55" s="68">
        <v>4</v>
      </c>
      <c r="E55" s="68">
        <v>2</v>
      </c>
      <c r="F55" s="68">
        <v>14</v>
      </c>
      <c r="G55" s="68">
        <v>0</v>
      </c>
      <c r="H55" s="69"/>
      <c r="I55" s="12" t="str">
        <f t="shared" si="7"/>
        <v>1.4.2.14.0..</v>
      </c>
      <c r="J55" s="12">
        <f t="shared" si="6"/>
        <v>5</v>
      </c>
      <c r="K55" s="14" t="str">
        <f t="shared" si="8"/>
        <v>1.4.2.14.0?.</v>
      </c>
      <c r="L55" s="12">
        <f t="shared" si="9"/>
        <v>11</v>
      </c>
      <c r="M55" s="12" t="str">
        <f t="shared" si="10"/>
        <v>1.4.2.14.0</v>
      </c>
      <c r="N55" s="12" t="str">
        <f t="shared" si="11"/>
        <v>1.4.2.14</v>
      </c>
    </row>
    <row r="56" spans="1:16" s="63" customFormat="1" x14ac:dyDescent="0.35">
      <c r="A56" s="75" t="s">
        <v>156</v>
      </c>
      <c r="B56" s="61" t="s">
        <v>213</v>
      </c>
      <c r="C56" s="76">
        <v>1</v>
      </c>
      <c r="D56" s="76">
        <v>4</v>
      </c>
      <c r="E56" s="76">
        <v>2</v>
      </c>
      <c r="F56" s="76">
        <v>15</v>
      </c>
      <c r="G56" s="76">
        <v>0</v>
      </c>
      <c r="H56" s="64" t="s">
        <v>202</v>
      </c>
      <c r="I56" s="77" t="str">
        <f t="shared" si="7"/>
        <v>1.4.2.15.0. .</v>
      </c>
      <c r="J56" s="77">
        <f t="shared" si="6"/>
        <v>5</v>
      </c>
      <c r="K56" s="78" t="str">
        <f t="shared" si="8"/>
        <v>1.4.2.15.0? .</v>
      </c>
      <c r="L56" s="77">
        <f t="shared" si="9"/>
        <v>11</v>
      </c>
      <c r="M56" s="77" t="str">
        <f t="shared" si="10"/>
        <v>1.4.2.15.0</v>
      </c>
      <c r="N56" s="77" t="str">
        <f t="shared" si="11"/>
        <v>1.4.2.15</v>
      </c>
    </row>
    <row r="57" spans="1:16" x14ac:dyDescent="0.35">
      <c r="A57" s="6" t="s">
        <v>158</v>
      </c>
      <c r="B57" s="5" t="s">
        <v>159</v>
      </c>
      <c r="C57" s="68">
        <v>1</v>
      </c>
      <c r="D57" s="68">
        <v>4</v>
      </c>
      <c r="E57" s="68">
        <v>2</v>
      </c>
      <c r="F57" s="68">
        <v>16</v>
      </c>
      <c r="G57" s="68">
        <v>0</v>
      </c>
      <c r="H57" s="69"/>
      <c r="I57" s="12" t="str">
        <f t="shared" si="7"/>
        <v>1.4.2.16.0..</v>
      </c>
      <c r="J57" s="12">
        <f t="shared" si="6"/>
        <v>5</v>
      </c>
      <c r="K57" s="14" t="str">
        <f t="shared" si="8"/>
        <v>1.4.2.16.0?.</v>
      </c>
      <c r="L57" s="12">
        <f t="shared" si="9"/>
        <v>11</v>
      </c>
      <c r="M57" s="12" t="str">
        <f t="shared" si="10"/>
        <v>1.4.2.16.0</v>
      </c>
      <c r="N57" s="12" t="str">
        <f t="shared" si="11"/>
        <v>1.4.2.16</v>
      </c>
    </row>
    <row r="58" spans="1:16" s="63" customFormat="1" x14ac:dyDescent="0.35">
      <c r="A58" s="75" t="s">
        <v>160</v>
      </c>
      <c r="B58" s="61" t="s">
        <v>214</v>
      </c>
      <c r="C58" s="76">
        <v>1</v>
      </c>
      <c r="D58" s="76">
        <v>4</v>
      </c>
      <c r="E58" s="76">
        <v>2</v>
      </c>
      <c r="F58" s="76">
        <v>17</v>
      </c>
      <c r="G58" s="76">
        <v>0</v>
      </c>
      <c r="H58" s="64" t="s">
        <v>202</v>
      </c>
      <c r="I58" s="77" t="str">
        <f t="shared" si="7"/>
        <v>1.4.2.17.0. .</v>
      </c>
      <c r="J58" s="77">
        <f t="shared" si="6"/>
        <v>5</v>
      </c>
      <c r="K58" s="78" t="str">
        <f t="shared" si="8"/>
        <v>1.4.2.17.0? .</v>
      </c>
      <c r="L58" s="77">
        <f t="shared" si="9"/>
        <v>11</v>
      </c>
      <c r="M58" s="77" t="str">
        <f t="shared" si="10"/>
        <v>1.4.2.17.0</v>
      </c>
      <c r="N58" s="77" t="str">
        <f t="shared" si="11"/>
        <v>1.4.2.17</v>
      </c>
    </row>
    <row r="59" spans="1:16" x14ac:dyDescent="0.35">
      <c r="A59" s="6" t="s">
        <v>162</v>
      </c>
      <c r="B59" s="5" t="s">
        <v>163</v>
      </c>
      <c r="C59" s="68">
        <v>1</v>
      </c>
      <c r="D59" s="68">
        <v>4</v>
      </c>
      <c r="E59" s="68">
        <v>2</v>
      </c>
      <c r="F59" s="68">
        <v>18</v>
      </c>
      <c r="G59" s="68">
        <v>0</v>
      </c>
      <c r="H59" s="69"/>
      <c r="I59" s="12" t="str">
        <f t="shared" si="7"/>
        <v>1.4.2.18.0..</v>
      </c>
      <c r="J59" s="12">
        <f t="shared" si="6"/>
        <v>5</v>
      </c>
      <c r="K59" s="14" t="str">
        <f t="shared" si="8"/>
        <v>1.4.2.18.0?.</v>
      </c>
      <c r="L59" s="12">
        <f t="shared" si="9"/>
        <v>11</v>
      </c>
      <c r="M59" s="12" t="str">
        <f t="shared" si="10"/>
        <v>1.4.2.18.0</v>
      </c>
      <c r="N59" s="12" t="str">
        <f t="shared" si="11"/>
        <v>1.4.2.18</v>
      </c>
    </row>
    <row r="60" spans="1:16" x14ac:dyDescent="0.35">
      <c r="A60" s="6" t="s">
        <v>164</v>
      </c>
      <c r="B60" s="5" t="s">
        <v>165</v>
      </c>
      <c r="C60" s="11">
        <v>1</v>
      </c>
      <c r="D60" s="11">
        <v>4</v>
      </c>
      <c r="E60" s="11">
        <v>2</v>
      </c>
      <c r="F60" s="68">
        <v>19</v>
      </c>
      <c r="G60" s="11">
        <v>0</v>
      </c>
      <c r="H60" s="11"/>
      <c r="I60" s="12" t="str">
        <f t="shared" si="0"/>
        <v>1.4.2.19.0..</v>
      </c>
      <c r="J60" s="12">
        <f t="shared" si="1"/>
        <v>5</v>
      </c>
      <c r="K60" s="14" t="str">
        <f t="shared" si="8"/>
        <v>1.4.2.19.0?.</v>
      </c>
      <c r="L60" s="12">
        <f t="shared" si="9"/>
        <v>11</v>
      </c>
      <c r="M60" s="12" t="str">
        <f t="shared" si="4"/>
        <v>1.4.2.19.0</v>
      </c>
      <c r="N60" s="12" t="str">
        <f t="shared" si="11"/>
        <v>1.4.2.19</v>
      </c>
    </row>
    <row r="61" spans="1:16" s="63" customFormat="1" x14ac:dyDescent="0.35">
      <c r="A61" s="75" t="s">
        <v>166</v>
      </c>
      <c r="B61" s="61" t="s">
        <v>215</v>
      </c>
      <c r="C61" s="76">
        <v>1</v>
      </c>
      <c r="D61" s="76">
        <v>4</v>
      </c>
      <c r="E61" s="76">
        <v>2</v>
      </c>
      <c r="F61" s="76">
        <v>20</v>
      </c>
      <c r="G61" s="76">
        <v>0</v>
      </c>
      <c r="H61" s="64" t="s">
        <v>202</v>
      </c>
      <c r="I61" s="77" t="str">
        <f t="shared" ref="I61:I66" si="12">CONCATENATE(C61,".",D61,".",E61,".",F61,".",G61,".",H61,".",)</f>
        <v>1.4.2.20.0. .</v>
      </c>
      <c r="J61" s="77">
        <f t="shared" ref="J61:J66" si="13">COUNT(C61:H61)</f>
        <v>5</v>
      </c>
      <c r="K61" s="78" t="str">
        <f t="shared" si="8"/>
        <v>1.4.2.20.0? .</v>
      </c>
      <c r="L61" s="77">
        <f t="shared" si="9"/>
        <v>11</v>
      </c>
      <c r="M61" s="77" t="str">
        <f t="shared" ref="M61:M66" si="14">LEFT(K61,L61-1)</f>
        <v>1.4.2.20.0</v>
      </c>
      <c r="N61" s="77" t="str">
        <f t="shared" si="11"/>
        <v>1.4.2.20</v>
      </c>
    </row>
    <row r="62" spans="1:16" x14ac:dyDescent="0.35">
      <c r="A62" s="6" t="s">
        <v>168</v>
      </c>
      <c r="B62" s="5" t="s">
        <v>169</v>
      </c>
      <c r="C62" s="73">
        <v>1</v>
      </c>
      <c r="D62" s="68">
        <v>4</v>
      </c>
      <c r="E62" s="68">
        <v>2</v>
      </c>
      <c r="F62" s="68">
        <v>21</v>
      </c>
      <c r="G62" s="68">
        <v>0</v>
      </c>
      <c r="H62" s="69"/>
      <c r="I62" s="12" t="str">
        <f t="shared" si="12"/>
        <v>1.4.2.21.0..</v>
      </c>
      <c r="J62" s="12">
        <f t="shared" si="13"/>
        <v>5</v>
      </c>
      <c r="K62" s="14" t="str">
        <f t="shared" si="8"/>
        <v>1.4.2.21.0?.</v>
      </c>
      <c r="L62" s="12">
        <f t="shared" si="9"/>
        <v>11</v>
      </c>
      <c r="M62" s="12" t="str">
        <f t="shared" si="14"/>
        <v>1.4.2.21.0</v>
      </c>
      <c r="N62" s="12" t="str">
        <f t="shared" si="11"/>
        <v>1.4.2.21</v>
      </c>
    </row>
    <row r="63" spans="1:16" s="63" customFormat="1" x14ac:dyDescent="0.35">
      <c r="A63" s="60" t="s">
        <v>170</v>
      </c>
      <c r="B63" s="61" t="s">
        <v>171</v>
      </c>
      <c r="C63" s="76">
        <v>1</v>
      </c>
      <c r="D63" s="76">
        <v>4</v>
      </c>
      <c r="E63" s="76">
        <v>2</v>
      </c>
      <c r="F63" s="76">
        <v>22</v>
      </c>
      <c r="G63" s="76">
        <v>0</v>
      </c>
      <c r="H63" s="76"/>
      <c r="I63" s="77" t="str">
        <f t="shared" si="12"/>
        <v>1.4.2.22.0..</v>
      </c>
      <c r="J63" s="77">
        <f t="shared" si="13"/>
        <v>5</v>
      </c>
      <c r="K63" s="78" t="str">
        <f t="shared" si="8"/>
        <v>1.4.2.22.0?.</v>
      </c>
      <c r="L63" s="77">
        <f t="shared" si="9"/>
        <v>11</v>
      </c>
      <c r="M63" s="77" t="str">
        <f t="shared" si="14"/>
        <v>1.4.2.22.0</v>
      </c>
      <c r="N63" s="77" t="str">
        <f t="shared" si="11"/>
        <v>1.4.2.22</v>
      </c>
    </row>
    <row r="64" spans="1:16" x14ac:dyDescent="0.35">
      <c r="A64" s="6" t="s">
        <v>172</v>
      </c>
      <c r="B64" s="5" t="s">
        <v>173</v>
      </c>
      <c r="C64" s="73">
        <v>1</v>
      </c>
      <c r="D64" s="68">
        <v>4</v>
      </c>
      <c r="E64" s="68">
        <v>2</v>
      </c>
      <c r="F64" s="68">
        <v>23</v>
      </c>
      <c r="G64" s="68">
        <v>0</v>
      </c>
      <c r="H64" s="69"/>
      <c r="I64" s="12" t="str">
        <f t="shared" si="12"/>
        <v>1.4.2.23.0..</v>
      </c>
      <c r="J64" s="12">
        <f t="shared" si="13"/>
        <v>5</v>
      </c>
      <c r="K64" s="14" t="str">
        <f t="shared" si="8"/>
        <v>1.4.2.23.0?.</v>
      </c>
      <c r="L64" s="12">
        <f t="shared" si="9"/>
        <v>11</v>
      </c>
      <c r="M64" s="12" t="str">
        <f t="shared" si="14"/>
        <v>1.4.2.23.0</v>
      </c>
      <c r="N64" s="12" t="str">
        <f t="shared" si="11"/>
        <v>1.4.2.23</v>
      </c>
    </row>
    <row r="65" spans="1:14" s="63" customFormat="1" x14ac:dyDescent="0.35">
      <c r="A65" s="60" t="s">
        <v>174</v>
      </c>
      <c r="B65" s="61" t="s">
        <v>175</v>
      </c>
      <c r="C65" s="76">
        <v>1</v>
      </c>
      <c r="D65" s="76">
        <v>4</v>
      </c>
      <c r="E65" s="76">
        <v>2</v>
      </c>
      <c r="F65" s="76">
        <v>24</v>
      </c>
      <c r="G65" s="76">
        <v>0</v>
      </c>
      <c r="H65" s="76"/>
      <c r="I65" s="77" t="str">
        <f t="shared" si="12"/>
        <v>1.4.2.24.0..</v>
      </c>
      <c r="J65" s="77">
        <f t="shared" si="13"/>
        <v>5</v>
      </c>
      <c r="K65" s="78" t="str">
        <f t="shared" si="8"/>
        <v>1.4.2.24.0?.</v>
      </c>
      <c r="L65" s="77">
        <f t="shared" si="9"/>
        <v>11</v>
      </c>
      <c r="M65" s="77" t="str">
        <f t="shared" si="14"/>
        <v>1.4.2.24.0</v>
      </c>
      <c r="N65" s="77" t="str">
        <f t="shared" si="11"/>
        <v>1.4.2.24</v>
      </c>
    </row>
    <row r="66" spans="1:14" x14ac:dyDescent="0.35">
      <c r="A66" s="6" t="s">
        <v>176</v>
      </c>
      <c r="B66" s="5" t="s">
        <v>177</v>
      </c>
      <c r="C66" s="70">
        <v>1</v>
      </c>
      <c r="D66" s="70">
        <v>4</v>
      </c>
      <c r="E66" s="70">
        <v>2</v>
      </c>
      <c r="F66" s="70">
        <v>25</v>
      </c>
      <c r="G66" s="70">
        <v>0</v>
      </c>
      <c r="H66" s="70"/>
      <c r="I66" s="71" t="str">
        <f t="shared" si="12"/>
        <v>1.4.2.25.0..</v>
      </c>
      <c r="J66" s="71">
        <f t="shared" si="13"/>
        <v>5</v>
      </c>
      <c r="K66" s="72" t="str">
        <f t="shared" si="8"/>
        <v>1.4.2.25.0?.</v>
      </c>
      <c r="L66" s="71">
        <f t="shared" si="9"/>
        <v>11</v>
      </c>
      <c r="M66" s="71" t="str">
        <f t="shared" si="14"/>
        <v>1.4.2.25.0</v>
      </c>
      <c r="N66" s="71" t="str">
        <f t="shared" si="11"/>
        <v>1.4.2.25</v>
      </c>
    </row>
    <row r="67" spans="1:14" x14ac:dyDescent="0.35">
      <c r="A67" s="27">
        <v>1.5</v>
      </c>
      <c r="B67" s="25" t="s">
        <v>83</v>
      </c>
      <c r="C67" s="79">
        <v>1</v>
      </c>
      <c r="D67" s="79">
        <v>5</v>
      </c>
      <c r="E67" s="79">
        <v>0</v>
      </c>
      <c r="F67" s="79"/>
      <c r="G67" s="79"/>
      <c r="H67" s="79"/>
      <c r="I67" s="80" t="str">
        <f t="shared" si="0"/>
        <v>1.5.0....</v>
      </c>
      <c r="J67" s="80">
        <f t="shared" si="1"/>
        <v>3</v>
      </c>
      <c r="K67" s="81" t="str">
        <f t="shared" si="2"/>
        <v>1.5.0?...</v>
      </c>
      <c r="L67" s="80">
        <f t="shared" si="3"/>
        <v>6</v>
      </c>
      <c r="M67" s="80" t="str">
        <f t="shared" si="4"/>
        <v>1.5.0</v>
      </c>
      <c r="N67" s="80" t="str">
        <f t="shared" si="5"/>
        <v>1.5</v>
      </c>
    </row>
    <row r="68" spans="1:14" x14ac:dyDescent="0.35">
      <c r="A68" s="28" t="s">
        <v>84</v>
      </c>
      <c r="B68" s="18" t="s">
        <v>85</v>
      </c>
      <c r="C68" s="82">
        <v>1</v>
      </c>
      <c r="D68" s="82">
        <v>5</v>
      </c>
      <c r="E68" s="82">
        <v>1</v>
      </c>
      <c r="F68" s="82">
        <v>0</v>
      </c>
      <c r="G68" s="82"/>
      <c r="H68" s="82"/>
      <c r="I68" s="83" t="str">
        <f t="shared" si="0"/>
        <v>1.5.1.0...</v>
      </c>
      <c r="J68" s="83">
        <f t="shared" si="1"/>
        <v>4</v>
      </c>
      <c r="K68" s="84" t="str">
        <f t="shared" si="2"/>
        <v>1.5.1.0?..</v>
      </c>
      <c r="L68" s="83">
        <f t="shared" si="3"/>
        <v>8</v>
      </c>
      <c r="M68" s="83" t="str">
        <f t="shared" si="4"/>
        <v>1.5.1.0</v>
      </c>
      <c r="N68" s="83" t="str">
        <f t="shared" si="5"/>
        <v>1.5.1</v>
      </c>
    </row>
    <row r="69" spans="1:14" x14ac:dyDescent="0.35">
      <c r="A69" s="6" t="s">
        <v>86</v>
      </c>
      <c r="B69" s="5" t="s">
        <v>87</v>
      </c>
      <c r="C69" s="11">
        <v>1</v>
      </c>
      <c r="D69" s="11">
        <v>5</v>
      </c>
      <c r="E69" s="11">
        <v>1</v>
      </c>
      <c r="F69" s="11">
        <v>1</v>
      </c>
      <c r="G69" s="11">
        <v>0</v>
      </c>
      <c r="H69" s="11"/>
      <c r="I69" s="12" t="str">
        <f t="shared" si="0"/>
        <v>1.5.1.1.0..</v>
      </c>
      <c r="J69" s="12">
        <f t="shared" si="1"/>
        <v>5</v>
      </c>
      <c r="K69" s="14" t="str">
        <f t="shared" si="2"/>
        <v>1.5.1.1.0?.</v>
      </c>
      <c r="L69" s="12">
        <f t="shared" si="3"/>
        <v>10</v>
      </c>
      <c r="M69" s="12" t="str">
        <f t="shared" si="4"/>
        <v>1.5.1.1.0</v>
      </c>
      <c r="N69" s="12" t="str">
        <f t="shared" si="5"/>
        <v>1.5.1.1</v>
      </c>
    </row>
    <row r="70" spans="1:14" x14ac:dyDescent="0.35">
      <c r="A70" s="28" t="s">
        <v>88</v>
      </c>
      <c r="B70" s="18" t="s">
        <v>89</v>
      </c>
      <c r="C70" s="82">
        <v>1</v>
      </c>
      <c r="D70" s="82">
        <v>5</v>
      </c>
      <c r="E70" s="82">
        <v>2</v>
      </c>
      <c r="F70" s="82">
        <v>0</v>
      </c>
      <c r="G70" s="82"/>
      <c r="H70" s="82"/>
      <c r="I70" s="83" t="str">
        <f t="shared" si="0"/>
        <v>1.5.2.0...</v>
      </c>
      <c r="J70" s="83">
        <f t="shared" si="1"/>
        <v>4</v>
      </c>
      <c r="K70" s="84" t="str">
        <f t="shared" si="2"/>
        <v>1.5.2.0?..</v>
      </c>
      <c r="L70" s="83">
        <f t="shared" si="3"/>
        <v>8</v>
      </c>
      <c r="M70" s="83" t="str">
        <f t="shared" si="4"/>
        <v>1.5.2.0</v>
      </c>
      <c r="N70" s="83" t="str">
        <f t="shared" si="5"/>
        <v>1.5.2</v>
      </c>
    </row>
    <row r="71" spans="1:14" x14ac:dyDescent="0.35">
      <c r="A71" s="6" t="s">
        <v>90</v>
      </c>
      <c r="B71" s="5" t="s">
        <v>87</v>
      </c>
      <c r="C71" s="11">
        <v>1</v>
      </c>
      <c r="D71" s="11">
        <v>5</v>
      </c>
      <c r="E71" s="11">
        <v>2</v>
      </c>
      <c r="F71" s="11">
        <v>1</v>
      </c>
      <c r="G71" s="11">
        <v>0</v>
      </c>
      <c r="H71" s="11"/>
      <c r="I71" s="12" t="str">
        <f t="shared" si="0"/>
        <v>1.5.2.1.0..</v>
      </c>
      <c r="J71" s="12">
        <f t="shared" si="1"/>
        <v>5</v>
      </c>
      <c r="K71" s="14" t="str">
        <f t="shared" si="2"/>
        <v>1.5.2.1.0?.</v>
      </c>
      <c r="L71" s="12">
        <f t="shared" si="3"/>
        <v>10</v>
      </c>
      <c r="M71" s="12" t="str">
        <f t="shared" si="4"/>
        <v>1.5.2.1.0</v>
      </c>
      <c r="N71" s="12" t="str">
        <f t="shared" si="5"/>
        <v>1.5.2.1</v>
      </c>
    </row>
    <row r="72" spans="1:14" s="63" customFormat="1" x14ac:dyDescent="0.35">
      <c r="A72" s="60" t="s">
        <v>91</v>
      </c>
      <c r="B72" s="61" t="s">
        <v>178</v>
      </c>
      <c r="C72" s="76">
        <v>1</v>
      </c>
      <c r="D72" s="76">
        <v>5</v>
      </c>
      <c r="E72" s="76">
        <v>3</v>
      </c>
      <c r="F72" s="76">
        <v>0</v>
      </c>
      <c r="G72" s="76"/>
      <c r="H72" s="76"/>
      <c r="I72" s="77" t="str">
        <f>CONCATENATE(C72,".",D72,".",E72,".",F72,".",G72,".",H72,".",)</f>
        <v>1.5.3.0...</v>
      </c>
      <c r="J72" s="77">
        <f>COUNT(C72:H72)</f>
        <v>4</v>
      </c>
      <c r="K72" s="78" t="str">
        <f>SUBSTITUTE(I72,".","?",J72)</f>
        <v>1.5.3.0?..</v>
      </c>
      <c r="L72" s="77">
        <f>FIND("?",K72)</f>
        <v>8</v>
      </c>
      <c r="M72" s="77" t="str">
        <f>LEFT(K72,L72-1)</f>
        <v>1.5.3.0</v>
      </c>
      <c r="N72" s="77" t="str">
        <f>IF(LEN(M72)=3,M72,LEFT(M72,LEN(M72)-2))</f>
        <v>1.5.3</v>
      </c>
    </row>
    <row r="73" spans="1:14" x14ac:dyDescent="0.35">
      <c r="A73" s="28" t="s">
        <v>94</v>
      </c>
      <c r="B73" s="18" t="s">
        <v>92</v>
      </c>
      <c r="C73" s="82">
        <v>1</v>
      </c>
      <c r="D73" s="82">
        <v>5</v>
      </c>
      <c r="E73" s="82">
        <v>4</v>
      </c>
      <c r="F73" s="82">
        <v>0</v>
      </c>
      <c r="G73" s="82"/>
      <c r="H73" s="82"/>
      <c r="I73" s="83" t="str">
        <f t="shared" si="0"/>
        <v>1.5.4.0...</v>
      </c>
      <c r="J73" s="83">
        <f t="shared" si="1"/>
        <v>4</v>
      </c>
      <c r="K73" s="84" t="str">
        <f t="shared" si="2"/>
        <v>1.5.4.0?..</v>
      </c>
      <c r="L73" s="83">
        <f t="shared" si="3"/>
        <v>8</v>
      </c>
      <c r="M73" s="83" t="str">
        <f t="shared" si="4"/>
        <v>1.5.4.0</v>
      </c>
      <c r="N73" s="83" t="str">
        <f t="shared" si="5"/>
        <v>1.5.4</v>
      </c>
    </row>
    <row r="74" spans="1:14" x14ac:dyDescent="0.35">
      <c r="A74" s="6" t="s">
        <v>96</v>
      </c>
      <c r="B74" s="5" t="s">
        <v>87</v>
      </c>
      <c r="C74" s="11">
        <v>1</v>
      </c>
      <c r="D74" s="11">
        <v>5</v>
      </c>
      <c r="E74" s="11">
        <v>4</v>
      </c>
      <c r="F74" s="11">
        <v>1</v>
      </c>
      <c r="G74" s="11">
        <v>0</v>
      </c>
      <c r="H74" s="11"/>
      <c r="I74" s="12" t="str">
        <f t="shared" si="0"/>
        <v>1.5.4.1.0..</v>
      </c>
      <c r="J74" s="12">
        <f t="shared" si="1"/>
        <v>5</v>
      </c>
      <c r="K74" s="14" t="str">
        <f t="shared" si="2"/>
        <v>1.5.4.1.0?.</v>
      </c>
      <c r="L74" s="12">
        <f t="shared" si="3"/>
        <v>10</v>
      </c>
      <c r="M74" s="12" t="str">
        <f t="shared" si="4"/>
        <v>1.5.4.1.0</v>
      </c>
      <c r="N74" s="12" t="str">
        <f t="shared" si="5"/>
        <v>1.5.4.1</v>
      </c>
    </row>
    <row r="75" spans="1:14" x14ac:dyDescent="0.35">
      <c r="A75" s="28" t="s">
        <v>97</v>
      </c>
      <c r="B75" s="18" t="s">
        <v>95</v>
      </c>
      <c r="C75" s="82">
        <v>1</v>
      </c>
      <c r="D75" s="82">
        <v>5</v>
      </c>
      <c r="E75" s="82">
        <v>5</v>
      </c>
      <c r="F75" s="82">
        <v>0</v>
      </c>
      <c r="G75" s="82"/>
      <c r="H75" s="82"/>
      <c r="I75" s="83" t="str">
        <f t="shared" si="0"/>
        <v>1.5.5.0...</v>
      </c>
      <c r="J75" s="83">
        <f t="shared" si="1"/>
        <v>4</v>
      </c>
      <c r="K75" s="84" t="str">
        <f t="shared" si="2"/>
        <v>1.5.5.0?..</v>
      </c>
      <c r="L75" s="83">
        <f t="shared" si="3"/>
        <v>8</v>
      </c>
      <c r="M75" s="83" t="str">
        <f t="shared" si="4"/>
        <v>1.5.5.0</v>
      </c>
      <c r="N75" s="83" t="str">
        <f t="shared" si="5"/>
        <v>1.5.5</v>
      </c>
    </row>
    <row r="76" spans="1:14" x14ac:dyDescent="0.35">
      <c r="A76" s="6" t="s">
        <v>179</v>
      </c>
      <c r="B76" s="5" t="s">
        <v>87</v>
      </c>
      <c r="C76" s="11">
        <v>1</v>
      </c>
      <c r="D76" s="11">
        <v>5</v>
      </c>
      <c r="E76" s="11">
        <v>5</v>
      </c>
      <c r="F76" s="11">
        <v>1</v>
      </c>
      <c r="G76" s="11">
        <v>0</v>
      </c>
      <c r="H76" s="11"/>
      <c r="I76" s="12" t="str">
        <f t="shared" si="0"/>
        <v>1.5.5.1.0..</v>
      </c>
      <c r="J76" s="12">
        <f t="shared" si="1"/>
        <v>5</v>
      </c>
      <c r="K76" s="14" t="str">
        <f t="shared" si="2"/>
        <v>1.5.5.1.0?.</v>
      </c>
      <c r="L76" s="12">
        <f t="shared" si="3"/>
        <v>10</v>
      </c>
      <c r="M76" s="12" t="str">
        <f t="shared" si="4"/>
        <v>1.5.5.1.0</v>
      </c>
      <c r="N76" s="12" t="str">
        <f t="shared" si="5"/>
        <v>1.5.5.1</v>
      </c>
    </row>
    <row r="77" spans="1:14" x14ac:dyDescent="0.35">
      <c r="A77" s="6" t="s">
        <v>180</v>
      </c>
      <c r="B77" s="5" t="s">
        <v>98</v>
      </c>
      <c r="C77" s="11">
        <v>1</v>
      </c>
      <c r="D77" s="11">
        <v>5</v>
      </c>
      <c r="E77" s="11">
        <v>6</v>
      </c>
      <c r="F77" s="11">
        <v>0</v>
      </c>
      <c r="G77" s="11"/>
      <c r="H77" s="11"/>
      <c r="I77" s="12" t="str">
        <f t="shared" si="0"/>
        <v>1.5.6.0...</v>
      </c>
      <c r="J77" s="12">
        <f t="shared" si="1"/>
        <v>4</v>
      </c>
      <c r="K77" s="14" t="str">
        <f t="shared" si="2"/>
        <v>1.5.6.0?..</v>
      </c>
      <c r="L77" s="12">
        <f t="shared" si="3"/>
        <v>8</v>
      </c>
      <c r="M77" s="12" t="str">
        <f t="shared" si="4"/>
        <v>1.5.6.0</v>
      </c>
      <c r="N77" s="12" t="str">
        <f t="shared" si="5"/>
        <v>1.5.6</v>
      </c>
    </row>
    <row r="78" spans="1:14" x14ac:dyDescent="0.35">
      <c r="A78" s="27">
        <v>1.6</v>
      </c>
      <c r="B78" s="25" t="s">
        <v>99</v>
      </c>
      <c r="C78" s="79">
        <v>1</v>
      </c>
      <c r="D78" s="79">
        <v>6</v>
      </c>
      <c r="E78" s="79">
        <v>0</v>
      </c>
      <c r="F78" s="79"/>
      <c r="G78" s="79"/>
      <c r="H78" s="79"/>
      <c r="I78" s="80" t="str">
        <f t="shared" si="0"/>
        <v>1.6.0....</v>
      </c>
      <c r="J78" s="80">
        <f t="shared" si="1"/>
        <v>3</v>
      </c>
      <c r="K78" s="81" t="str">
        <f t="shared" si="2"/>
        <v>1.6.0?...</v>
      </c>
      <c r="L78" s="80">
        <f t="shared" si="3"/>
        <v>6</v>
      </c>
      <c r="M78" s="80" t="str">
        <f t="shared" si="4"/>
        <v>1.6.0</v>
      </c>
      <c r="N78" s="80" t="str">
        <f t="shared" si="5"/>
        <v>1.6</v>
      </c>
    </row>
    <row r="79" spans="1:14" x14ac:dyDescent="0.35">
      <c r="A79" s="6" t="s">
        <v>100</v>
      </c>
      <c r="B79" s="5" t="s">
        <v>101</v>
      </c>
      <c r="C79" s="11">
        <v>1</v>
      </c>
      <c r="D79" s="11">
        <v>6</v>
      </c>
      <c r="E79" s="11">
        <v>1</v>
      </c>
      <c r="F79" s="11">
        <v>0</v>
      </c>
      <c r="G79" s="11"/>
      <c r="H79" s="11"/>
      <c r="I79" s="12" t="str">
        <f t="shared" si="0"/>
        <v>1.6.1.0...</v>
      </c>
      <c r="J79" s="12">
        <f t="shared" si="1"/>
        <v>4</v>
      </c>
      <c r="K79" s="14" t="str">
        <f t="shared" si="2"/>
        <v>1.6.1.0?..</v>
      </c>
      <c r="L79" s="12">
        <f t="shared" si="3"/>
        <v>8</v>
      </c>
      <c r="M79" s="12" t="str">
        <f t="shared" si="4"/>
        <v>1.6.1.0</v>
      </c>
      <c r="N79" s="12" t="str">
        <f t="shared" si="5"/>
        <v>1.6.1</v>
      </c>
    </row>
    <row r="80" spans="1:14" x14ac:dyDescent="0.35">
      <c r="A80" s="6" t="s">
        <v>102</v>
      </c>
      <c r="B80" s="5" t="s">
        <v>103</v>
      </c>
      <c r="C80" s="11">
        <v>1</v>
      </c>
      <c r="D80" s="11">
        <v>6</v>
      </c>
      <c r="E80" s="11">
        <v>2</v>
      </c>
      <c r="F80" s="11">
        <v>0</v>
      </c>
      <c r="G80" s="11"/>
      <c r="H80" s="11"/>
      <c r="I80" s="12" t="str">
        <f t="shared" si="0"/>
        <v>1.6.2.0...</v>
      </c>
      <c r="J80" s="12">
        <f t="shared" si="1"/>
        <v>4</v>
      </c>
      <c r="K80" s="14" t="str">
        <f t="shared" si="2"/>
        <v>1.6.2.0?..</v>
      </c>
      <c r="L80" s="12">
        <f t="shared" si="3"/>
        <v>8</v>
      </c>
      <c r="M80" s="12" t="str">
        <f t="shared" si="4"/>
        <v>1.6.2.0</v>
      </c>
      <c r="N80" s="12" t="str">
        <f t="shared" si="5"/>
        <v>1.6.2</v>
      </c>
    </row>
    <row r="81" spans="1:14" x14ac:dyDescent="0.35">
      <c r="A81" s="6" t="s">
        <v>104</v>
      </c>
      <c r="B81" s="5" t="s">
        <v>105</v>
      </c>
      <c r="C81" s="11">
        <v>1</v>
      </c>
      <c r="D81" s="11">
        <v>6</v>
      </c>
      <c r="E81" s="11">
        <v>3</v>
      </c>
      <c r="F81" s="11">
        <v>0</v>
      </c>
      <c r="G81" s="11"/>
      <c r="H81" s="11"/>
      <c r="I81" s="12" t="str">
        <f t="shared" si="0"/>
        <v>1.6.3.0...</v>
      </c>
      <c r="J81" s="12">
        <f t="shared" si="1"/>
        <v>4</v>
      </c>
      <c r="K81" s="14" t="str">
        <f t="shared" si="2"/>
        <v>1.6.3.0?..</v>
      </c>
      <c r="L81" s="12">
        <f t="shared" si="3"/>
        <v>8</v>
      </c>
      <c r="M81" s="12" t="str">
        <f t="shared" si="4"/>
        <v>1.6.3.0</v>
      </c>
      <c r="N81" s="12" t="str">
        <f t="shared" si="5"/>
        <v>1.6.3</v>
      </c>
    </row>
    <row r="82" spans="1:14" x14ac:dyDescent="0.35">
      <c r="A82" s="6" t="s">
        <v>106</v>
      </c>
      <c r="B82" s="5" t="s">
        <v>107</v>
      </c>
      <c r="C82" s="11">
        <v>1</v>
      </c>
      <c r="D82" s="11">
        <v>6</v>
      </c>
      <c r="E82" s="11">
        <v>4</v>
      </c>
      <c r="F82" s="11">
        <v>0</v>
      </c>
      <c r="G82" s="11"/>
      <c r="H82" s="11"/>
      <c r="I82" s="12" t="str">
        <f t="shared" si="0"/>
        <v>1.6.4.0...</v>
      </c>
      <c r="J82" s="12">
        <f t="shared" si="1"/>
        <v>4</v>
      </c>
      <c r="K82" s="14" t="str">
        <f t="shared" si="2"/>
        <v>1.6.4.0?..</v>
      </c>
      <c r="L82" s="12">
        <f t="shared" si="3"/>
        <v>8</v>
      </c>
      <c r="M82" s="12" t="str">
        <f t="shared" si="4"/>
        <v>1.6.4.0</v>
      </c>
      <c r="N82" s="12" t="str">
        <f t="shared" si="5"/>
        <v>1.6.4</v>
      </c>
    </row>
    <row r="83" spans="1:14" s="63" customFormat="1" x14ac:dyDescent="0.35">
      <c r="A83" s="60" t="s">
        <v>181</v>
      </c>
      <c r="B83" s="61" t="s">
        <v>182</v>
      </c>
      <c r="C83" s="76">
        <v>1</v>
      </c>
      <c r="D83" s="76">
        <v>6</v>
      </c>
      <c r="E83" s="76">
        <v>5</v>
      </c>
      <c r="F83" s="76">
        <v>0</v>
      </c>
      <c r="G83" s="76"/>
      <c r="H83" s="76"/>
      <c r="I83" s="77" t="str">
        <f>CONCATENATE(C83,".",D83,".",E83,".",F83,".",G83,".",H83,".",)</f>
        <v>1.6.5.0...</v>
      </c>
      <c r="J83" s="77">
        <f>COUNT(C83:H83)</f>
        <v>4</v>
      </c>
      <c r="K83" s="78" t="str">
        <f>SUBSTITUTE(I83,".","?",J83)</f>
        <v>1.6.5.0?..</v>
      </c>
      <c r="L83" s="77">
        <f>FIND("?",K83)</f>
        <v>8</v>
      </c>
      <c r="M83" s="77" t="str">
        <f>LEFT(K83,L83-1)</f>
        <v>1.6.5.0</v>
      </c>
      <c r="N83" s="77" t="str">
        <f>IF(LEN(M83)=3,M83,LEFT(M83,LEN(M83)-2))</f>
        <v>1.6.5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58FC-6CA2-4976-8073-6ADCA2B7B42B}">
  <dimension ref="A1:H60"/>
  <sheetViews>
    <sheetView workbookViewId="0">
      <selection activeCell="F15" sqref="F15"/>
    </sheetView>
  </sheetViews>
  <sheetFormatPr baseColWidth="10" defaultColWidth="11.453125" defaultRowHeight="14.5" x14ac:dyDescent="0.35"/>
  <cols>
    <col min="1" max="1" width="10.7265625" style="1"/>
    <col min="2" max="2" width="64" customWidth="1"/>
    <col min="3" max="7" width="10.7265625" style="3"/>
    <col min="8" max="8" width="13.7265625" style="3" bestFit="1" customWidth="1"/>
  </cols>
  <sheetData>
    <row r="1" spans="1:8" x14ac:dyDescent="0.35">
      <c r="A1" s="7" t="s">
        <v>0</v>
      </c>
      <c r="B1" s="8" t="s">
        <v>1</v>
      </c>
      <c r="C1" s="9" t="s">
        <v>108</v>
      </c>
      <c r="D1" s="9" t="s">
        <v>109</v>
      </c>
      <c r="E1" s="9" t="s">
        <v>110</v>
      </c>
      <c r="F1" s="9" t="s">
        <v>111</v>
      </c>
      <c r="G1" s="9" t="s">
        <v>112</v>
      </c>
      <c r="H1" s="9" t="s">
        <v>113</v>
      </c>
    </row>
    <row r="2" spans="1:8" x14ac:dyDescent="0.35">
      <c r="A2" s="27">
        <v>1</v>
      </c>
      <c r="B2" s="25" t="s">
        <v>13</v>
      </c>
      <c r="C2" s="24"/>
      <c r="D2" s="24"/>
      <c r="E2" s="24"/>
      <c r="F2" s="24"/>
      <c r="G2" s="24"/>
      <c r="H2" s="24"/>
    </row>
    <row r="3" spans="1:8" x14ac:dyDescent="0.35">
      <c r="A3" s="27">
        <v>1.1000000000000001</v>
      </c>
      <c r="B3" s="25" t="s">
        <v>14</v>
      </c>
      <c r="C3" s="32" t="s">
        <v>114</v>
      </c>
      <c r="D3" s="24"/>
      <c r="E3" s="24"/>
      <c r="F3" s="31" t="s">
        <v>115</v>
      </c>
      <c r="G3" s="24"/>
      <c r="H3" s="30" t="s">
        <v>116</v>
      </c>
    </row>
    <row r="4" spans="1:8" x14ac:dyDescent="0.35">
      <c r="A4" s="6" t="s">
        <v>15</v>
      </c>
      <c r="B4" s="5" t="s">
        <v>16</v>
      </c>
      <c r="C4" s="29" t="s">
        <v>117</v>
      </c>
      <c r="D4" s="29" t="s">
        <v>117</v>
      </c>
      <c r="E4" s="29" t="s">
        <v>117</v>
      </c>
      <c r="F4" s="29" t="s">
        <v>117</v>
      </c>
      <c r="G4" s="29" t="s">
        <v>117</v>
      </c>
      <c r="H4" s="4"/>
    </row>
    <row r="5" spans="1:8" x14ac:dyDescent="0.35">
      <c r="A5" s="6" t="s">
        <v>17</v>
      </c>
      <c r="B5" s="5" t="s">
        <v>18</v>
      </c>
      <c r="C5" s="29" t="s">
        <v>117</v>
      </c>
      <c r="D5" s="29" t="s">
        <v>117</v>
      </c>
      <c r="E5" s="29" t="s">
        <v>117</v>
      </c>
      <c r="F5" s="29" t="s">
        <v>117</v>
      </c>
      <c r="G5" s="29" t="s">
        <v>117</v>
      </c>
      <c r="H5" s="4"/>
    </row>
    <row r="6" spans="1:8" x14ac:dyDescent="0.35">
      <c r="A6" s="6" t="s">
        <v>19</v>
      </c>
      <c r="B6" s="5" t="s">
        <v>20</v>
      </c>
      <c r="C6" s="29" t="s">
        <v>117</v>
      </c>
      <c r="D6" s="29" t="s">
        <v>117</v>
      </c>
      <c r="E6" s="29" t="s">
        <v>117</v>
      </c>
      <c r="F6" s="29" t="s">
        <v>117</v>
      </c>
      <c r="G6" s="29" t="s">
        <v>117</v>
      </c>
      <c r="H6" s="4"/>
    </row>
    <row r="7" spans="1:8" x14ac:dyDescent="0.35">
      <c r="A7" s="6" t="s">
        <v>21</v>
      </c>
      <c r="B7" s="5" t="s">
        <v>22</v>
      </c>
      <c r="C7" s="29" t="s">
        <v>117</v>
      </c>
      <c r="D7" s="29" t="s">
        <v>117</v>
      </c>
      <c r="E7" s="29" t="s">
        <v>117</v>
      </c>
      <c r="F7" s="29" t="s">
        <v>117</v>
      </c>
      <c r="G7" s="29" t="s">
        <v>117</v>
      </c>
      <c r="H7" s="4"/>
    </row>
    <row r="8" spans="1:8" x14ac:dyDescent="0.35">
      <c r="A8" s="65" t="s">
        <v>23</v>
      </c>
      <c r="B8" s="66" t="s">
        <v>201</v>
      </c>
      <c r="C8" s="66"/>
      <c r="D8" s="66"/>
      <c r="E8" s="66"/>
      <c r="F8" s="66"/>
      <c r="G8" s="66"/>
      <c r="H8" s="66"/>
    </row>
    <row r="9" spans="1:8" x14ac:dyDescent="0.35">
      <c r="A9" s="6" t="s">
        <v>124</v>
      </c>
      <c r="B9" s="5" t="s">
        <v>24</v>
      </c>
      <c r="C9" s="29" t="s">
        <v>117</v>
      </c>
      <c r="D9" s="29" t="s">
        <v>117</v>
      </c>
      <c r="E9" s="29" t="s">
        <v>117</v>
      </c>
      <c r="F9" s="29" t="s">
        <v>117</v>
      </c>
      <c r="G9" s="29" t="s">
        <v>117</v>
      </c>
      <c r="H9" s="4"/>
    </row>
    <row r="10" spans="1:8" x14ac:dyDescent="0.35">
      <c r="A10" s="27">
        <v>1.2</v>
      </c>
      <c r="B10" s="25" t="s">
        <v>118</v>
      </c>
      <c r="C10" s="32" t="s">
        <v>114</v>
      </c>
      <c r="D10" s="24"/>
      <c r="E10" s="24"/>
      <c r="F10" s="24"/>
      <c r="G10" s="31" t="s">
        <v>115</v>
      </c>
      <c r="H10" s="30" t="s">
        <v>116</v>
      </c>
    </row>
    <row r="11" spans="1:8" x14ac:dyDescent="0.35">
      <c r="A11" s="28" t="s">
        <v>25</v>
      </c>
      <c r="B11" s="18" t="s">
        <v>26</v>
      </c>
      <c r="C11" s="17"/>
      <c r="D11" s="17"/>
      <c r="E11" s="17"/>
      <c r="F11" s="17"/>
      <c r="G11" s="17"/>
      <c r="H11" s="17"/>
    </row>
    <row r="12" spans="1:8" x14ac:dyDescent="0.35">
      <c r="A12" s="6" t="s">
        <v>27</v>
      </c>
      <c r="B12" s="5" t="s">
        <v>28</v>
      </c>
      <c r="C12" s="4"/>
      <c r="D12" s="4"/>
      <c r="E12" s="4"/>
      <c r="F12" s="29" t="s">
        <v>117</v>
      </c>
      <c r="G12" s="4"/>
      <c r="H12" s="4"/>
    </row>
    <row r="13" spans="1:8" x14ac:dyDescent="0.35">
      <c r="A13" s="6" t="s">
        <v>29</v>
      </c>
      <c r="B13" s="5" t="s">
        <v>30</v>
      </c>
      <c r="C13" s="4"/>
      <c r="D13" s="4"/>
      <c r="E13" s="4"/>
      <c r="F13" s="4"/>
      <c r="G13" s="29" t="s">
        <v>117</v>
      </c>
      <c r="H13" s="4"/>
    </row>
    <row r="14" spans="1:8" x14ac:dyDescent="0.35">
      <c r="A14" s="6" t="s">
        <v>31</v>
      </c>
      <c r="B14" s="5" t="s">
        <v>32</v>
      </c>
      <c r="C14" s="4"/>
      <c r="D14" s="4"/>
      <c r="E14" s="4"/>
      <c r="F14" s="29" t="s">
        <v>117</v>
      </c>
      <c r="G14" s="4"/>
      <c r="H14" s="4"/>
    </row>
    <row r="15" spans="1:8" x14ac:dyDescent="0.35">
      <c r="A15" s="6" t="s">
        <v>33</v>
      </c>
      <c r="B15" s="5" t="s">
        <v>34</v>
      </c>
      <c r="C15" s="4"/>
      <c r="D15" s="4"/>
      <c r="E15" s="4"/>
      <c r="F15" s="4"/>
      <c r="G15" s="29" t="s">
        <v>117</v>
      </c>
      <c r="H15" s="4"/>
    </row>
    <row r="16" spans="1:8" x14ac:dyDescent="0.35">
      <c r="A16" s="6" t="s">
        <v>35</v>
      </c>
      <c r="B16" s="5" t="s">
        <v>36</v>
      </c>
      <c r="C16" s="4"/>
      <c r="D16" s="4"/>
      <c r="E16" s="4"/>
      <c r="F16" s="29" t="s">
        <v>117</v>
      </c>
      <c r="G16" s="4"/>
      <c r="H16" s="4"/>
    </row>
    <row r="17" spans="1:8" x14ac:dyDescent="0.35">
      <c r="A17" s="28" t="s">
        <v>37</v>
      </c>
      <c r="B17" s="18" t="s">
        <v>38</v>
      </c>
      <c r="C17" s="17"/>
      <c r="D17" s="17"/>
      <c r="E17" s="17"/>
      <c r="F17" s="17"/>
      <c r="G17" s="17"/>
      <c r="H17" s="17"/>
    </row>
    <row r="18" spans="1:8" x14ac:dyDescent="0.35">
      <c r="A18" s="6" t="s">
        <v>39</v>
      </c>
      <c r="B18" s="5" t="s">
        <v>40</v>
      </c>
      <c r="C18" s="4"/>
      <c r="D18" s="4"/>
      <c r="E18" s="29" t="s">
        <v>117</v>
      </c>
      <c r="F18" s="4"/>
      <c r="G18" s="4"/>
      <c r="H18" s="4"/>
    </row>
    <row r="19" spans="1:8" x14ac:dyDescent="0.35">
      <c r="A19" s="6" t="s">
        <v>41</v>
      </c>
      <c r="B19" s="5" t="s">
        <v>42</v>
      </c>
      <c r="C19" s="4"/>
      <c r="D19" s="4"/>
      <c r="E19" s="29" t="s">
        <v>117</v>
      </c>
      <c r="F19" s="4"/>
      <c r="G19" s="4"/>
      <c r="H19" s="4"/>
    </row>
    <row r="20" spans="1:8" x14ac:dyDescent="0.35">
      <c r="A20" s="6" t="s">
        <v>43</v>
      </c>
      <c r="B20" s="5" t="s">
        <v>44</v>
      </c>
      <c r="C20" s="4"/>
      <c r="D20" s="4"/>
      <c r="E20" s="29" t="s">
        <v>117</v>
      </c>
      <c r="F20" s="4"/>
      <c r="G20" s="4"/>
      <c r="H20" s="4"/>
    </row>
    <row r="21" spans="1:8" x14ac:dyDescent="0.35">
      <c r="A21" s="6" t="s">
        <v>45</v>
      </c>
      <c r="B21" s="5" t="s">
        <v>46</v>
      </c>
      <c r="C21" s="4"/>
      <c r="D21" s="4"/>
      <c r="E21" s="29" t="s">
        <v>117</v>
      </c>
      <c r="F21" s="4"/>
      <c r="G21" s="4"/>
      <c r="H21" s="4"/>
    </row>
    <row r="22" spans="1:8" x14ac:dyDescent="0.35">
      <c r="A22" s="27">
        <v>1.3</v>
      </c>
      <c r="B22" s="25" t="s">
        <v>47</v>
      </c>
      <c r="C22" s="32" t="s">
        <v>114</v>
      </c>
      <c r="D22" s="24"/>
      <c r="E22" s="31" t="s">
        <v>115</v>
      </c>
      <c r="F22" s="24"/>
      <c r="G22" s="24"/>
      <c r="H22" s="30" t="s">
        <v>116</v>
      </c>
    </row>
    <row r="23" spans="1:8" x14ac:dyDescent="0.35">
      <c r="A23" s="28" t="s">
        <v>48</v>
      </c>
      <c r="B23" s="18" t="s">
        <v>49</v>
      </c>
      <c r="C23" s="17"/>
      <c r="D23" s="17"/>
      <c r="E23" s="17"/>
      <c r="F23" s="17"/>
      <c r="G23" s="17"/>
      <c r="H23" s="17"/>
    </row>
    <row r="24" spans="1:8" x14ac:dyDescent="0.35">
      <c r="A24" s="6" t="s">
        <v>50</v>
      </c>
      <c r="B24" s="5" t="s">
        <v>51</v>
      </c>
      <c r="C24" s="4"/>
      <c r="D24" s="4"/>
      <c r="E24" s="4"/>
      <c r="F24" s="4"/>
      <c r="G24" s="29" t="s">
        <v>117</v>
      </c>
      <c r="H24" s="4"/>
    </row>
    <row r="25" spans="1:8" x14ac:dyDescent="0.35">
      <c r="A25" s="6" t="s">
        <v>52</v>
      </c>
      <c r="B25" s="5" t="s">
        <v>53</v>
      </c>
      <c r="C25" s="4"/>
      <c r="D25" s="4"/>
      <c r="E25" s="4"/>
      <c r="F25" s="4"/>
      <c r="G25" s="29" t="s">
        <v>117</v>
      </c>
      <c r="H25" s="4"/>
    </row>
    <row r="26" spans="1:8" x14ac:dyDescent="0.35">
      <c r="A26" s="28" t="s">
        <v>54</v>
      </c>
      <c r="B26" s="18" t="s">
        <v>55</v>
      </c>
      <c r="C26" s="17"/>
      <c r="D26" s="17"/>
      <c r="E26" s="17"/>
      <c r="F26" s="17"/>
      <c r="G26" s="17"/>
      <c r="H26" s="17"/>
    </row>
    <row r="27" spans="1:8" x14ac:dyDescent="0.35">
      <c r="A27" s="21" t="s">
        <v>56</v>
      </c>
      <c r="B27" s="22" t="s">
        <v>57</v>
      </c>
      <c r="C27" s="20"/>
      <c r="D27" s="20"/>
      <c r="E27" s="20"/>
      <c r="F27" s="20"/>
      <c r="G27" s="20"/>
      <c r="H27" s="20"/>
    </row>
    <row r="28" spans="1:8" x14ac:dyDescent="0.35">
      <c r="A28" s="6" t="s">
        <v>58</v>
      </c>
      <c r="B28" s="5" t="s">
        <v>59</v>
      </c>
      <c r="C28" s="4"/>
      <c r="D28" s="4"/>
      <c r="E28" s="4"/>
      <c r="F28" s="29" t="s">
        <v>117</v>
      </c>
      <c r="G28" s="4"/>
      <c r="H28" s="4"/>
    </row>
    <row r="29" spans="1:8" x14ac:dyDescent="0.35">
      <c r="A29" s="6" t="s">
        <v>60</v>
      </c>
      <c r="B29" s="5" t="s">
        <v>61</v>
      </c>
      <c r="C29" s="4"/>
      <c r="D29" s="4"/>
      <c r="E29" s="4"/>
      <c r="F29" s="29" t="s">
        <v>117</v>
      </c>
      <c r="G29" s="4"/>
      <c r="H29" s="4"/>
    </row>
    <row r="30" spans="1:8" x14ac:dyDescent="0.35">
      <c r="A30" s="21" t="s">
        <v>62</v>
      </c>
      <c r="B30" s="22" t="s">
        <v>63</v>
      </c>
      <c r="C30" s="20"/>
      <c r="D30" s="20"/>
      <c r="E30" s="20"/>
      <c r="F30" s="20"/>
      <c r="G30" s="20"/>
      <c r="H30" s="20"/>
    </row>
    <row r="31" spans="1:8" x14ac:dyDescent="0.35">
      <c r="A31" s="6" t="s">
        <v>64</v>
      </c>
      <c r="B31" s="5" t="s">
        <v>59</v>
      </c>
      <c r="C31" s="4"/>
      <c r="D31" s="4"/>
      <c r="E31" s="4"/>
      <c r="F31" s="29" t="s">
        <v>117</v>
      </c>
      <c r="G31" s="4"/>
      <c r="H31" s="4"/>
    </row>
    <row r="32" spans="1:8" x14ac:dyDescent="0.35">
      <c r="A32" s="6" t="s">
        <v>65</v>
      </c>
      <c r="B32" s="5" t="s">
        <v>61</v>
      </c>
      <c r="C32" s="4"/>
      <c r="D32" s="4"/>
      <c r="E32" s="4"/>
      <c r="F32" s="29" t="s">
        <v>117</v>
      </c>
      <c r="G32" s="4"/>
      <c r="H32" s="4"/>
    </row>
    <row r="33" spans="1:8" x14ac:dyDescent="0.35">
      <c r="A33" s="21" t="s">
        <v>66</v>
      </c>
      <c r="B33" s="22" t="s">
        <v>67</v>
      </c>
      <c r="C33" s="20"/>
      <c r="D33" s="20"/>
      <c r="E33" s="20"/>
      <c r="F33" s="20"/>
      <c r="G33" s="20"/>
      <c r="H33" s="20"/>
    </row>
    <row r="34" spans="1:8" x14ac:dyDescent="0.35">
      <c r="A34" s="6" t="s">
        <v>68</v>
      </c>
      <c r="B34" s="5" t="s">
        <v>59</v>
      </c>
      <c r="C34" s="4"/>
      <c r="D34" s="4"/>
      <c r="E34" s="29" t="s">
        <v>117</v>
      </c>
      <c r="F34" s="4"/>
      <c r="G34" s="4"/>
      <c r="H34" s="4"/>
    </row>
    <row r="35" spans="1:8" x14ac:dyDescent="0.35">
      <c r="A35" s="6" t="s">
        <v>69</v>
      </c>
      <c r="B35" s="5" t="s">
        <v>61</v>
      </c>
      <c r="C35" s="4"/>
      <c r="D35" s="4"/>
      <c r="E35" s="29" t="s">
        <v>117</v>
      </c>
      <c r="F35" s="4"/>
      <c r="G35" s="4"/>
      <c r="H35" s="4"/>
    </row>
    <row r="36" spans="1:8" x14ac:dyDescent="0.35">
      <c r="A36" s="21" t="s">
        <v>70</v>
      </c>
      <c r="B36" s="22" t="s">
        <v>71</v>
      </c>
      <c r="C36" s="20"/>
      <c r="D36" s="20"/>
      <c r="E36" s="20"/>
      <c r="F36" s="20"/>
      <c r="G36" s="20"/>
      <c r="H36" s="20"/>
    </row>
    <row r="37" spans="1:8" x14ac:dyDescent="0.35">
      <c r="A37" s="6" t="s">
        <v>72</v>
      </c>
      <c r="B37" s="5" t="s">
        <v>59</v>
      </c>
      <c r="C37" s="4"/>
      <c r="D37" s="4"/>
      <c r="E37" s="29" t="s">
        <v>117</v>
      </c>
      <c r="F37" s="4"/>
      <c r="G37" s="4"/>
      <c r="H37" s="4"/>
    </row>
    <row r="38" spans="1:8" x14ac:dyDescent="0.35">
      <c r="A38" s="6" t="s">
        <v>73</v>
      </c>
      <c r="B38" s="5" t="s">
        <v>61</v>
      </c>
      <c r="C38" s="4"/>
      <c r="D38" s="4"/>
      <c r="E38" s="29" t="s">
        <v>117</v>
      </c>
      <c r="F38" s="4"/>
      <c r="G38" s="4"/>
      <c r="H38" s="4"/>
    </row>
    <row r="39" spans="1:8" x14ac:dyDescent="0.35">
      <c r="A39" s="27">
        <v>1.4</v>
      </c>
      <c r="B39" s="25" t="s">
        <v>74</v>
      </c>
      <c r="C39" s="32" t="s">
        <v>114</v>
      </c>
      <c r="D39" s="31" t="s">
        <v>115</v>
      </c>
      <c r="E39" s="24"/>
      <c r="F39" s="24"/>
      <c r="G39" s="24"/>
      <c r="H39" s="24"/>
    </row>
    <row r="40" spans="1:8" x14ac:dyDescent="0.35">
      <c r="A40" s="6" t="s">
        <v>75</v>
      </c>
      <c r="B40" s="5" t="s">
        <v>76</v>
      </c>
      <c r="C40" s="29" t="s">
        <v>117</v>
      </c>
      <c r="D40" s="29" t="s">
        <v>117</v>
      </c>
      <c r="E40" s="4"/>
      <c r="F40" s="4"/>
      <c r="G40" s="29" t="s">
        <v>117</v>
      </c>
      <c r="H40" s="4"/>
    </row>
    <row r="41" spans="1:8" x14ac:dyDescent="0.35">
      <c r="A41" s="28" t="s">
        <v>77</v>
      </c>
      <c r="B41" s="18" t="s">
        <v>78</v>
      </c>
      <c r="C41" s="17"/>
      <c r="D41" s="17"/>
      <c r="E41" s="17"/>
      <c r="F41" s="17"/>
      <c r="G41" s="17"/>
      <c r="H41" s="17"/>
    </row>
    <row r="42" spans="1:8" x14ac:dyDescent="0.35">
      <c r="A42" s="6" t="s">
        <v>79</v>
      </c>
      <c r="B42" s="5" t="s">
        <v>132</v>
      </c>
      <c r="C42" s="29" t="s">
        <v>117</v>
      </c>
      <c r="D42" s="29" t="s">
        <v>117</v>
      </c>
      <c r="E42" s="29" t="s">
        <v>117</v>
      </c>
      <c r="F42" s="29" t="s">
        <v>117</v>
      </c>
      <c r="G42" s="29" t="s">
        <v>117</v>
      </c>
      <c r="H42" s="4"/>
    </row>
    <row r="43" spans="1:8" x14ac:dyDescent="0.35">
      <c r="A43" s="6" t="s">
        <v>80</v>
      </c>
      <c r="B43" s="5" t="s">
        <v>147</v>
      </c>
      <c r="C43" s="29" t="s">
        <v>117</v>
      </c>
      <c r="D43" s="29" t="s">
        <v>117</v>
      </c>
      <c r="E43" s="29" t="s">
        <v>117</v>
      </c>
      <c r="F43" s="29" t="s">
        <v>117</v>
      </c>
      <c r="G43" s="29" t="s">
        <v>117</v>
      </c>
      <c r="H43" s="4"/>
    </row>
    <row r="44" spans="1:8" x14ac:dyDescent="0.35">
      <c r="A44" s="6" t="s">
        <v>81</v>
      </c>
      <c r="B44" s="5" t="s">
        <v>163</v>
      </c>
      <c r="C44" s="29" t="s">
        <v>117</v>
      </c>
      <c r="D44" s="29" t="s">
        <v>117</v>
      </c>
      <c r="E44" s="29" t="s">
        <v>117</v>
      </c>
      <c r="F44" s="29" t="s">
        <v>117</v>
      </c>
      <c r="G44" s="29" t="s">
        <v>117</v>
      </c>
      <c r="H44" s="4"/>
    </row>
    <row r="45" spans="1:8" x14ac:dyDescent="0.35">
      <c r="A45" s="6" t="s">
        <v>82</v>
      </c>
      <c r="B45" s="5" t="s">
        <v>177</v>
      </c>
      <c r="C45" s="29" t="s">
        <v>117</v>
      </c>
      <c r="D45" s="29" t="s">
        <v>117</v>
      </c>
      <c r="E45" s="29" t="s">
        <v>117</v>
      </c>
      <c r="F45" s="29" t="s">
        <v>117</v>
      </c>
      <c r="G45" s="29" t="s">
        <v>117</v>
      </c>
      <c r="H45" s="4"/>
    </row>
    <row r="46" spans="1:8" x14ac:dyDescent="0.35">
      <c r="A46" s="27">
        <v>1.5</v>
      </c>
      <c r="B46" s="25" t="s">
        <v>83</v>
      </c>
      <c r="C46" s="32" t="s">
        <v>114</v>
      </c>
      <c r="D46" s="31" t="s">
        <v>115</v>
      </c>
      <c r="E46" s="24"/>
      <c r="F46" s="24"/>
      <c r="G46" s="24"/>
      <c r="H46" s="24"/>
    </row>
    <row r="47" spans="1:8" x14ac:dyDescent="0.35">
      <c r="A47" s="28" t="s">
        <v>84</v>
      </c>
      <c r="B47" s="18" t="s">
        <v>85</v>
      </c>
      <c r="C47" s="17"/>
      <c r="D47" s="17"/>
      <c r="E47" s="17"/>
      <c r="F47" s="17"/>
      <c r="G47" s="17"/>
      <c r="H47" s="17"/>
    </row>
    <row r="48" spans="1:8" x14ac:dyDescent="0.35">
      <c r="A48" s="6" t="s">
        <v>86</v>
      </c>
      <c r="B48" s="5" t="s">
        <v>87</v>
      </c>
      <c r="C48" s="4"/>
      <c r="D48" s="4"/>
      <c r="E48" s="4"/>
      <c r="F48" s="29" t="s">
        <v>117</v>
      </c>
      <c r="G48" s="29" t="s">
        <v>117</v>
      </c>
      <c r="H48" s="4"/>
    </row>
    <row r="49" spans="1:8" x14ac:dyDescent="0.35">
      <c r="A49" s="28" t="s">
        <v>88</v>
      </c>
      <c r="B49" s="18" t="s">
        <v>89</v>
      </c>
      <c r="C49" s="17"/>
      <c r="D49" s="17"/>
      <c r="E49" s="17"/>
      <c r="F49" s="17"/>
      <c r="G49" s="17"/>
      <c r="H49" s="17"/>
    </row>
    <row r="50" spans="1:8" x14ac:dyDescent="0.35">
      <c r="A50" s="6" t="s">
        <v>90</v>
      </c>
      <c r="B50" s="5" t="s">
        <v>87</v>
      </c>
      <c r="C50" s="4"/>
      <c r="D50" s="4"/>
      <c r="E50" s="4"/>
      <c r="F50" s="29" t="s">
        <v>117</v>
      </c>
      <c r="G50" s="29" t="s">
        <v>117</v>
      </c>
      <c r="H50" s="4"/>
    </row>
    <row r="51" spans="1:8" x14ac:dyDescent="0.35">
      <c r="A51" s="28" t="s">
        <v>91</v>
      </c>
      <c r="B51" s="18" t="s">
        <v>92</v>
      </c>
      <c r="C51" s="17"/>
      <c r="D51" s="17"/>
      <c r="E51" s="17"/>
      <c r="F51" s="17"/>
      <c r="G51" s="17"/>
      <c r="H51" s="17"/>
    </row>
    <row r="52" spans="1:8" x14ac:dyDescent="0.35">
      <c r="A52" s="6" t="s">
        <v>93</v>
      </c>
      <c r="B52" s="5" t="s">
        <v>87</v>
      </c>
      <c r="C52" s="4"/>
      <c r="D52" s="4"/>
      <c r="E52" s="4"/>
      <c r="F52" s="29" t="s">
        <v>117</v>
      </c>
      <c r="G52" s="29" t="s">
        <v>117</v>
      </c>
      <c r="H52" s="4"/>
    </row>
    <row r="53" spans="1:8" x14ac:dyDescent="0.35">
      <c r="A53" s="28" t="s">
        <v>94</v>
      </c>
      <c r="B53" s="18" t="s">
        <v>95</v>
      </c>
      <c r="C53" s="17"/>
      <c r="D53" s="17"/>
      <c r="E53" s="17"/>
      <c r="F53" s="17"/>
      <c r="G53" s="17"/>
      <c r="H53" s="17"/>
    </row>
    <row r="54" spans="1:8" x14ac:dyDescent="0.35">
      <c r="A54" s="6" t="s">
        <v>96</v>
      </c>
      <c r="B54" s="5" t="s">
        <v>87</v>
      </c>
      <c r="C54" s="4"/>
      <c r="D54" s="4"/>
      <c r="E54" s="4"/>
      <c r="F54" s="29" t="s">
        <v>117</v>
      </c>
      <c r="G54" s="29" t="s">
        <v>117</v>
      </c>
      <c r="H54" s="4"/>
    </row>
    <row r="55" spans="1:8" x14ac:dyDescent="0.35">
      <c r="A55" s="6" t="s">
        <v>97</v>
      </c>
      <c r="B55" s="5" t="s">
        <v>98</v>
      </c>
      <c r="C55" s="29" t="s">
        <v>117</v>
      </c>
      <c r="D55" s="29" t="s">
        <v>117</v>
      </c>
      <c r="E55" s="29" t="s">
        <v>117</v>
      </c>
      <c r="F55" s="4"/>
      <c r="G55" s="4"/>
      <c r="H55" s="4"/>
    </row>
    <row r="56" spans="1:8" x14ac:dyDescent="0.35">
      <c r="A56" s="27">
        <v>1.6</v>
      </c>
      <c r="B56" s="25" t="s">
        <v>99</v>
      </c>
      <c r="C56" s="32" t="s">
        <v>114</v>
      </c>
      <c r="D56" s="24"/>
      <c r="E56" s="31" t="s">
        <v>115</v>
      </c>
      <c r="F56" s="24"/>
      <c r="G56" s="24"/>
      <c r="H56" s="30" t="s">
        <v>116</v>
      </c>
    </row>
    <row r="57" spans="1:8" x14ac:dyDescent="0.35">
      <c r="A57" s="6" t="s">
        <v>100</v>
      </c>
      <c r="B57" s="5" t="s">
        <v>101</v>
      </c>
      <c r="C57" s="29" t="s">
        <v>117</v>
      </c>
      <c r="D57" s="29" t="s">
        <v>117</v>
      </c>
      <c r="E57" s="4"/>
      <c r="F57" s="4"/>
      <c r="G57" s="4"/>
      <c r="H57" s="4"/>
    </row>
    <row r="58" spans="1:8" x14ac:dyDescent="0.35">
      <c r="A58" s="6" t="s">
        <v>102</v>
      </c>
      <c r="B58" s="5" t="s">
        <v>103</v>
      </c>
      <c r="C58" s="29" t="s">
        <v>117</v>
      </c>
      <c r="D58" s="29" t="s">
        <v>117</v>
      </c>
      <c r="E58" s="4"/>
      <c r="F58" s="4"/>
      <c r="G58" s="4"/>
      <c r="H58" s="4"/>
    </row>
    <row r="59" spans="1:8" x14ac:dyDescent="0.35">
      <c r="A59" s="6" t="s">
        <v>104</v>
      </c>
      <c r="B59" s="5" t="s">
        <v>105</v>
      </c>
      <c r="C59" s="29" t="s">
        <v>117</v>
      </c>
      <c r="D59" s="29" t="s">
        <v>117</v>
      </c>
      <c r="E59" s="4"/>
      <c r="F59" s="4"/>
      <c r="G59" s="4"/>
      <c r="H59" s="4"/>
    </row>
    <row r="60" spans="1:8" x14ac:dyDescent="0.35">
      <c r="A60" s="6" t="s">
        <v>106</v>
      </c>
      <c r="B60" s="5" t="s">
        <v>107</v>
      </c>
      <c r="C60" s="29" t="s">
        <v>117</v>
      </c>
      <c r="D60" s="29" t="s">
        <v>117</v>
      </c>
      <c r="E60" s="29" t="s">
        <v>117</v>
      </c>
      <c r="F60" s="4"/>
      <c r="G60" s="4"/>
      <c r="H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9C6-D959-4A91-A126-ACF13D368AA9}">
  <dimension ref="A1:K87"/>
  <sheetViews>
    <sheetView topLeftCell="C1" zoomScale="80" zoomScaleNormal="80" workbookViewId="0">
      <selection activeCell="A83" sqref="A83"/>
    </sheetView>
  </sheetViews>
  <sheetFormatPr baseColWidth="10" defaultColWidth="11.453125" defaultRowHeight="14.5" x14ac:dyDescent="0.35"/>
  <cols>
    <col min="1" max="1" width="16.54296875" style="3" customWidth="1"/>
    <col min="2" max="2" width="11.453125" style="1"/>
    <col min="3" max="3" width="81.54296875" customWidth="1"/>
    <col min="4" max="4" width="18.7265625" style="16" customWidth="1"/>
    <col min="5" max="9" width="11.453125" style="3"/>
    <col min="10" max="10" width="23.81640625" style="16" customWidth="1"/>
    <col min="11" max="11" width="31.453125" style="16" customWidth="1"/>
    <col min="16" max="16" width="11.453125" customWidth="1"/>
    <col min="2444" max="2444" width="11.453125" customWidth="1"/>
  </cols>
  <sheetData>
    <row r="1" spans="1:11" x14ac:dyDescent="0.35">
      <c r="A1" s="9" t="s">
        <v>119</v>
      </c>
      <c r="B1" s="7" t="s">
        <v>0</v>
      </c>
      <c r="C1" s="8" t="s">
        <v>1</v>
      </c>
      <c r="D1" s="8" t="s">
        <v>120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121</v>
      </c>
      <c r="K1" s="9" t="s">
        <v>122</v>
      </c>
    </row>
    <row r="2" spans="1:11" x14ac:dyDescent="0.35">
      <c r="A2" s="24"/>
      <c r="B2" s="27">
        <v>1</v>
      </c>
      <c r="C2" s="25" t="s">
        <v>13</v>
      </c>
      <c r="D2" s="26"/>
      <c r="E2" s="24"/>
      <c r="F2" s="24"/>
      <c r="G2" s="24"/>
      <c r="H2" s="24"/>
      <c r="I2" s="24"/>
      <c r="J2" s="26"/>
      <c r="K2" s="26"/>
    </row>
    <row r="3" spans="1:11" x14ac:dyDescent="0.35">
      <c r="A3" s="24" t="s">
        <v>14</v>
      </c>
      <c r="B3" s="27">
        <v>1.1000000000000001</v>
      </c>
      <c r="C3" s="25" t="s">
        <v>14</v>
      </c>
      <c r="D3" s="26"/>
      <c r="E3" s="24"/>
      <c r="F3" s="24"/>
      <c r="G3" s="24"/>
      <c r="H3" s="24"/>
      <c r="I3" s="24"/>
      <c r="J3" s="26"/>
      <c r="K3" s="26"/>
    </row>
    <row r="4" spans="1:11" x14ac:dyDescent="0.35">
      <c r="A4" s="4" t="s">
        <v>14</v>
      </c>
      <c r="B4" s="6" t="s">
        <v>15</v>
      </c>
      <c r="C4" s="5" t="s">
        <v>16</v>
      </c>
      <c r="D4" s="15">
        <v>5</v>
      </c>
      <c r="E4" s="4">
        <v>5</v>
      </c>
      <c r="F4" s="4">
        <v>5</v>
      </c>
      <c r="G4" s="4">
        <v>8</v>
      </c>
      <c r="H4" s="4">
        <v>5</v>
      </c>
      <c r="I4" s="4">
        <v>5</v>
      </c>
      <c r="J4" s="15">
        <f t="shared" ref="J4:J9" si="0">SUM(E4:I4)</f>
        <v>28</v>
      </c>
      <c r="K4" s="15">
        <f>J4</f>
        <v>28</v>
      </c>
    </row>
    <row r="5" spans="1:11" x14ac:dyDescent="0.35">
      <c r="A5" s="4" t="s">
        <v>14</v>
      </c>
      <c r="B5" s="6" t="s">
        <v>17</v>
      </c>
      <c r="C5" s="5" t="s">
        <v>18</v>
      </c>
      <c r="D5" s="15">
        <v>5</v>
      </c>
      <c r="E5" s="4">
        <v>9</v>
      </c>
      <c r="F5" s="4">
        <v>9</v>
      </c>
      <c r="G5" s="4">
        <v>9</v>
      </c>
      <c r="H5" s="4">
        <v>8</v>
      </c>
      <c r="I5" s="4">
        <v>9</v>
      </c>
      <c r="J5" s="15">
        <f t="shared" si="0"/>
        <v>44</v>
      </c>
      <c r="K5" s="15">
        <f>K4+J5</f>
        <v>72</v>
      </c>
    </row>
    <row r="6" spans="1:11" x14ac:dyDescent="0.35">
      <c r="A6" s="4" t="s">
        <v>14</v>
      </c>
      <c r="B6" s="6" t="s">
        <v>19</v>
      </c>
      <c r="C6" s="5" t="s">
        <v>20</v>
      </c>
      <c r="D6" s="15">
        <v>5</v>
      </c>
      <c r="E6" s="4">
        <v>9</v>
      </c>
      <c r="F6" s="4">
        <v>9</v>
      </c>
      <c r="G6" s="4">
        <v>9</v>
      </c>
      <c r="H6" s="4">
        <v>8</v>
      </c>
      <c r="I6" s="4">
        <v>9</v>
      </c>
      <c r="J6" s="15">
        <f t="shared" si="0"/>
        <v>44</v>
      </c>
      <c r="K6" s="15">
        <f>K5+J6</f>
        <v>116</v>
      </c>
    </row>
    <row r="7" spans="1:11" x14ac:dyDescent="0.35">
      <c r="A7" s="4" t="s">
        <v>14</v>
      </c>
      <c r="B7" s="6" t="s">
        <v>21</v>
      </c>
      <c r="C7" s="5" t="s">
        <v>22</v>
      </c>
      <c r="D7" s="15">
        <v>5</v>
      </c>
      <c r="E7" s="4">
        <v>9</v>
      </c>
      <c r="F7" s="4">
        <v>9</v>
      </c>
      <c r="G7" s="4">
        <v>9</v>
      </c>
      <c r="H7" s="4">
        <v>8</v>
      </c>
      <c r="I7" s="4">
        <v>9</v>
      </c>
      <c r="J7" s="15">
        <f t="shared" si="0"/>
        <v>44</v>
      </c>
      <c r="K7" s="15">
        <f>K6+J7</f>
        <v>160</v>
      </c>
    </row>
    <row r="8" spans="1:11" x14ac:dyDescent="0.35">
      <c r="A8" s="59" t="s">
        <v>14</v>
      </c>
      <c r="B8" s="60" t="s">
        <v>23</v>
      </c>
      <c r="C8" s="61" t="s">
        <v>123</v>
      </c>
      <c r="D8" s="62">
        <v>5</v>
      </c>
      <c r="E8" s="59">
        <v>8</v>
      </c>
      <c r="F8" s="59">
        <v>8</v>
      </c>
      <c r="G8" s="59">
        <v>8</v>
      </c>
      <c r="H8" s="59">
        <v>8</v>
      </c>
      <c r="I8" s="59">
        <v>8</v>
      </c>
      <c r="J8" s="62">
        <f t="shared" si="0"/>
        <v>40</v>
      </c>
      <c r="K8" s="62">
        <f xml:space="preserve"> K7+J8</f>
        <v>200</v>
      </c>
    </row>
    <row r="9" spans="1:11" x14ac:dyDescent="0.35">
      <c r="A9" s="4" t="s">
        <v>14</v>
      </c>
      <c r="B9" s="6" t="s">
        <v>124</v>
      </c>
      <c r="C9" s="5" t="s">
        <v>24</v>
      </c>
      <c r="D9" s="15">
        <v>5</v>
      </c>
      <c r="E9" s="4">
        <v>8</v>
      </c>
      <c r="F9" s="4">
        <v>8</v>
      </c>
      <c r="G9" s="4">
        <v>8</v>
      </c>
      <c r="H9" s="4">
        <v>8</v>
      </c>
      <c r="I9" s="4">
        <v>8</v>
      </c>
      <c r="J9" s="15">
        <f t="shared" si="0"/>
        <v>40</v>
      </c>
      <c r="K9" s="15">
        <f t="shared" ref="K9:K42" si="1">K8+J9</f>
        <v>240</v>
      </c>
    </row>
    <row r="10" spans="1:11" x14ac:dyDescent="0.35">
      <c r="A10" s="24" t="s">
        <v>118</v>
      </c>
      <c r="B10" s="27">
        <v>1.2</v>
      </c>
      <c r="C10" s="25" t="s">
        <v>118</v>
      </c>
      <c r="D10" s="26"/>
      <c r="E10" s="24"/>
      <c r="F10" s="24"/>
      <c r="G10" s="24"/>
      <c r="H10" s="24"/>
      <c r="I10" s="24"/>
      <c r="J10" s="26"/>
      <c r="K10" s="26">
        <f t="shared" si="1"/>
        <v>240</v>
      </c>
    </row>
    <row r="11" spans="1:11" x14ac:dyDescent="0.35">
      <c r="A11" s="17" t="s">
        <v>118</v>
      </c>
      <c r="B11" s="28" t="s">
        <v>25</v>
      </c>
      <c r="C11" s="18" t="s">
        <v>26</v>
      </c>
      <c r="D11" s="19"/>
      <c r="E11" s="17"/>
      <c r="F11" s="17"/>
      <c r="G11" s="17"/>
      <c r="H11" s="17"/>
      <c r="I11" s="17"/>
      <c r="J11" s="19"/>
      <c r="K11" s="19">
        <f t="shared" si="1"/>
        <v>240</v>
      </c>
    </row>
    <row r="12" spans="1:11" x14ac:dyDescent="0.35">
      <c r="A12" s="4" t="s">
        <v>118</v>
      </c>
      <c r="B12" s="6" t="s">
        <v>27</v>
      </c>
      <c r="C12" s="5" t="s">
        <v>28</v>
      </c>
      <c r="D12" s="15">
        <v>1</v>
      </c>
      <c r="E12" s="4"/>
      <c r="F12" s="4"/>
      <c r="G12" s="4"/>
      <c r="H12" s="4">
        <v>3</v>
      </c>
      <c r="I12" s="4"/>
      <c r="J12" s="15">
        <f>SUM(E12:I12)</f>
        <v>3</v>
      </c>
      <c r="K12" s="15">
        <f t="shared" si="1"/>
        <v>243</v>
      </c>
    </row>
    <row r="13" spans="1:11" x14ac:dyDescent="0.35">
      <c r="A13" s="4" t="s">
        <v>118</v>
      </c>
      <c r="B13" s="6" t="s">
        <v>29</v>
      </c>
      <c r="C13" s="5" t="s">
        <v>30</v>
      </c>
      <c r="D13" s="15">
        <v>1</v>
      </c>
      <c r="E13" s="4"/>
      <c r="F13" s="4"/>
      <c r="G13" s="4"/>
      <c r="H13" s="4"/>
      <c r="I13" s="4">
        <v>3</v>
      </c>
      <c r="J13" s="15">
        <f>SUM(E13:I13)</f>
        <v>3</v>
      </c>
      <c r="K13" s="15">
        <f t="shared" si="1"/>
        <v>246</v>
      </c>
    </row>
    <row r="14" spans="1:11" x14ac:dyDescent="0.35">
      <c r="A14" s="4" t="s">
        <v>118</v>
      </c>
      <c r="B14" s="6" t="s">
        <v>31</v>
      </c>
      <c r="C14" s="5" t="s">
        <v>32</v>
      </c>
      <c r="D14" s="15">
        <v>1</v>
      </c>
      <c r="E14" s="4"/>
      <c r="F14" s="4"/>
      <c r="G14" s="4"/>
      <c r="H14" s="4">
        <v>3</v>
      </c>
      <c r="I14" s="4"/>
      <c r="J14" s="15">
        <f>SUM(E14:I14)</f>
        <v>3</v>
      </c>
      <c r="K14" s="15">
        <f t="shared" si="1"/>
        <v>249</v>
      </c>
    </row>
    <row r="15" spans="1:11" x14ac:dyDescent="0.35">
      <c r="A15" s="4" t="s">
        <v>118</v>
      </c>
      <c r="B15" s="6" t="s">
        <v>33</v>
      </c>
      <c r="C15" s="5" t="s">
        <v>34</v>
      </c>
      <c r="D15" s="15">
        <v>1</v>
      </c>
      <c r="E15" s="4"/>
      <c r="F15" s="4"/>
      <c r="G15" s="4"/>
      <c r="H15" s="4"/>
      <c r="I15" s="4">
        <v>4</v>
      </c>
      <c r="J15" s="15">
        <f>SUM(E15:I15)</f>
        <v>4</v>
      </c>
      <c r="K15" s="15">
        <f t="shared" si="1"/>
        <v>253</v>
      </c>
    </row>
    <row r="16" spans="1:11" x14ac:dyDescent="0.35">
      <c r="A16" s="4" t="s">
        <v>118</v>
      </c>
      <c r="B16" s="6" t="s">
        <v>35</v>
      </c>
      <c r="C16" s="5" t="s">
        <v>36</v>
      </c>
      <c r="D16" s="15">
        <v>1</v>
      </c>
      <c r="E16" s="4"/>
      <c r="F16" s="4"/>
      <c r="G16" s="4"/>
      <c r="H16" s="4">
        <v>3</v>
      </c>
      <c r="I16" s="4"/>
      <c r="J16" s="15">
        <f>SUM(E16:I16)</f>
        <v>3</v>
      </c>
      <c r="K16" s="15">
        <f t="shared" si="1"/>
        <v>256</v>
      </c>
    </row>
    <row r="17" spans="1:11" x14ac:dyDescent="0.35">
      <c r="A17" s="17" t="s">
        <v>118</v>
      </c>
      <c r="B17" s="28" t="s">
        <v>37</v>
      </c>
      <c r="C17" s="18" t="s">
        <v>38</v>
      </c>
      <c r="D17" s="19"/>
      <c r="E17" s="17"/>
      <c r="F17" s="17"/>
      <c r="G17" s="17"/>
      <c r="H17" s="17"/>
      <c r="I17" s="17"/>
      <c r="J17" s="19"/>
      <c r="K17" s="19">
        <f t="shared" si="1"/>
        <v>256</v>
      </c>
    </row>
    <row r="18" spans="1:11" x14ac:dyDescent="0.35">
      <c r="A18" s="4" t="s">
        <v>118</v>
      </c>
      <c r="B18" s="6" t="s">
        <v>39</v>
      </c>
      <c r="C18" s="5" t="s">
        <v>40</v>
      </c>
      <c r="D18" s="15">
        <v>1</v>
      </c>
      <c r="E18" s="4"/>
      <c r="F18" s="4"/>
      <c r="G18" s="4">
        <v>5</v>
      </c>
      <c r="H18" s="4"/>
      <c r="I18" s="4"/>
      <c r="J18" s="15">
        <f>SUM(E18:I18)</f>
        <v>5</v>
      </c>
      <c r="K18" s="15">
        <f t="shared" si="1"/>
        <v>261</v>
      </c>
    </row>
    <row r="19" spans="1:11" x14ac:dyDescent="0.35">
      <c r="A19" s="4" t="s">
        <v>118</v>
      </c>
      <c r="B19" s="6" t="s">
        <v>41</v>
      </c>
      <c r="C19" s="5" t="s">
        <v>42</v>
      </c>
      <c r="D19" s="15">
        <v>1</v>
      </c>
      <c r="E19" s="4"/>
      <c r="F19" s="4"/>
      <c r="G19" s="4">
        <v>5</v>
      </c>
      <c r="H19" s="4"/>
      <c r="I19" s="4"/>
      <c r="J19" s="15">
        <f>SUM(E19:I19)</f>
        <v>5</v>
      </c>
      <c r="K19" s="15">
        <f t="shared" si="1"/>
        <v>266</v>
      </c>
    </row>
    <row r="20" spans="1:11" x14ac:dyDescent="0.35">
      <c r="A20" s="4" t="s">
        <v>118</v>
      </c>
      <c r="B20" s="6" t="s">
        <v>43</v>
      </c>
      <c r="C20" s="5" t="s">
        <v>44</v>
      </c>
      <c r="D20" s="15">
        <v>1</v>
      </c>
      <c r="E20" s="4"/>
      <c r="F20" s="4"/>
      <c r="G20" s="4">
        <v>5</v>
      </c>
      <c r="H20" s="4"/>
      <c r="I20" s="4"/>
      <c r="J20" s="15">
        <f>SUM(E20:I20)</f>
        <v>5</v>
      </c>
      <c r="K20" s="15">
        <f t="shared" si="1"/>
        <v>271</v>
      </c>
    </row>
    <row r="21" spans="1:11" x14ac:dyDescent="0.35">
      <c r="A21" s="4" t="s">
        <v>118</v>
      </c>
      <c r="B21" s="6" t="s">
        <v>45</v>
      </c>
      <c r="C21" s="5" t="s">
        <v>46</v>
      </c>
      <c r="D21" s="15">
        <v>1</v>
      </c>
      <c r="E21" s="4"/>
      <c r="F21" s="4"/>
      <c r="G21" s="4">
        <v>5</v>
      </c>
      <c r="H21" s="4"/>
      <c r="I21" s="4"/>
      <c r="J21" s="15">
        <f>SUM(E21:I21)</f>
        <v>5</v>
      </c>
      <c r="K21" s="15">
        <f t="shared" si="1"/>
        <v>276</v>
      </c>
    </row>
    <row r="22" spans="1:11" x14ac:dyDescent="0.35">
      <c r="A22" s="24" t="s">
        <v>47</v>
      </c>
      <c r="B22" s="27">
        <v>1.3</v>
      </c>
      <c r="C22" s="25" t="s">
        <v>47</v>
      </c>
      <c r="D22" s="26"/>
      <c r="E22" s="24"/>
      <c r="F22" s="24"/>
      <c r="G22" s="24"/>
      <c r="H22" s="24"/>
      <c r="I22" s="24"/>
      <c r="J22" s="26"/>
      <c r="K22" s="26">
        <f t="shared" si="1"/>
        <v>276</v>
      </c>
    </row>
    <row r="23" spans="1:11" x14ac:dyDescent="0.35">
      <c r="A23" s="17" t="s">
        <v>47</v>
      </c>
      <c r="B23" s="28" t="s">
        <v>48</v>
      </c>
      <c r="C23" s="18" t="s">
        <v>49</v>
      </c>
      <c r="D23" s="19"/>
      <c r="E23" s="17"/>
      <c r="F23" s="17"/>
      <c r="G23" s="17"/>
      <c r="H23" s="17"/>
      <c r="I23" s="17"/>
      <c r="J23" s="19"/>
      <c r="K23" s="19">
        <f t="shared" si="1"/>
        <v>276</v>
      </c>
    </row>
    <row r="24" spans="1:11" x14ac:dyDescent="0.35">
      <c r="A24" s="4" t="s">
        <v>47</v>
      </c>
      <c r="B24" s="6" t="s">
        <v>50</v>
      </c>
      <c r="C24" s="5" t="s">
        <v>51</v>
      </c>
      <c r="D24" s="15">
        <v>1</v>
      </c>
      <c r="E24" s="4"/>
      <c r="F24" s="4"/>
      <c r="G24" s="4"/>
      <c r="H24" s="4"/>
      <c r="I24" s="4">
        <v>5</v>
      </c>
      <c r="J24" s="15">
        <f t="shared" ref="J24:J55" si="2">SUM(E24:I24)</f>
        <v>5</v>
      </c>
      <c r="K24" s="15">
        <f t="shared" si="1"/>
        <v>281</v>
      </c>
    </row>
    <row r="25" spans="1:11" x14ac:dyDescent="0.35">
      <c r="A25" s="4" t="s">
        <v>47</v>
      </c>
      <c r="B25" s="6" t="s">
        <v>52</v>
      </c>
      <c r="C25" s="5" t="s">
        <v>53</v>
      </c>
      <c r="D25" s="15">
        <v>1</v>
      </c>
      <c r="E25" s="4"/>
      <c r="F25" s="4"/>
      <c r="G25" s="4"/>
      <c r="H25" s="4"/>
      <c r="I25" s="4">
        <v>5</v>
      </c>
      <c r="J25" s="15">
        <f t="shared" si="2"/>
        <v>5</v>
      </c>
      <c r="K25" s="15">
        <f t="shared" si="1"/>
        <v>286</v>
      </c>
    </row>
    <row r="26" spans="1:11" x14ac:dyDescent="0.35">
      <c r="A26" s="17" t="s">
        <v>47</v>
      </c>
      <c r="B26" s="28" t="s">
        <v>54</v>
      </c>
      <c r="C26" s="18" t="s">
        <v>55</v>
      </c>
      <c r="D26" s="19"/>
      <c r="E26" s="17"/>
      <c r="F26" s="17"/>
      <c r="G26" s="17"/>
      <c r="H26" s="17"/>
      <c r="I26" s="17"/>
      <c r="J26" s="19">
        <f t="shared" si="2"/>
        <v>0</v>
      </c>
      <c r="K26" s="19">
        <f t="shared" si="1"/>
        <v>286</v>
      </c>
    </row>
    <row r="27" spans="1:11" x14ac:dyDescent="0.35">
      <c r="A27" s="20" t="s">
        <v>47</v>
      </c>
      <c r="B27" s="21" t="s">
        <v>56</v>
      </c>
      <c r="C27" s="22" t="s">
        <v>57</v>
      </c>
      <c r="D27" s="23"/>
      <c r="E27" s="20"/>
      <c r="F27" s="20"/>
      <c r="G27" s="20"/>
      <c r="H27" s="20"/>
      <c r="I27" s="20"/>
      <c r="J27" s="23">
        <f t="shared" si="2"/>
        <v>0</v>
      </c>
      <c r="K27" s="23">
        <f t="shared" si="1"/>
        <v>286</v>
      </c>
    </row>
    <row r="28" spans="1:11" x14ac:dyDescent="0.35">
      <c r="A28" s="4" t="s">
        <v>47</v>
      </c>
      <c r="B28" s="6" t="s">
        <v>58</v>
      </c>
      <c r="C28" s="5" t="s">
        <v>59</v>
      </c>
      <c r="D28" s="15">
        <v>1</v>
      </c>
      <c r="E28" s="4"/>
      <c r="F28" s="4"/>
      <c r="G28" s="4"/>
      <c r="H28" s="4">
        <v>4</v>
      </c>
      <c r="I28" s="4"/>
      <c r="J28" s="15">
        <f t="shared" si="2"/>
        <v>4</v>
      </c>
      <c r="K28" s="15">
        <f t="shared" si="1"/>
        <v>290</v>
      </c>
    </row>
    <row r="29" spans="1:11" x14ac:dyDescent="0.35">
      <c r="A29" s="4" t="s">
        <v>47</v>
      </c>
      <c r="B29" s="6" t="s">
        <v>60</v>
      </c>
      <c r="C29" s="5" t="s">
        <v>61</v>
      </c>
      <c r="D29" s="15">
        <v>1</v>
      </c>
      <c r="E29" s="4"/>
      <c r="F29" s="4"/>
      <c r="G29" s="4"/>
      <c r="H29" s="4">
        <v>4</v>
      </c>
      <c r="I29" s="4"/>
      <c r="J29" s="15">
        <f t="shared" si="2"/>
        <v>4</v>
      </c>
      <c r="K29" s="15">
        <f t="shared" si="1"/>
        <v>294</v>
      </c>
    </row>
    <row r="30" spans="1:11" x14ac:dyDescent="0.35">
      <c r="A30" s="20" t="s">
        <v>47</v>
      </c>
      <c r="B30" s="21" t="s">
        <v>62</v>
      </c>
      <c r="C30" s="22" t="s">
        <v>63</v>
      </c>
      <c r="D30" s="23"/>
      <c r="E30" s="20"/>
      <c r="F30" s="20"/>
      <c r="G30" s="20"/>
      <c r="H30" s="20"/>
      <c r="I30" s="20"/>
      <c r="J30" s="23">
        <f t="shared" si="2"/>
        <v>0</v>
      </c>
      <c r="K30" s="23">
        <f t="shared" si="1"/>
        <v>294</v>
      </c>
    </row>
    <row r="31" spans="1:11" x14ac:dyDescent="0.35">
      <c r="A31" s="4" t="s">
        <v>47</v>
      </c>
      <c r="B31" s="6" t="s">
        <v>64</v>
      </c>
      <c r="C31" s="5" t="s">
        <v>59</v>
      </c>
      <c r="D31" s="15">
        <v>1</v>
      </c>
      <c r="F31" s="4"/>
      <c r="G31" s="4"/>
      <c r="H31" s="4">
        <v>4</v>
      </c>
      <c r="I31" s="4"/>
      <c r="J31" s="15">
        <f t="shared" si="2"/>
        <v>4</v>
      </c>
      <c r="K31" s="15">
        <f t="shared" si="1"/>
        <v>298</v>
      </c>
    </row>
    <row r="32" spans="1:11" x14ac:dyDescent="0.35">
      <c r="A32" s="4" t="s">
        <v>47</v>
      </c>
      <c r="B32" s="6" t="s">
        <v>65</v>
      </c>
      <c r="C32" s="5" t="s">
        <v>61</v>
      </c>
      <c r="D32" s="15">
        <v>1</v>
      </c>
      <c r="E32" s="4"/>
      <c r="F32" s="4"/>
      <c r="G32" s="4"/>
      <c r="H32" s="4">
        <v>5</v>
      </c>
      <c r="I32" s="4"/>
      <c r="J32" s="15">
        <f t="shared" si="2"/>
        <v>5</v>
      </c>
      <c r="K32" s="15">
        <f t="shared" si="1"/>
        <v>303</v>
      </c>
    </row>
    <row r="33" spans="1:11" x14ac:dyDescent="0.35">
      <c r="A33" s="20" t="s">
        <v>47</v>
      </c>
      <c r="B33" s="21" t="s">
        <v>66</v>
      </c>
      <c r="C33" s="22" t="s">
        <v>67</v>
      </c>
      <c r="D33" s="23"/>
      <c r="E33" s="20"/>
      <c r="F33" s="20"/>
      <c r="G33" s="20"/>
      <c r="H33" s="20"/>
      <c r="I33" s="20"/>
      <c r="J33" s="23">
        <f t="shared" si="2"/>
        <v>0</v>
      </c>
      <c r="K33" s="23">
        <f t="shared" si="1"/>
        <v>303</v>
      </c>
    </row>
    <row r="34" spans="1:11" x14ac:dyDescent="0.35">
      <c r="A34" s="4" t="s">
        <v>47</v>
      </c>
      <c r="B34" s="6" t="s">
        <v>68</v>
      </c>
      <c r="C34" s="5" t="s">
        <v>59</v>
      </c>
      <c r="D34" s="15">
        <v>1</v>
      </c>
      <c r="E34" s="4"/>
      <c r="F34" s="4"/>
      <c r="G34" s="4">
        <v>4</v>
      </c>
      <c r="H34" s="4"/>
      <c r="I34" s="4"/>
      <c r="J34" s="15">
        <f t="shared" si="2"/>
        <v>4</v>
      </c>
      <c r="K34" s="15">
        <f t="shared" si="1"/>
        <v>307</v>
      </c>
    </row>
    <row r="35" spans="1:11" x14ac:dyDescent="0.35">
      <c r="A35" s="4" t="s">
        <v>47</v>
      </c>
      <c r="B35" s="6" t="s">
        <v>69</v>
      </c>
      <c r="C35" s="5" t="s">
        <v>61</v>
      </c>
      <c r="D35" s="15">
        <v>1</v>
      </c>
      <c r="E35" s="4"/>
      <c r="F35" s="4"/>
      <c r="G35" s="4">
        <v>5</v>
      </c>
      <c r="H35" s="4"/>
      <c r="I35" s="4"/>
      <c r="J35" s="15">
        <f t="shared" si="2"/>
        <v>5</v>
      </c>
      <c r="K35" s="15">
        <f t="shared" si="1"/>
        <v>312</v>
      </c>
    </row>
    <row r="36" spans="1:11" x14ac:dyDescent="0.35">
      <c r="A36" s="20" t="s">
        <v>47</v>
      </c>
      <c r="B36" s="21" t="s">
        <v>70</v>
      </c>
      <c r="C36" s="22" t="s">
        <v>71</v>
      </c>
      <c r="D36" s="23"/>
      <c r="E36" s="20"/>
      <c r="F36" s="20"/>
      <c r="G36" s="20"/>
      <c r="H36" s="20"/>
      <c r="I36" s="20"/>
      <c r="J36" s="23">
        <f t="shared" si="2"/>
        <v>0</v>
      </c>
      <c r="K36" s="23">
        <f t="shared" si="1"/>
        <v>312</v>
      </c>
    </row>
    <row r="37" spans="1:11" x14ac:dyDescent="0.35">
      <c r="A37" s="4" t="s">
        <v>47</v>
      </c>
      <c r="B37" s="6" t="s">
        <v>72</v>
      </c>
      <c r="C37" s="5" t="s">
        <v>59</v>
      </c>
      <c r="D37" s="15">
        <v>1</v>
      </c>
      <c r="E37" s="4"/>
      <c r="F37" s="4"/>
      <c r="G37" s="4">
        <v>4</v>
      </c>
      <c r="H37" s="4"/>
      <c r="I37" s="4"/>
      <c r="J37" s="15">
        <f t="shared" si="2"/>
        <v>4</v>
      </c>
      <c r="K37" s="15">
        <f t="shared" si="1"/>
        <v>316</v>
      </c>
    </row>
    <row r="38" spans="1:11" x14ac:dyDescent="0.35">
      <c r="A38" s="4" t="s">
        <v>47</v>
      </c>
      <c r="B38" s="6" t="s">
        <v>73</v>
      </c>
      <c r="C38" s="5" t="s">
        <v>61</v>
      </c>
      <c r="D38" s="15">
        <v>1</v>
      </c>
      <c r="E38" s="4"/>
      <c r="F38" s="4"/>
      <c r="G38" s="4">
        <v>4</v>
      </c>
      <c r="H38" s="4"/>
      <c r="I38" s="4"/>
      <c r="J38" s="15">
        <f t="shared" si="2"/>
        <v>4</v>
      </c>
      <c r="K38" s="15">
        <f t="shared" si="1"/>
        <v>320</v>
      </c>
    </row>
    <row r="39" spans="1:11" x14ac:dyDescent="0.35">
      <c r="A39" s="24" t="s">
        <v>125</v>
      </c>
      <c r="B39" s="27">
        <v>1.4</v>
      </c>
      <c r="C39" s="25" t="s">
        <v>74</v>
      </c>
      <c r="D39" s="26"/>
      <c r="E39" s="24"/>
      <c r="F39" s="24"/>
      <c r="G39" s="24"/>
      <c r="H39" s="24"/>
      <c r="I39" s="24"/>
      <c r="J39" s="26">
        <f t="shared" si="2"/>
        <v>0</v>
      </c>
      <c r="K39" s="26">
        <f t="shared" si="1"/>
        <v>320</v>
      </c>
    </row>
    <row r="40" spans="1:11" x14ac:dyDescent="0.35">
      <c r="A40" s="4" t="s">
        <v>125</v>
      </c>
      <c r="B40" s="6" t="s">
        <v>75</v>
      </c>
      <c r="C40" s="5" t="s">
        <v>76</v>
      </c>
      <c r="D40" s="15">
        <v>3</v>
      </c>
      <c r="E40" s="4">
        <v>5</v>
      </c>
      <c r="F40" s="4">
        <v>5</v>
      </c>
      <c r="G40" s="4"/>
      <c r="H40" s="4"/>
      <c r="I40" s="4">
        <v>5</v>
      </c>
      <c r="J40" s="15">
        <f t="shared" si="2"/>
        <v>15</v>
      </c>
      <c r="K40" s="15">
        <f t="shared" si="1"/>
        <v>335</v>
      </c>
    </row>
    <row r="41" spans="1:11" x14ac:dyDescent="0.35">
      <c r="A41" s="17" t="s">
        <v>125</v>
      </c>
      <c r="B41" s="28" t="s">
        <v>77</v>
      </c>
      <c r="C41" s="18" t="s">
        <v>78</v>
      </c>
      <c r="D41" s="19"/>
      <c r="E41" s="17"/>
      <c r="F41" s="17"/>
      <c r="G41" s="17"/>
      <c r="H41" s="17"/>
      <c r="I41" s="17"/>
      <c r="J41" s="19">
        <f t="shared" si="2"/>
        <v>0</v>
      </c>
      <c r="K41" s="19">
        <f t="shared" si="1"/>
        <v>335</v>
      </c>
    </row>
    <row r="42" spans="1:11" x14ac:dyDescent="0.35">
      <c r="A42" s="4" t="s">
        <v>125</v>
      </c>
      <c r="B42" s="6" t="s">
        <v>79</v>
      </c>
      <c r="C42" s="5" t="s">
        <v>132</v>
      </c>
      <c r="D42" s="15">
        <v>5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15">
        <f t="shared" si="2"/>
        <v>25</v>
      </c>
      <c r="K42" s="15">
        <f t="shared" si="1"/>
        <v>360</v>
      </c>
    </row>
    <row r="43" spans="1:11" x14ac:dyDescent="0.35">
      <c r="A43" s="59" t="s">
        <v>125</v>
      </c>
      <c r="B43" s="60" t="s">
        <v>80</v>
      </c>
      <c r="C43" s="61" t="s">
        <v>133</v>
      </c>
      <c r="D43" s="62">
        <v>5</v>
      </c>
      <c r="E43" s="59">
        <v>8</v>
      </c>
      <c r="F43" s="59">
        <v>8</v>
      </c>
      <c r="G43" s="59">
        <v>8</v>
      </c>
      <c r="H43" s="59">
        <v>8</v>
      </c>
      <c r="I43" s="59">
        <v>8</v>
      </c>
      <c r="J43" s="62">
        <f t="shared" si="2"/>
        <v>40</v>
      </c>
      <c r="K43" s="62">
        <f xml:space="preserve"> K42+J43</f>
        <v>400</v>
      </c>
    </row>
    <row r="44" spans="1:11" x14ac:dyDescent="0.35">
      <c r="A44" s="4" t="s">
        <v>125</v>
      </c>
      <c r="B44" s="6" t="s">
        <v>81</v>
      </c>
      <c r="C44" s="5" t="s">
        <v>134</v>
      </c>
      <c r="D44" s="15">
        <v>5</v>
      </c>
      <c r="E44" s="4">
        <v>32</v>
      </c>
      <c r="F44" s="4">
        <v>32</v>
      </c>
      <c r="G44" s="4">
        <v>32</v>
      </c>
      <c r="H44" s="4">
        <v>32</v>
      </c>
      <c r="I44" s="4">
        <v>32</v>
      </c>
      <c r="J44" s="15">
        <f t="shared" si="2"/>
        <v>160</v>
      </c>
      <c r="K44" s="15">
        <f>K43+J44</f>
        <v>560</v>
      </c>
    </row>
    <row r="45" spans="1:11" x14ac:dyDescent="0.35">
      <c r="A45" s="59" t="s">
        <v>125</v>
      </c>
      <c r="B45" s="60" t="s">
        <v>82</v>
      </c>
      <c r="C45" s="61" t="s">
        <v>135</v>
      </c>
      <c r="D45" s="62">
        <v>5</v>
      </c>
      <c r="E45" s="59">
        <v>8</v>
      </c>
      <c r="F45" s="59">
        <v>8</v>
      </c>
      <c r="G45" s="59">
        <v>8</v>
      </c>
      <c r="H45" s="59">
        <v>8</v>
      </c>
      <c r="I45" s="59">
        <v>8</v>
      </c>
      <c r="J45" s="62">
        <f t="shared" si="2"/>
        <v>40</v>
      </c>
      <c r="K45" s="62">
        <f xml:space="preserve"> K44+J45</f>
        <v>600</v>
      </c>
    </row>
    <row r="46" spans="1:11" x14ac:dyDescent="0.35">
      <c r="A46" s="4" t="s">
        <v>125</v>
      </c>
      <c r="B46" s="6" t="s">
        <v>136</v>
      </c>
      <c r="C46" s="5" t="s">
        <v>137</v>
      </c>
      <c r="D46" s="15">
        <v>5</v>
      </c>
      <c r="E46" s="4">
        <v>32</v>
      </c>
      <c r="F46" s="4">
        <v>32</v>
      </c>
      <c r="G46" s="4">
        <v>32</v>
      </c>
      <c r="H46" s="4">
        <v>32</v>
      </c>
      <c r="I46" s="4">
        <v>32</v>
      </c>
      <c r="J46" s="15">
        <f t="shared" si="2"/>
        <v>160</v>
      </c>
      <c r="K46" s="15">
        <f>K45+J46</f>
        <v>760</v>
      </c>
    </row>
    <row r="47" spans="1:11" x14ac:dyDescent="0.35">
      <c r="A47" s="59" t="s">
        <v>125</v>
      </c>
      <c r="B47" s="60" t="s">
        <v>138</v>
      </c>
      <c r="C47" s="61" t="s">
        <v>139</v>
      </c>
      <c r="D47" s="62">
        <v>5</v>
      </c>
      <c r="E47" s="59">
        <v>8</v>
      </c>
      <c r="F47" s="59">
        <v>8</v>
      </c>
      <c r="G47" s="59">
        <v>8</v>
      </c>
      <c r="H47" s="59">
        <v>8</v>
      </c>
      <c r="I47" s="59">
        <v>8</v>
      </c>
      <c r="J47" s="62">
        <f t="shared" si="2"/>
        <v>40</v>
      </c>
      <c r="K47" s="62">
        <f xml:space="preserve"> K46+J47</f>
        <v>800</v>
      </c>
    </row>
    <row r="48" spans="1:11" x14ac:dyDescent="0.35">
      <c r="A48" s="4" t="s">
        <v>125</v>
      </c>
      <c r="B48" s="6" t="s">
        <v>140</v>
      </c>
      <c r="C48" s="5" t="s">
        <v>141</v>
      </c>
      <c r="D48" s="15">
        <v>5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15">
        <f t="shared" si="2"/>
        <v>10</v>
      </c>
      <c r="K48" s="15">
        <f>K47+J48</f>
        <v>810</v>
      </c>
    </row>
    <row r="49" spans="1:11" x14ac:dyDescent="0.35">
      <c r="A49" s="4" t="s">
        <v>125</v>
      </c>
      <c r="B49" s="6" t="s">
        <v>142</v>
      </c>
      <c r="C49" s="5" t="s">
        <v>143</v>
      </c>
      <c r="D49" s="15">
        <v>5</v>
      </c>
      <c r="E49" s="4">
        <v>30</v>
      </c>
      <c r="F49" s="4">
        <v>30</v>
      </c>
      <c r="G49" s="4">
        <v>30</v>
      </c>
      <c r="H49" s="4">
        <v>30</v>
      </c>
      <c r="I49" s="4">
        <v>30</v>
      </c>
      <c r="J49" s="15">
        <f t="shared" si="2"/>
        <v>150</v>
      </c>
      <c r="K49" s="15">
        <f>K48+J49</f>
        <v>960</v>
      </c>
    </row>
    <row r="50" spans="1:11" x14ac:dyDescent="0.35">
      <c r="A50" s="59" t="s">
        <v>125</v>
      </c>
      <c r="B50" s="60" t="s">
        <v>144</v>
      </c>
      <c r="C50" s="61" t="s">
        <v>145</v>
      </c>
      <c r="D50" s="62">
        <v>5</v>
      </c>
      <c r="E50" s="59">
        <v>8</v>
      </c>
      <c r="F50" s="59">
        <v>8</v>
      </c>
      <c r="G50" s="59">
        <v>8</v>
      </c>
      <c r="H50" s="59">
        <v>8</v>
      </c>
      <c r="I50" s="59">
        <v>8</v>
      </c>
      <c r="J50" s="62">
        <f t="shared" si="2"/>
        <v>40</v>
      </c>
      <c r="K50" s="62">
        <f xml:space="preserve"> K49+J50</f>
        <v>1000</v>
      </c>
    </row>
    <row r="51" spans="1:11" x14ac:dyDescent="0.35">
      <c r="A51" s="4" t="s">
        <v>125</v>
      </c>
      <c r="B51" s="6" t="s">
        <v>146</v>
      </c>
      <c r="C51" s="5" t="s">
        <v>147</v>
      </c>
      <c r="D51" s="15">
        <v>5</v>
      </c>
      <c r="E51" s="4">
        <v>32</v>
      </c>
      <c r="F51" s="4">
        <v>32</v>
      </c>
      <c r="G51" s="4">
        <v>32</v>
      </c>
      <c r="H51" s="4">
        <v>32</v>
      </c>
      <c r="I51" s="4">
        <v>32</v>
      </c>
      <c r="J51" s="15">
        <f t="shared" si="2"/>
        <v>160</v>
      </c>
      <c r="K51" s="15">
        <f>K50+J51</f>
        <v>1160</v>
      </c>
    </row>
    <row r="52" spans="1:11" x14ac:dyDescent="0.35">
      <c r="A52" s="59" t="s">
        <v>125</v>
      </c>
      <c r="B52" s="60" t="s">
        <v>148</v>
      </c>
      <c r="C52" s="61" t="s">
        <v>149</v>
      </c>
      <c r="D52" s="62">
        <v>5</v>
      </c>
      <c r="E52" s="59">
        <v>8</v>
      </c>
      <c r="F52" s="59">
        <v>8</v>
      </c>
      <c r="G52" s="59">
        <v>8</v>
      </c>
      <c r="H52" s="59">
        <v>8</v>
      </c>
      <c r="I52" s="59">
        <v>8</v>
      </c>
      <c r="J52" s="62">
        <f t="shared" si="2"/>
        <v>40</v>
      </c>
      <c r="K52" s="62">
        <f xml:space="preserve"> K51+J52</f>
        <v>1200</v>
      </c>
    </row>
    <row r="53" spans="1:11" x14ac:dyDescent="0.35">
      <c r="A53" s="4" t="s">
        <v>125</v>
      </c>
      <c r="B53" s="6" t="s">
        <v>150</v>
      </c>
      <c r="C53" s="5" t="s">
        <v>151</v>
      </c>
      <c r="D53" s="15">
        <v>5</v>
      </c>
      <c r="E53" s="4">
        <v>32</v>
      </c>
      <c r="F53" s="4">
        <v>32</v>
      </c>
      <c r="G53" s="4">
        <v>32</v>
      </c>
      <c r="H53" s="4">
        <v>32</v>
      </c>
      <c r="I53" s="4">
        <v>32</v>
      </c>
      <c r="J53" s="15">
        <f t="shared" si="2"/>
        <v>160</v>
      </c>
      <c r="K53" s="15">
        <f>K52+J53</f>
        <v>1360</v>
      </c>
    </row>
    <row r="54" spans="1:11" x14ac:dyDescent="0.35">
      <c r="A54" s="59" t="s">
        <v>125</v>
      </c>
      <c r="B54" s="60" t="s">
        <v>152</v>
      </c>
      <c r="C54" s="61" t="s">
        <v>153</v>
      </c>
      <c r="D54" s="62">
        <v>5</v>
      </c>
      <c r="E54" s="59">
        <v>8</v>
      </c>
      <c r="F54" s="59">
        <v>8</v>
      </c>
      <c r="G54" s="59">
        <v>8</v>
      </c>
      <c r="H54" s="59">
        <v>8</v>
      </c>
      <c r="I54" s="59">
        <v>8</v>
      </c>
      <c r="J54" s="62">
        <f t="shared" si="2"/>
        <v>40</v>
      </c>
      <c r="K54" s="62">
        <f xml:space="preserve"> K53+J54</f>
        <v>1400</v>
      </c>
    </row>
    <row r="55" spans="1:11" x14ac:dyDescent="0.35">
      <c r="A55" s="4" t="s">
        <v>125</v>
      </c>
      <c r="B55" s="6" t="s">
        <v>154</v>
      </c>
      <c r="C55" s="5" t="s">
        <v>155</v>
      </c>
      <c r="D55" s="15">
        <v>5</v>
      </c>
      <c r="E55" s="4">
        <v>32</v>
      </c>
      <c r="F55" s="4">
        <v>32</v>
      </c>
      <c r="G55" s="4">
        <v>32</v>
      </c>
      <c r="H55" s="4">
        <v>32</v>
      </c>
      <c r="I55" s="4">
        <v>32</v>
      </c>
      <c r="J55" s="15">
        <f t="shared" si="2"/>
        <v>160</v>
      </c>
      <c r="K55" s="15">
        <f>K54+J55</f>
        <v>1560</v>
      </c>
    </row>
    <row r="56" spans="1:11" x14ac:dyDescent="0.35">
      <c r="A56" s="59" t="s">
        <v>125</v>
      </c>
      <c r="B56" s="60" t="s">
        <v>156</v>
      </c>
      <c r="C56" s="61" t="s">
        <v>157</v>
      </c>
      <c r="D56" s="62">
        <v>5</v>
      </c>
      <c r="E56" s="59">
        <v>8</v>
      </c>
      <c r="F56" s="59">
        <v>8</v>
      </c>
      <c r="G56" s="59">
        <v>8</v>
      </c>
      <c r="H56" s="59">
        <v>8</v>
      </c>
      <c r="I56" s="59">
        <v>8</v>
      </c>
      <c r="J56" s="62">
        <f t="shared" ref="J56:J83" si="3">SUM(E56:I56)</f>
        <v>40</v>
      </c>
      <c r="K56" s="62">
        <f xml:space="preserve"> K55+J56</f>
        <v>1600</v>
      </c>
    </row>
    <row r="57" spans="1:11" x14ac:dyDescent="0.35">
      <c r="A57" s="4" t="s">
        <v>125</v>
      </c>
      <c r="B57" s="6" t="s">
        <v>158</v>
      </c>
      <c r="C57" s="5" t="s">
        <v>159</v>
      </c>
      <c r="D57" s="15">
        <v>5</v>
      </c>
      <c r="E57" s="4">
        <v>32</v>
      </c>
      <c r="F57" s="4">
        <v>32</v>
      </c>
      <c r="G57" s="4">
        <v>32</v>
      </c>
      <c r="H57" s="4">
        <v>32</v>
      </c>
      <c r="I57" s="4">
        <v>32</v>
      </c>
      <c r="J57" s="15">
        <f t="shared" si="3"/>
        <v>160</v>
      </c>
      <c r="K57" s="15">
        <f t="shared" ref="K57:K83" si="4">K56+J57</f>
        <v>1760</v>
      </c>
    </row>
    <row r="58" spans="1:11" x14ac:dyDescent="0.35">
      <c r="A58" s="59" t="s">
        <v>125</v>
      </c>
      <c r="B58" s="60" t="s">
        <v>160</v>
      </c>
      <c r="C58" s="61" t="s">
        <v>161</v>
      </c>
      <c r="D58" s="62">
        <v>5</v>
      </c>
      <c r="E58" s="59">
        <v>8</v>
      </c>
      <c r="F58" s="59">
        <v>8</v>
      </c>
      <c r="G58" s="59">
        <v>8</v>
      </c>
      <c r="H58" s="59">
        <v>8</v>
      </c>
      <c r="I58" s="59">
        <v>8</v>
      </c>
      <c r="J58" s="62">
        <f t="shared" si="3"/>
        <v>40</v>
      </c>
      <c r="K58" s="62">
        <f t="shared" si="4"/>
        <v>1800</v>
      </c>
    </row>
    <row r="59" spans="1:11" x14ac:dyDescent="0.35">
      <c r="A59" s="4" t="s">
        <v>125</v>
      </c>
      <c r="B59" s="6" t="s">
        <v>162</v>
      </c>
      <c r="C59" s="5" t="s">
        <v>163</v>
      </c>
      <c r="D59" s="15">
        <v>5</v>
      </c>
      <c r="E59" s="4">
        <v>24</v>
      </c>
      <c r="F59" s="4">
        <v>24</v>
      </c>
      <c r="G59" s="4">
        <v>24</v>
      </c>
      <c r="H59" s="4">
        <v>24</v>
      </c>
      <c r="I59" s="4">
        <v>24</v>
      </c>
      <c r="J59" s="15">
        <f t="shared" si="3"/>
        <v>120</v>
      </c>
      <c r="K59" s="15">
        <f t="shared" si="4"/>
        <v>1920</v>
      </c>
    </row>
    <row r="60" spans="1:11" x14ac:dyDescent="0.35">
      <c r="A60" s="4" t="s">
        <v>125</v>
      </c>
      <c r="B60" s="6" t="s">
        <v>164</v>
      </c>
      <c r="C60" s="5" t="s">
        <v>165</v>
      </c>
      <c r="D60" s="15">
        <v>5</v>
      </c>
      <c r="E60" s="4">
        <v>8</v>
      </c>
      <c r="F60" s="4">
        <v>8</v>
      </c>
      <c r="G60" s="4">
        <v>8</v>
      </c>
      <c r="H60" s="4">
        <v>8</v>
      </c>
      <c r="I60" s="4">
        <v>8</v>
      </c>
      <c r="J60" s="15">
        <f t="shared" si="3"/>
        <v>40</v>
      </c>
      <c r="K60" s="15">
        <f t="shared" si="4"/>
        <v>1960</v>
      </c>
    </row>
    <row r="61" spans="1:11" x14ac:dyDescent="0.35">
      <c r="A61" s="59" t="s">
        <v>125</v>
      </c>
      <c r="B61" s="60" t="s">
        <v>166</v>
      </c>
      <c r="C61" s="61" t="s">
        <v>167</v>
      </c>
      <c r="D61" s="62">
        <v>5</v>
      </c>
      <c r="E61" s="59">
        <v>8</v>
      </c>
      <c r="F61" s="59">
        <v>8</v>
      </c>
      <c r="G61" s="59">
        <v>8</v>
      </c>
      <c r="H61" s="59">
        <v>8</v>
      </c>
      <c r="I61" s="59">
        <v>8</v>
      </c>
      <c r="J61" s="62">
        <f t="shared" si="3"/>
        <v>40</v>
      </c>
      <c r="K61" s="62">
        <f t="shared" si="4"/>
        <v>2000</v>
      </c>
    </row>
    <row r="62" spans="1:11" x14ac:dyDescent="0.35">
      <c r="A62" s="4" t="s">
        <v>125</v>
      </c>
      <c r="B62" s="6" t="s">
        <v>168</v>
      </c>
      <c r="C62" s="5" t="s">
        <v>169</v>
      </c>
      <c r="D62" s="15">
        <v>5</v>
      </c>
      <c r="E62" s="4">
        <v>32</v>
      </c>
      <c r="F62" s="4">
        <v>32</v>
      </c>
      <c r="G62" s="4">
        <v>32</v>
      </c>
      <c r="H62" s="4">
        <v>32</v>
      </c>
      <c r="I62" s="4">
        <v>32</v>
      </c>
      <c r="J62" s="15">
        <f t="shared" si="3"/>
        <v>160</v>
      </c>
      <c r="K62" s="15">
        <f t="shared" si="4"/>
        <v>2160</v>
      </c>
    </row>
    <row r="63" spans="1:11" x14ac:dyDescent="0.35">
      <c r="A63" s="59" t="s">
        <v>125</v>
      </c>
      <c r="B63" s="60" t="s">
        <v>170</v>
      </c>
      <c r="C63" s="61" t="s">
        <v>171</v>
      </c>
      <c r="D63" s="62">
        <v>5</v>
      </c>
      <c r="E63" s="59">
        <v>8</v>
      </c>
      <c r="F63" s="59">
        <v>8</v>
      </c>
      <c r="G63" s="59">
        <v>8</v>
      </c>
      <c r="H63" s="59">
        <v>8</v>
      </c>
      <c r="I63" s="59">
        <v>8</v>
      </c>
      <c r="J63" s="62">
        <f t="shared" si="3"/>
        <v>40</v>
      </c>
      <c r="K63" s="62">
        <f t="shared" si="4"/>
        <v>2200</v>
      </c>
    </row>
    <row r="64" spans="1:11" x14ac:dyDescent="0.35">
      <c r="A64" s="4" t="s">
        <v>125</v>
      </c>
      <c r="B64" s="6" t="s">
        <v>172</v>
      </c>
      <c r="C64" s="5" t="s">
        <v>173</v>
      </c>
      <c r="D64" s="15">
        <v>5</v>
      </c>
      <c r="E64" s="4">
        <v>32</v>
      </c>
      <c r="F64" s="4">
        <v>32</v>
      </c>
      <c r="G64" s="4">
        <v>32</v>
      </c>
      <c r="H64" s="4">
        <v>32</v>
      </c>
      <c r="I64" s="4">
        <v>32</v>
      </c>
      <c r="J64" s="15">
        <f t="shared" si="3"/>
        <v>160</v>
      </c>
      <c r="K64" s="15">
        <f t="shared" si="4"/>
        <v>2360</v>
      </c>
    </row>
    <row r="65" spans="1:11" x14ac:dyDescent="0.35">
      <c r="A65" s="59" t="s">
        <v>125</v>
      </c>
      <c r="B65" s="60" t="s">
        <v>174</v>
      </c>
      <c r="C65" s="61" t="s">
        <v>175</v>
      </c>
      <c r="D65" s="62">
        <v>5</v>
      </c>
      <c r="E65" s="59">
        <v>8</v>
      </c>
      <c r="F65" s="59">
        <v>8</v>
      </c>
      <c r="G65" s="59">
        <v>8</v>
      </c>
      <c r="H65" s="59">
        <v>8</v>
      </c>
      <c r="I65" s="59">
        <v>8</v>
      </c>
      <c r="J65" s="62">
        <f t="shared" si="3"/>
        <v>40</v>
      </c>
      <c r="K65" s="62">
        <f t="shared" si="4"/>
        <v>2400</v>
      </c>
    </row>
    <row r="66" spans="1:11" x14ac:dyDescent="0.35">
      <c r="A66" s="4" t="s">
        <v>125</v>
      </c>
      <c r="B66" s="6" t="s">
        <v>176</v>
      </c>
      <c r="C66" s="5" t="s">
        <v>177</v>
      </c>
      <c r="D66" s="15">
        <v>5</v>
      </c>
      <c r="E66" s="4">
        <v>28</v>
      </c>
      <c r="F66" s="4">
        <v>28</v>
      </c>
      <c r="G66" s="4">
        <v>28</v>
      </c>
      <c r="H66" s="4">
        <v>28</v>
      </c>
      <c r="I66" s="4">
        <v>28</v>
      </c>
      <c r="J66" s="15">
        <f t="shared" si="3"/>
        <v>140</v>
      </c>
      <c r="K66" s="74">
        <f t="shared" si="4"/>
        <v>2540</v>
      </c>
    </row>
    <row r="67" spans="1:11" x14ac:dyDescent="0.35">
      <c r="A67" s="24" t="s">
        <v>83</v>
      </c>
      <c r="B67" s="27">
        <v>1.5</v>
      </c>
      <c r="C67" s="25" t="s">
        <v>83</v>
      </c>
      <c r="D67" s="26"/>
      <c r="E67" s="24"/>
      <c r="F67" s="24"/>
      <c r="G67" s="24"/>
      <c r="H67" s="24"/>
      <c r="I67" s="24"/>
      <c r="J67" s="26">
        <f t="shared" si="3"/>
        <v>0</v>
      </c>
      <c r="K67" s="26">
        <f t="shared" si="4"/>
        <v>2540</v>
      </c>
    </row>
    <row r="68" spans="1:11" x14ac:dyDescent="0.35">
      <c r="A68" s="4" t="s">
        <v>83</v>
      </c>
      <c r="B68" s="6" t="s">
        <v>84</v>
      </c>
      <c r="C68" s="5" t="s">
        <v>85</v>
      </c>
      <c r="D68" s="15"/>
      <c r="E68" s="4"/>
      <c r="F68" s="4"/>
      <c r="G68" s="4"/>
      <c r="H68" s="4"/>
      <c r="I68" s="4"/>
      <c r="J68" s="15">
        <f t="shared" si="3"/>
        <v>0</v>
      </c>
      <c r="K68" s="15">
        <f t="shared" si="4"/>
        <v>2540</v>
      </c>
    </row>
    <row r="69" spans="1:11" x14ac:dyDescent="0.35">
      <c r="A69" s="4" t="s">
        <v>83</v>
      </c>
      <c r="B69" s="6" t="s">
        <v>86</v>
      </c>
      <c r="C69" s="5" t="s">
        <v>87</v>
      </c>
      <c r="D69" s="15">
        <v>2</v>
      </c>
      <c r="E69" s="4"/>
      <c r="F69" s="4"/>
      <c r="G69" s="4"/>
      <c r="H69" s="4">
        <v>5</v>
      </c>
      <c r="I69" s="4">
        <v>5</v>
      </c>
      <c r="J69" s="15">
        <f t="shared" si="3"/>
        <v>10</v>
      </c>
      <c r="K69" s="15">
        <f t="shared" si="4"/>
        <v>2550</v>
      </c>
    </row>
    <row r="70" spans="1:11" x14ac:dyDescent="0.35">
      <c r="A70" s="4" t="s">
        <v>83</v>
      </c>
      <c r="B70" s="6" t="s">
        <v>88</v>
      </c>
      <c r="C70" s="5" t="s">
        <v>89</v>
      </c>
      <c r="D70" s="15"/>
      <c r="E70" s="4"/>
      <c r="F70" s="4"/>
      <c r="G70" s="4"/>
      <c r="H70" s="4"/>
      <c r="I70" s="4"/>
      <c r="J70" s="15">
        <f t="shared" si="3"/>
        <v>0</v>
      </c>
      <c r="K70" s="15">
        <f t="shared" si="4"/>
        <v>2550</v>
      </c>
    </row>
    <row r="71" spans="1:11" x14ac:dyDescent="0.35">
      <c r="A71" s="4" t="s">
        <v>83</v>
      </c>
      <c r="B71" s="6" t="s">
        <v>90</v>
      </c>
      <c r="C71" s="5" t="s">
        <v>87</v>
      </c>
      <c r="D71" s="15">
        <v>2</v>
      </c>
      <c r="E71" s="4"/>
      <c r="F71" s="4"/>
      <c r="G71" s="4"/>
      <c r="H71" s="4">
        <v>5</v>
      </c>
      <c r="I71" s="4">
        <v>5</v>
      </c>
      <c r="J71" s="15">
        <f t="shared" si="3"/>
        <v>10</v>
      </c>
      <c r="K71" s="15">
        <f t="shared" si="4"/>
        <v>2560</v>
      </c>
    </row>
    <row r="72" spans="1:11" x14ac:dyDescent="0.35">
      <c r="A72" s="59" t="s">
        <v>83</v>
      </c>
      <c r="B72" s="60" t="s">
        <v>91</v>
      </c>
      <c r="C72" s="61" t="s">
        <v>178</v>
      </c>
      <c r="D72" s="62">
        <v>5</v>
      </c>
      <c r="E72" s="59">
        <v>8</v>
      </c>
      <c r="F72" s="59">
        <v>8</v>
      </c>
      <c r="G72" s="59">
        <v>8</v>
      </c>
      <c r="H72" s="59">
        <v>8</v>
      </c>
      <c r="I72" s="59">
        <v>8</v>
      </c>
      <c r="J72" s="62">
        <f t="shared" si="3"/>
        <v>40</v>
      </c>
      <c r="K72" s="62">
        <f t="shared" si="4"/>
        <v>2600</v>
      </c>
    </row>
    <row r="73" spans="1:11" x14ac:dyDescent="0.35">
      <c r="A73" s="4" t="s">
        <v>83</v>
      </c>
      <c r="B73" s="6" t="s">
        <v>94</v>
      </c>
      <c r="C73" s="5" t="s">
        <v>92</v>
      </c>
      <c r="D73" s="15"/>
      <c r="E73" s="4"/>
      <c r="F73" s="4"/>
      <c r="G73" s="4"/>
      <c r="H73" s="4"/>
      <c r="I73" s="4"/>
      <c r="J73" s="15">
        <f t="shared" si="3"/>
        <v>0</v>
      </c>
      <c r="K73" s="74">
        <f t="shared" si="4"/>
        <v>2600</v>
      </c>
    </row>
    <row r="74" spans="1:11" x14ac:dyDescent="0.35">
      <c r="A74" s="4" t="s">
        <v>83</v>
      </c>
      <c r="B74" s="6" t="s">
        <v>96</v>
      </c>
      <c r="C74" s="5" t="s">
        <v>87</v>
      </c>
      <c r="D74" s="15">
        <v>2</v>
      </c>
      <c r="E74" s="4"/>
      <c r="F74" s="4"/>
      <c r="G74" s="4"/>
      <c r="H74" s="4">
        <v>5</v>
      </c>
      <c r="I74" s="4">
        <v>5</v>
      </c>
      <c r="J74" s="15">
        <f t="shared" si="3"/>
        <v>10</v>
      </c>
      <c r="K74" s="74">
        <f t="shared" si="4"/>
        <v>2610</v>
      </c>
    </row>
    <row r="75" spans="1:11" x14ac:dyDescent="0.35">
      <c r="A75" s="4" t="s">
        <v>83</v>
      </c>
      <c r="B75" s="6" t="s">
        <v>97</v>
      </c>
      <c r="C75" s="5" t="s">
        <v>95</v>
      </c>
      <c r="D75" s="15"/>
      <c r="E75" s="4"/>
      <c r="F75" s="4"/>
      <c r="G75" s="4"/>
      <c r="H75" s="4"/>
      <c r="I75" s="4"/>
      <c r="J75" s="15">
        <f t="shared" si="3"/>
        <v>0</v>
      </c>
      <c r="K75" s="74">
        <f t="shared" si="4"/>
        <v>2610</v>
      </c>
    </row>
    <row r="76" spans="1:11" x14ac:dyDescent="0.35">
      <c r="A76" s="4" t="s">
        <v>83</v>
      </c>
      <c r="B76" s="6" t="s">
        <v>179</v>
      </c>
      <c r="C76" s="5" t="s">
        <v>87</v>
      </c>
      <c r="D76" s="15">
        <v>2</v>
      </c>
      <c r="E76" s="4"/>
      <c r="F76" s="4"/>
      <c r="G76" s="4"/>
      <c r="H76" s="4">
        <v>5</v>
      </c>
      <c r="I76" s="4">
        <v>5</v>
      </c>
      <c r="J76" s="15">
        <f t="shared" si="3"/>
        <v>10</v>
      </c>
      <c r="K76" s="74">
        <f t="shared" si="4"/>
        <v>2620</v>
      </c>
    </row>
    <row r="77" spans="1:11" x14ac:dyDescent="0.35">
      <c r="A77" s="4" t="s">
        <v>83</v>
      </c>
      <c r="B77" s="6" t="s">
        <v>180</v>
      </c>
      <c r="C77" s="5" t="s">
        <v>98</v>
      </c>
      <c r="D77" s="15">
        <v>5</v>
      </c>
      <c r="E77" s="4">
        <v>10</v>
      </c>
      <c r="F77" s="4">
        <v>10</v>
      </c>
      <c r="G77" s="4">
        <v>10</v>
      </c>
      <c r="H77" s="4">
        <v>10</v>
      </c>
      <c r="I77" s="4">
        <v>11</v>
      </c>
      <c r="J77" s="15">
        <f t="shared" si="3"/>
        <v>51</v>
      </c>
      <c r="K77" s="74">
        <f t="shared" si="4"/>
        <v>2671</v>
      </c>
    </row>
    <row r="78" spans="1:11" x14ac:dyDescent="0.35">
      <c r="A78" s="24" t="s">
        <v>99</v>
      </c>
      <c r="B78" s="27">
        <v>1.6</v>
      </c>
      <c r="C78" s="25" t="s">
        <v>99</v>
      </c>
      <c r="D78" s="26"/>
      <c r="E78" s="24"/>
      <c r="F78" s="24"/>
      <c r="G78" s="24"/>
      <c r="H78" s="24"/>
      <c r="I78" s="24"/>
      <c r="J78" s="26">
        <f t="shared" si="3"/>
        <v>0</v>
      </c>
      <c r="K78" s="26">
        <f t="shared" si="4"/>
        <v>2671</v>
      </c>
    </row>
    <row r="79" spans="1:11" x14ac:dyDescent="0.35">
      <c r="A79" s="4" t="s">
        <v>99</v>
      </c>
      <c r="B79" s="6" t="s">
        <v>100</v>
      </c>
      <c r="C79" s="5" t="s">
        <v>101</v>
      </c>
      <c r="D79" s="15">
        <v>2</v>
      </c>
      <c r="E79" s="4">
        <v>10</v>
      </c>
      <c r="F79" s="4">
        <v>10</v>
      </c>
      <c r="G79" s="4"/>
      <c r="H79" s="4"/>
      <c r="I79" s="4"/>
      <c r="J79" s="15">
        <f t="shared" si="3"/>
        <v>20</v>
      </c>
      <c r="K79" s="74">
        <f t="shared" si="4"/>
        <v>2691</v>
      </c>
    </row>
    <row r="80" spans="1:11" x14ac:dyDescent="0.35">
      <c r="A80" s="4" t="s">
        <v>99</v>
      </c>
      <c r="B80" s="6" t="s">
        <v>102</v>
      </c>
      <c r="C80" s="5" t="s">
        <v>103</v>
      </c>
      <c r="D80" s="15">
        <v>2</v>
      </c>
      <c r="E80" s="4">
        <v>10</v>
      </c>
      <c r="F80" s="4">
        <v>10</v>
      </c>
      <c r="G80" s="4"/>
      <c r="H80" s="4"/>
      <c r="I80" s="4"/>
      <c r="J80" s="15">
        <f t="shared" si="3"/>
        <v>20</v>
      </c>
      <c r="K80" s="74">
        <f t="shared" si="4"/>
        <v>2711</v>
      </c>
    </row>
    <row r="81" spans="1:11" x14ac:dyDescent="0.35">
      <c r="A81" s="4" t="s">
        <v>99</v>
      </c>
      <c r="B81" s="6" t="s">
        <v>104</v>
      </c>
      <c r="C81" s="5" t="s">
        <v>105</v>
      </c>
      <c r="D81" s="15">
        <v>2</v>
      </c>
      <c r="E81" s="4">
        <v>10</v>
      </c>
      <c r="F81" s="4">
        <v>10</v>
      </c>
      <c r="G81" s="4"/>
      <c r="H81" s="4"/>
      <c r="I81" s="4"/>
      <c r="J81" s="15">
        <f t="shared" si="3"/>
        <v>20</v>
      </c>
      <c r="K81" s="74">
        <f t="shared" si="4"/>
        <v>2731</v>
      </c>
    </row>
    <row r="82" spans="1:11" x14ac:dyDescent="0.35">
      <c r="A82" s="4" t="s">
        <v>99</v>
      </c>
      <c r="B82" s="6" t="s">
        <v>106</v>
      </c>
      <c r="C82" s="5" t="s">
        <v>107</v>
      </c>
      <c r="D82" s="15">
        <v>5</v>
      </c>
      <c r="E82" s="4">
        <v>10</v>
      </c>
      <c r="F82" s="4">
        <v>10</v>
      </c>
      <c r="G82" s="4">
        <v>5</v>
      </c>
      <c r="H82" s="4">
        <v>2</v>
      </c>
      <c r="I82" s="4">
        <v>2</v>
      </c>
      <c r="J82" s="15">
        <f t="shared" si="3"/>
        <v>29</v>
      </c>
      <c r="K82" s="74">
        <f t="shared" si="4"/>
        <v>2760</v>
      </c>
    </row>
    <row r="83" spans="1:11" x14ac:dyDescent="0.35">
      <c r="A83" s="59" t="s">
        <v>99</v>
      </c>
      <c r="B83" s="60" t="s">
        <v>181</v>
      </c>
      <c r="C83" s="61" t="s">
        <v>182</v>
      </c>
      <c r="D83" s="62">
        <v>5</v>
      </c>
      <c r="E83" s="59">
        <v>8</v>
      </c>
      <c r="F83" s="59">
        <v>8</v>
      </c>
      <c r="G83" s="59">
        <v>8</v>
      </c>
      <c r="H83" s="59">
        <v>8</v>
      </c>
      <c r="I83" s="59">
        <v>8</v>
      </c>
      <c r="J83" s="62">
        <f t="shared" si="3"/>
        <v>40</v>
      </c>
      <c r="K83" s="62">
        <f t="shared" si="4"/>
        <v>2800</v>
      </c>
    </row>
    <row r="84" spans="1:11" x14ac:dyDescent="0.35">
      <c r="A84" s="96" t="s">
        <v>126</v>
      </c>
      <c r="B84" s="96"/>
      <c r="C84" s="96"/>
      <c r="D84" s="96"/>
      <c r="E84" s="36">
        <f>SUM(E2:E83)</f>
        <v>560</v>
      </c>
      <c r="F84" s="36">
        <f>SUM(F2:F83)</f>
        <v>560</v>
      </c>
      <c r="G84" s="36">
        <f>SUM(G2:G83)</f>
        <v>560</v>
      </c>
      <c r="H84" s="36">
        <f>SUM(H2:H83)</f>
        <v>560</v>
      </c>
      <c r="I84" s="36">
        <f>SUM(I2:I83)</f>
        <v>560</v>
      </c>
      <c r="J84" s="34" t="s">
        <v>127</v>
      </c>
      <c r="K84" s="35">
        <f>K83</f>
        <v>2800</v>
      </c>
    </row>
    <row r="86" spans="1:11" x14ac:dyDescent="0.35">
      <c r="I86" s="95" t="s">
        <v>128</v>
      </c>
      <c r="J86" s="95"/>
      <c r="K86" s="33">
        <f>K84/160</f>
        <v>17.5</v>
      </c>
    </row>
    <row r="87" spans="1:11" x14ac:dyDescent="0.35">
      <c r="I87" s="95" t="s">
        <v>129</v>
      </c>
      <c r="J87" s="95"/>
      <c r="K87" s="33">
        <f>K86*5</f>
        <v>87.5</v>
      </c>
    </row>
  </sheetData>
  <mergeCells count="3">
    <mergeCell ref="I86:J86"/>
    <mergeCell ref="I87:J87"/>
    <mergeCell ref="A84:D8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5AF5-921E-4ACA-9A89-2A59A37F013C}">
  <sheetPr>
    <pageSetUpPr autoPageBreaks="0"/>
  </sheetPr>
  <dimension ref="A1:O87"/>
  <sheetViews>
    <sheetView tabSelected="1" topLeftCell="C64" zoomScale="80" zoomScaleNormal="80" workbookViewId="0">
      <selection activeCell="E1" sqref="E1:E1048576"/>
    </sheetView>
  </sheetViews>
  <sheetFormatPr baseColWidth="10" defaultColWidth="11.453125" defaultRowHeight="14.5" x14ac:dyDescent="0.35"/>
  <cols>
    <col min="1" max="1" width="11.453125" style="3"/>
    <col min="2" max="2" width="11.453125" style="1"/>
    <col min="3" max="3" width="69.90625" bestFit="1" customWidth="1"/>
    <col min="4" max="4" width="16.08984375" style="16" customWidth="1"/>
    <col min="5" max="9" width="11.453125" style="3" customWidth="1"/>
    <col min="10" max="10" width="19.6328125" style="16" bestFit="1" customWidth="1"/>
    <col min="11" max="11" width="4.7265625" style="16" bestFit="1" customWidth="1"/>
    <col min="12" max="12" width="5.1796875" style="16" bestFit="1" customWidth="1"/>
    <col min="13" max="13" width="25" style="16" bestFit="1" customWidth="1"/>
    <col min="14" max="15" width="19.1796875" bestFit="1" customWidth="1"/>
  </cols>
  <sheetData>
    <row r="1" spans="1:15" x14ac:dyDescent="0.35">
      <c r="A1" s="9" t="s">
        <v>119</v>
      </c>
      <c r="B1" s="7" t="s">
        <v>0</v>
      </c>
      <c r="C1" s="8" t="s">
        <v>1</v>
      </c>
      <c r="D1" s="8" t="s">
        <v>120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121</v>
      </c>
      <c r="K1" s="9" t="s">
        <v>130</v>
      </c>
      <c r="L1" s="9" t="s">
        <v>131</v>
      </c>
      <c r="M1" s="9" t="s">
        <v>122</v>
      </c>
      <c r="N1" s="9" t="s">
        <v>216</v>
      </c>
      <c r="O1" s="9" t="s">
        <v>217</v>
      </c>
    </row>
    <row r="2" spans="1:15" x14ac:dyDescent="0.35">
      <c r="A2" s="24"/>
      <c r="B2" s="27">
        <v>1</v>
      </c>
      <c r="C2" s="25" t="s">
        <v>13</v>
      </c>
      <c r="D2" s="26"/>
      <c r="E2" s="24"/>
      <c r="F2" s="24"/>
      <c r="G2" s="24"/>
      <c r="H2" s="24"/>
      <c r="I2" s="24"/>
      <c r="J2" s="26"/>
      <c r="K2" s="26"/>
      <c r="L2" s="26"/>
      <c r="M2" s="26"/>
      <c r="N2" s="26"/>
      <c r="O2" s="26"/>
    </row>
    <row r="3" spans="1:15" x14ac:dyDescent="0.35">
      <c r="A3" s="24" t="s">
        <v>14</v>
      </c>
      <c r="B3" s="27">
        <v>1.1000000000000001</v>
      </c>
      <c r="C3" s="25" t="s">
        <v>14</v>
      </c>
      <c r="D3" s="26"/>
      <c r="E3" s="24"/>
      <c r="F3" s="24"/>
      <c r="G3" s="24"/>
      <c r="H3" s="24"/>
      <c r="I3" s="24"/>
      <c r="J3" s="26"/>
      <c r="K3" s="26"/>
      <c r="L3" s="26"/>
      <c r="M3" s="26"/>
      <c r="N3" s="26"/>
      <c r="O3" s="26"/>
    </row>
    <row r="4" spans="1:15" x14ac:dyDescent="0.35">
      <c r="A4" s="4" t="s">
        <v>14</v>
      </c>
      <c r="B4" s="6" t="s">
        <v>15</v>
      </c>
      <c r="C4" s="5" t="s">
        <v>16</v>
      </c>
      <c r="D4" s="15">
        <v>5</v>
      </c>
      <c r="E4" s="4">
        <v>5</v>
      </c>
      <c r="F4" s="4">
        <v>5</v>
      </c>
      <c r="G4" s="4">
        <v>8</v>
      </c>
      <c r="H4" s="4">
        <v>5</v>
      </c>
      <c r="I4" s="4">
        <v>5</v>
      </c>
      <c r="J4" s="15">
        <f>SUM(E4:I4)</f>
        <v>28</v>
      </c>
      <c r="K4" s="15">
        <f>J4-(J4*0.2)</f>
        <v>22.4</v>
      </c>
      <c r="L4" s="15">
        <f>(J4*0.2)+J4</f>
        <v>33.6</v>
      </c>
      <c r="M4" s="15">
        <f>J4</f>
        <v>28</v>
      </c>
      <c r="N4" s="89">
        <f>(J4*100)/$M$83</f>
        <v>1</v>
      </c>
      <c r="O4" s="89">
        <f>N4</f>
        <v>1</v>
      </c>
    </row>
    <row r="5" spans="1:15" x14ac:dyDescent="0.35">
      <c r="A5" s="4" t="s">
        <v>14</v>
      </c>
      <c r="B5" s="6" t="s">
        <v>17</v>
      </c>
      <c r="C5" s="5" t="s">
        <v>18</v>
      </c>
      <c r="D5" s="15">
        <v>5</v>
      </c>
      <c r="E5" s="4">
        <v>9</v>
      </c>
      <c r="F5" s="4">
        <v>9</v>
      </c>
      <c r="G5" s="4">
        <v>9</v>
      </c>
      <c r="H5" s="4">
        <v>8</v>
      </c>
      <c r="I5" s="4">
        <v>9</v>
      </c>
      <c r="J5" s="15">
        <f t="shared" ref="J5:J82" si="0">SUM(E5:I5)</f>
        <v>44</v>
      </c>
      <c r="K5" s="15">
        <f t="shared" ref="K5:K68" si="1">J5-(J5*0.2)</f>
        <v>35.200000000000003</v>
      </c>
      <c r="L5" s="15">
        <f t="shared" ref="L5:L68" si="2">(J5*0.2)+J5</f>
        <v>52.8</v>
      </c>
      <c r="M5" s="15">
        <f>M4+J5</f>
        <v>72</v>
      </c>
      <c r="N5" s="89">
        <f t="shared" ref="N5:N68" si="3">(J5*100)/$M$83</f>
        <v>1.5714285714285714</v>
      </c>
      <c r="O5" s="89">
        <f>O4+N5</f>
        <v>2.5714285714285712</v>
      </c>
    </row>
    <row r="6" spans="1:15" x14ac:dyDescent="0.35">
      <c r="A6" s="4" t="s">
        <v>14</v>
      </c>
      <c r="B6" s="6" t="s">
        <v>19</v>
      </c>
      <c r="C6" s="5" t="s">
        <v>20</v>
      </c>
      <c r="D6" s="15">
        <v>5</v>
      </c>
      <c r="E6" s="4">
        <v>9</v>
      </c>
      <c r="F6" s="4">
        <v>9</v>
      </c>
      <c r="G6" s="4">
        <v>9</v>
      </c>
      <c r="H6" s="4">
        <v>8</v>
      </c>
      <c r="I6" s="4">
        <v>9</v>
      </c>
      <c r="J6" s="15">
        <f t="shared" si="0"/>
        <v>44</v>
      </c>
      <c r="K6" s="15">
        <f t="shared" si="1"/>
        <v>35.200000000000003</v>
      </c>
      <c r="L6" s="15">
        <f t="shared" si="2"/>
        <v>52.8</v>
      </c>
      <c r="M6" s="15">
        <f>M5+J6</f>
        <v>116</v>
      </c>
      <c r="N6" s="89">
        <f t="shared" si="3"/>
        <v>1.5714285714285714</v>
      </c>
      <c r="O6" s="89">
        <f>O5+N6</f>
        <v>4.1428571428571423</v>
      </c>
    </row>
    <row r="7" spans="1:15" x14ac:dyDescent="0.35">
      <c r="A7" s="4" t="s">
        <v>14</v>
      </c>
      <c r="B7" s="6" t="s">
        <v>21</v>
      </c>
      <c r="C7" s="5" t="s">
        <v>22</v>
      </c>
      <c r="D7" s="15">
        <v>5</v>
      </c>
      <c r="E7" s="4">
        <v>9</v>
      </c>
      <c r="F7" s="4">
        <v>9</v>
      </c>
      <c r="G7" s="4">
        <v>9</v>
      </c>
      <c r="H7" s="4">
        <v>8</v>
      </c>
      <c r="I7" s="4">
        <v>9</v>
      </c>
      <c r="J7" s="15">
        <f t="shared" si="0"/>
        <v>44</v>
      </c>
      <c r="K7" s="15">
        <f t="shared" si="1"/>
        <v>35.200000000000003</v>
      </c>
      <c r="L7" s="15">
        <f t="shared" si="2"/>
        <v>52.8</v>
      </c>
      <c r="M7" s="15">
        <f t="shared" ref="M7" si="4">M6+J7</f>
        <v>160</v>
      </c>
      <c r="N7" s="89">
        <f t="shared" si="3"/>
        <v>1.5714285714285714</v>
      </c>
      <c r="O7" s="89">
        <f t="shared" ref="O7:O70" si="5">O6+N7</f>
        <v>5.7142857142857135</v>
      </c>
    </row>
    <row r="8" spans="1:15" s="63" customFormat="1" x14ac:dyDescent="0.35">
      <c r="A8" s="59" t="s">
        <v>14</v>
      </c>
      <c r="B8" s="60" t="s">
        <v>23</v>
      </c>
      <c r="C8" s="61" t="s">
        <v>123</v>
      </c>
      <c r="D8" s="62">
        <v>5</v>
      </c>
      <c r="E8" s="59">
        <v>8</v>
      </c>
      <c r="F8" s="59">
        <v>8</v>
      </c>
      <c r="G8" s="59">
        <v>8</v>
      </c>
      <c r="H8" s="59">
        <v>8</v>
      </c>
      <c r="I8" s="59">
        <v>8</v>
      </c>
      <c r="J8" s="62">
        <f>SUM(E8:I8)</f>
        <v>40</v>
      </c>
      <c r="K8" s="56">
        <f t="shared" si="1"/>
        <v>32</v>
      </c>
      <c r="L8" s="56">
        <f t="shared" si="2"/>
        <v>48</v>
      </c>
      <c r="M8" s="62">
        <f>M7+J8</f>
        <v>200</v>
      </c>
      <c r="N8" s="90">
        <f t="shared" si="3"/>
        <v>1.4285714285714286</v>
      </c>
      <c r="O8" s="90">
        <f t="shared" si="5"/>
        <v>7.1428571428571423</v>
      </c>
    </row>
    <row r="9" spans="1:15" x14ac:dyDescent="0.35">
      <c r="A9" s="4" t="s">
        <v>14</v>
      </c>
      <c r="B9" s="6" t="s">
        <v>124</v>
      </c>
      <c r="C9" s="5" t="s">
        <v>24</v>
      </c>
      <c r="D9" s="15">
        <v>5</v>
      </c>
      <c r="E9" s="4">
        <v>8</v>
      </c>
      <c r="F9" s="4">
        <v>8</v>
      </c>
      <c r="G9" s="4">
        <v>8</v>
      </c>
      <c r="H9" s="4">
        <v>8</v>
      </c>
      <c r="I9" s="4">
        <v>8</v>
      </c>
      <c r="J9" s="15">
        <f>SUM(E9:I9)</f>
        <v>40</v>
      </c>
      <c r="K9" s="15">
        <f t="shared" si="1"/>
        <v>32</v>
      </c>
      <c r="L9" s="15">
        <f t="shared" si="2"/>
        <v>48</v>
      </c>
      <c r="M9" s="15">
        <f>M8+J9</f>
        <v>240</v>
      </c>
      <c r="N9" s="89">
        <f t="shared" si="3"/>
        <v>1.4285714285714286</v>
      </c>
      <c r="O9" s="89">
        <f t="shared" si="5"/>
        <v>8.5714285714285712</v>
      </c>
    </row>
    <row r="10" spans="1:15" x14ac:dyDescent="0.35">
      <c r="A10" s="24" t="s">
        <v>118</v>
      </c>
      <c r="B10" s="27">
        <v>1.2</v>
      </c>
      <c r="C10" s="25" t="s">
        <v>118</v>
      </c>
      <c r="D10" s="26"/>
      <c r="E10" s="24"/>
      <c r="F10" s="24"/>
      <c r="G10" s="24"/>
      <c r="H10" s="24"/>
      <c r="I10" s="24"/>
      <c r="J10" s="26"/>
      <c r="K10" s="26">
        <f t="shared" si="1"/>
        <v>0</v>
      </c>
      <c r="L10" s="26">
        <f t="shared" si="2"/>
        <v>0</v>
      </c>
      <c r="M10" s="26">
        <f>M9+J10</f>
        <v>240</v>
      </c>
      <c r="N10" s="91">
        <f t="shared" si="3"/>
        <v>0</v>
      </c>
      <c r="O10" s="91">
        <f t="shared" si="5"/>
        <v>8.5714285714285712</v>
      </c>
    </row>
    <row r="11" spans="1:15" x14ac:dyDescent="0.35">
      <c r="A11" s="17" t="s">
        <v>118</v>
      </c>
      <c r="B11" s="28" t="s">
        <v>25</v>
      </c>
      <c r="C11" s="18" t="s">
        <v>26</v>
      </c>
      <c r="D11" s="19"/>
      <c r="E11" s="17"/>
      <c r="F11" s="17"/>
      <c r="G11" s="17"/>
      <c r="H11" s="17"/>
      <c r="I11" s="17"/>
      <c r="J11" s="19"/>
      <c r="K11" s="19">
        <f t="shared" si="1"/>
        <v>0</v>
      </c>
      <c r="L11" s="19">
        <f t="shared" si="2"/>
        <v>0</v>
      </c>
      <c r="M11" s="19">
        <f t="shared" ref="M11:M69" si="6">M10+J11</f>
        <v>240</v>
      </c>
      <c r="N11" s="92">
        <f t="shared" si="3"/>
        <v>0</v>
      </c>
      <c r="O11" s="92">
        <f t="shared" si="5"/>
        <v>8.5714285714285712</v>
      </c>
    </row>
    <row r="12" spans="1:15" x14ac:dyDescent="0.35">
      <c r="A12" s="4" t="s">
        <v>118</v>
      </c>
      <c r="B12" s="6" t="s">
        <v>27</v>
      </c>
      <c r="C12" s="5" t="s">
        <v>28</v>
      </c>
      <c r="D12" s="15">
        <v>1</v>
      </c>
      <c r="E12" s="4"/>
      <c r="F12" s="4"/>
      <c r="G12" s="4"/>
      <c r="H12" s="4">
        <v>3</v>
      </c>
      <c r="I12" s="4"/>
      <c r="J12" s="15">
        <f t="shared" si="0"/>
        <v>3</v>
      </c>
      <c r="K12" s="15">
        <f t="shared" si="1"/>
        <v>2.4</v>
      </c>
      <c r="L12" s="15">
        <f t="shared" si="2"/>
        <v>3.6</v>
      </c>
      <c r="M12" s="15">
        <f t="shared" si="6"/>
        <v>243</v>
      </c>
      <c r="N12" s="89">
        <f t="shared" si="3"/>
        <v>0.10714285714285714</v>
      </c>
      <c r="O12" s="89">
        <f t="shared" si="5"/>
        <v>8.6785714285714288</v>
      </c>
    </row>
    <row r="13" spans="1:15" x14ac:dyDescent="0.35">
      <c r="A13" s="4" t="s">
        <v>118</v>
      </c>
      <c r="B13" s="6" t="s">
        <v>29</v>
      </c>
      <c r="C13" s="5" t="s">
        <v>30</v>
      </c>
      <c r="D13" s="15">
        <v>1</v>
      </c>
      <c r="E13" s="4"/>
      <c r="F13" s="4"/>
      <c r="G13" s="4"/>
      <c r="I13" s="4">
        <v>3</v>
      </c>
      <c r="J13" s="15">
        <f>SUM(E13:I13)</f>
        <v>3</v>
      </c>
      <c r="K13" s="15">
        <f t="shared" si="1"/>
        <v>2.4</v>
      </c>
      <c r="L13" s="15">
        <f t="shared" si="2"/>
        <v>3.6</v>
      </c>
      <c r="M13" s="15">
        <f t="shared" si="6"/>
        <v>246</v>
      </c>
      <c r="N13" s="89">
        <f t="shared" si="3"/>
        <v>0.10714285714285714</v>
      </c>
      <c r="O13" s="89">
        <f t="shared" si="5"/>
        <v>8.7857142857142865</v>
      </c>
    </row>
    <row r="14" spans="1:15" x14ac:dyDescent="0.35">
      <c r="A14" s="4" t="s">
        <v>118</v>
      </c>
      <c r="B14" s="6" t="s">
        <v>31</v>
      </c>
      <c r="C14" s="5" t="s">
        <v>32</v>
      </c>
      <c r="D14" s="15">
        <v>1</v>
      </c>
      <c r="E14" s="4"/>
      <c r="F14" s="4"/>
      <c r="G14" s="4"/>
      <c r="H14" s="4">
        <v>3</v>
      </c>
      <c r="I14" s="4"/>
      <c r="J14" s="15">
        <f t="shared" si="0"/>
        <v>3</v>
      </c>
      <c r="K14" s="15">
        <f t="shared" si="1"/>
        <v>2.4</v>
      </c>
      <c r="L14" s="15">
        <f t="shared" si="2"/>
        <v>3.6</v>
      </c>
      <c r="M14" s="15">
        <f t="shared" si="6"/>
        <v>249</v>
      </c>
      <c r="N14" s="89">
        <f t="shared" si="3"/>
        <v>0.10714285714285714</v>
      </c>
      <c r="O14" s="89">
        <f t="shared" si="5"/>
        <v>8.8928571428571441</v>
      </c>
    </row>
    <row r="15" spans="1:15" x14ac:dyDescent="0.35">
      <c r="A15" s="4" t="s">
        <v>118</v>
      </c>
      <c r="B15" s="6" t="s">
        <v>33</v>
      </c>
      <c r="C15" s="5" t="s">
        <v>34</v>
      </c>
      <c r="D15" s="15">
        <v>1</v>
      </c>
      <c r="E15" s="4"/>
      <c r="F15" s="4"/>
      <c r="G15" s="4"/>
      <c r="I15" s="4">
        <v>4</v>
      </c>
      <c r="J15" s="15">
        <f>SUM(E15:I15)</f>
        <v>4</v>
      </c>
      <c r="K15" s="15">
        <f t="shared" si="1"/>
        <v>3.2</v>
      </c>
      <c r="L15" s="15">
        <f t="shared" si="2"/>
        <v>4.8</v>
      </c>
      <c r="M15" s="15">
        <f t="shared" si="6"/>
        <v>253</v>
      </c>
      <c r="N15" s="89">
        <f t="shared" si="3"/>
        <v>0.14285714285714285</v>
      </c>
      <c r="O15" s="89">
        <f t="shared" si="5"/>
        <v>9.0357142857142865</v>
      </c>
    </row>
    <row r="16" spans="1:15" x14ac:dyDescent="0.35">
      <c r="A16" s="4" t="s">
        <v>118</v>
      </c>
      <c r="B16" s="6" t="s">
        <v>35</v>
      </c>
      <c r="C16" s="5" t="s">
        <v>36</v>
      </c>
      <c r="D16" s="15">
        <v>1</v>
      </c>
      <c r="E16" s="4"/>
      <c r="F16" s="4"/>
      <c r="G16" s="4"/>
      <c r="H16" s="4">
        <v>3</v>
      </c>
      <c r="I16" s="4"/>
      <c r="J16" s="15">
        <f t="shared" si="0"/>
        <v>3</v>
      </c>
      <c r="K16" s="15">
        <f t="shared" si="1"/>
        <v>2.4</v>
      </c>
      <c r="L16" s="15">
        <f t="shared" si="2"/>
        <v>3.6</v>
      </c>
      <c r="M16" s="15">
        <f t="shared" si="6"/>
        <v>256</v>
      </c>
      <c r="N16" s="89">
        <f t="shared" si="3"/>
        <v>0.10714285714285714</v>
      </c>
      <c r="O16" s="89">
        <f t="shared" si="5"/>
        <v>9.1428571428571441</v>
      </c>
    </row>
    <row r="17" spans="1:15" x14ac:dyDescent="0.35">
      <c r="A17" s="17" t="s">
        <v>118</v>
      </c>
      <c r="B17" s="28" t="s">
        <v>37</v>
      </c>
      <c r="C17" s="18" t="s">
        <v>38</v>
      </c>
      <c r="D17" s="19"/>
      <c r="E17" s="17"/>
      <c r="F17" s="17"/>
      <c r="G17" s="17"/>
      <c r="H17" s="17"/>
      <c r="I17" s="17"/>
      <c r="J17" s="19"/>
      <c r="K17" s="19">
        <f t="shared" si="1"/>
        <v>0</v>
      </c>
      <c r="L17" s="19">
        <f t="shared" si="2"/>
        <v>0</v>
      </c>
      <c r="M17" s="19">
        <f t="shared" si="6"/>
        <v>256</v>
      </c>
      <c r="N17" s="92">
        <f t="shared" si="3"/>
        <v>0</v>
      </c>
      <c r="O17" s="92">
        <f t="shared" si="5"/>
        <v>9.1428571428571441</v>
      </c>
    </row>
    <row r="18" spans="1:15" x14ac:dyDescent="0.35">
      <c r="A18" s="4" t="s">
        <v>118</v>
      </c>
      <c r="B18" s="6" t="s">
        <v>39</v>
      </c>
      <c r="C18" s="5" t="s">
        <v>40</v>
      </c>
      <c r="D18" s="15">
        <v>1</v>
      </c>
      <c r="E18" s="4"/>
      <c r="F18" s="4"/>
      <c r="G18" s="4">
        <v>5</v>
      </c>
      <c r="H18" s="4"/>
      <c r="I18" s="4"/>
      <c r="J18" s="15">
        <f t="shared" si="0"/>
        <v>5</v>
      </c>
      <c r="K18" s="15">
        <f t="shared" si="1"/>
        <v>4</v>
      </c>
      <c r="L18" s="15">
        <f t="shared" si="2"/>
        <v>6</v>
      </c>
      <c r="M18" s="15">
        <f t="shared" si="6"/>
        <v>261</v>
      </c>
      <c r="N18" s="89">
        <f t="shared" si="3"/>
        <v>0.17857142857142858</v>
      </c>
      <c r="O18" s="89">
        <f t="shared" si="5"/>
        <v>9.321428571428573</v>
      </c>
    </row>
    <row r="19" spans="1:15" x14ac:dyDescent="0.35">
      <c r="A19" s="4" t="s">
        <v>118</v>
      </c>
      <c r="B19" s="6" t="s">
        <v>41</v>
      </c>
      <c r="C19" s="5" t="s">
        <v>42</v>
      </c>
      <c r="D19" s="15">
        <v>1</v>
      </c>
      <c r="E19" s="4"/>
      <c r="F19" s="4"/>
      <c r="G19" s="4">
        <v>5</v>
      </c>
      <c r="H19" s="4"/>
      <c r="I19" s="4"/>
      <c r="J19" s="15">
        <f t="shared" si="0"/>
        <v>5</v>
      </c>
      <c r="K19" s="15">
        <f t="shared" si="1"/>
        <v>4</v>
      </c>
      <c r="L19" s="15">
        <f t="shared" si="2"/>
        <v>6</v>
      </c>
      <c r="M19" s="15">
        <f t="shared" si="6"/>
        <v>266</v>
      </c>
      <c r="N19" s="89">
        <f t="shared" si="3"/>
        <v>0.17857142857142858</v>
      </c>
      <c r="O19" s="89">
        <f t="shared" si="5"/>
        <v>9.5000000000000018</v>
      </c>
    </row>
    <row r="20" spans="1:15" x14ac:dyDescent="0.35">
      <c r="A20" s="4" t="s">
        <v>118</v>
      </c>
      <c r="B20" s="6" t="s">
        <v>43</v>
      </c>
      <c r="C20" s="5" t="s">
        <v>44</v>
      </c>
      <c r="D20" s="15">
        <v>1</v>
      </c>
      <c r="E20" s="4"/>
      <c r="F20" s="4"/>
      <c r="G20" s="4">
        <v>5</v>
      </c>
      <c r="H20" s="4"/>
      <c r="I20" s="4"/>
      <c r="J20" s="15">
        <f t="shared" si="0"/>
        <v>5</v>
      </c>
      <c r="K20" s="15">
        <f t="shared" si="1"/>
        <v>4</v>
      </c>
      <c r="L20" s="15">
        <f t="shared" si="2"/>
        <v>6</v>
      </c>
      <c r="M20" s="15">
        <f t="shared" si="6"/>
        <v>271</v>
      </c>
      <c r="N20" s="89">
        <f t="shared" si="3"/>
        <v>0.17857142857142858</v>
      </c>
      <c r="O20" s="89">
        <f t="shared" si="5"/>
        <v>9.6785714285714306</v>
      </c>
    </row>
    <row r="21" spans="1:15" x14ac:dyDescent="0.35">
      <c r="A21" s="4" t="s">
        <v>118</v>
      </c>
      <c r="B21" s="6" t="s">
        <v>45</v>
      </c>
      <c r="C21" s="5" t="s">
        <v>46</v>
      </c>
      <c r="D21" s="15">
        <v>1</v>
      </c>
      <c r="E21" s="4"/>
      <c r="F21" s="4"/>
      <c r="G21" s="4">
        <v>5</v>
      </c>
      <c r="H21" s="4"/>
      <c r="I21" s="4"/>
      <c r="J21" s="15">
        <f t="shared" si="0"/>
        <v>5</v>
      </c>
      <c r="K21" s="15">
        <f t="shared" si="1"/>
        <v>4</v>
      </c>
      <c r="L21" s="15">
        <f t="shared" si="2"/>
        <v>6</v>
      </c>
      <c r="M21" s="15">
        <f t="shared" si="6"/>
        <v>276</v>
      </c>
      <c r="N21" s="89">
        <f t="shared" si="3"/>
        <v>0.17857142857142858</v>
      </c>
      <c r="O21" s="89">
        <f t="shared" si="5"/>
        <v>9.8571428571428594</v>
      </c>
    </row>
    <row r="22" spans="1:15" x14ac:dyDescent="0.35">
      <c r="A22" s="24" t="s">
        <v>47</v>
      </c>
      <c r="B22" s="27">
        <v>1.3</v>
      </c>
      <c r="C22" s="25" t="s">
        <v>47</v>
      </c>
      <c r="D22" s="26"/>
      <c r="E22" s="24"/>
      <c r="F22" s="24"/>
      <c r="G22" s="24"/>
      <c r="H22" s="24"/>
      <c r="I22" s="24"/>
      <c r="J22" s="26"/>
      <c r="K22" s="26">
        <f t="shared" si="1"/>
        <v>0</v>
      </c>
      <c r="L22" s="26">
        <f t="shared" si="2"/>
        <v>0</v>
      </c>
      <c r="M22" s="26">
        <f t="shared" si="6"/>
        <v>276</v>
      </c>
      <c r="N22" s="91">
        <f t="shared" si="3"/>
        <v>0</v>
      </c>
      <c r="O22" s="91">
        <f t="shared" si="5"/>
        <v>9.8571428571428594</v>
      </c>
    </row>
    <row r="23" spans="1:15" x14ac:dyDescent="0.35">
      <c r="A23" s="17" t="s">
        <v>47</v>
      </c>
      <c r="B23" s="28" t="s">
        <v>48</v>
      </c>
      <c r="C23" s="18" t="s">
        <v>49</v>
      </c>
      <c r="D23" s="19"/>
      <c r="E23" s="17"/>
      <c r="F23" s="17"/>
      <c r="G23" s="17"/>
      <c r="H23" s="17"/>
      <c r="I23" s="17"/>
      <c r="J23" s="19"/>
      <c r="K23" s="19">
        <f t="shared" si="1"/>
        <v>0</v>
      </c>
      <c r="L23" s="19">
        <f t="shared" si="2"/>
        <v>0</v>
      </c>
      <c r="M23" s="19">
        <f t="shared" si="6"/>
        <v>276</v>
      </c>
      <c r="N23" s="92">
        <f t="shared" si="3"/>
        <v>0</v>
      </c>
      <c r="O23" s="92">
        <f t="shared" si="5"/>
        <v>9.8571428571428594</v>
      </c>
    </row>
    <row r="24" spans="1:15" x14ac:dyDescent="0.35">
      <c r="A24" s="4" t="s">
        <v>47</v>
      </c>
      <c r="B24" s="6" t="s">
        <v>50</v>
      </c>
      <c r="C24" s="5" t="s">
        <v>51</v>
      </c>
      <c r="D24" s="15">
        <v>1</v>
      </c>
      <c r="E24" s="4"/>
      <c r="F24" s="4"/>
      <c r="G24" s="4"/>
      <c r="H24" s="4"/>
      <c r="I24" s="4">
        <v>5</v>
      </c>
      <c r="J24" s="15">
        <f t="shared" si="0"/>
        <v>5</v>
      </c>
      <c r="K24" s="15">
        <f t="shared" si="1"/>
        <v>4</v>
      </c>
      <c r="L24" s="15">
        <f t="shared" si="2"/>
        <v>6</v>
      </c>
      <c r="M24" s="15">
        <f t="shared" si="6"/>
        <v>281</v>
      </c>
      <c r="N24" s="89">
        <f t="shared" si="3"/>
        <v>0.17857142857142858</v>
      </c>
      <c r="O24" s="89">
        <f t="shared" si="5"/>
        <v>10.035714285714288</v>
      </c>
    </row>
    <row r="25" spans="1:15" x14ac:dyDescent="0.35">
      <c r="A25" s="4" t="s">
        <v>47</v>
      </c>
      <c r="B25" s="6" t="s">
        <v>52</v>
      </c>
      <c r="C25" s="5" t="s">
        <v>53</v>
      </c>
      <c r="D25" s="15">
        <v>1</v>
      </c>
      <c r="E25" s="4"/>
      <c r="F25" s="4"/>
      <c r="G25" s="4"/>
      <c r="H25" s="4"/>
      <c r="I25" s="4">
        <v>5</v>
      </c>
      <c r="J25" s="15">
        <f t="shared" si="0"/>
        <v>5</v>
      </c>
      <c r="K25" s="15">
        <f t="shared" si="1"/>
        <v>4</v>
      </c>
      <c r="L25" s="15">
        <f t="shared" si="2"/>
        <v>6</v>
      </c>
      <c r="M25" s="15">
        <f t="shared" si="6"/>
        <v>286</v>
      </c>
      <c r="N25" s="89">
        <f t="shared" si="3"/>
        <v>0.17857142857142858</v>
      </c>
      <c r="O25" s="89">
        <f t="shared" si="5"/>
        <v>10.214285714285717</v>
      </c>
    </row>
    <row r="26" spans="1:15" x14ac:dyDescent="0.35">
      <c r="A26" s="17" t="s">
        <v>47</v>
      </c>
      <c r="B26" s="28" t="s">
        <v>54</v>
      </c>
      <c r="C26" s="18" t="s">
        <v>55</v>
      </c>
      <c r="D26" s="19"/>
      <c r="E26" s="17"/>
      <c r="F26" s="17"/>
      <c r="G26" s="17"/>
      <c r="H26" s="17"/>
      <c r="I26" s="17"/>
      <c r="J26" s="19">
        <f t="shared" si="0"/>
        <v>0</v>
      </c>
      <c r="K26" s="19">
        <f t="shared" si="1"/>
        <v>0</v>
      </c>
      <c r="L26" s="19">
        <f t="shared" si="2"/>
        <v>0</v>
      </c>
      <c r="M26" s="19">
        <f t="shared" si="6"/>
        <v>286</v>
      </c>
      <c r="N26" s="92">
        <f t="shared" si="3"/>
        <v>0</v>
      </c>
      <c r="O26" s="92">
        <f t="shared" si="5"/>
        <v>10.214285714285717</v>
      </c>
    </row>
    <row r="27" spans="1:15" x14ac:dyDescent="0.35">
      <c r="A27" s="20" t="s">
        <v>47</v>
      </c>
      <c r="B27" s="21" t="s">
        <v>56</v>
      </c>
      <c r="C27" s="22" t="s">
        <v>57</v>
      </c>
      <c r="D27" s="23"/>
      <c r="E27" s="20"/>
      <c r="F27" s="20"/>
      <c r="G27" s="20"/>
      <c r="H27" s="20"/>
      <c r="I27" s="20"/>
      <c r="J27" s="23">
        <f t="shared" si="0"/>
        <v>0</v>
      </c>
      <c r="K27" s="23">
        <f t="shared" si="1"/>
        <v>0</v>
      </c>
      <c r="L27" s="23">
        <f t="shared" si="2"/>
        <v>0</v>
      </c>
      <c r="M27" s="23">
        <f t="shared" si="6"/>
        <v>286</v>
      </c>
      <c r="N27" s="93">
        <f t="shared" si="3"/>
        <v>0</v>
      </c>
      <c r="O27" s="93">
        <f t="shared" si="5"/>
        <v>10.214285714285717</v>
      </c>
    </row>
    <row r="28" spans="1:15" x14ac:dyDescent="0.35">
      <c r="A28" s="4" t="s">
        <v>47</v>
      </c>
      <c r="B28" s="6" t="s">
        <v>58</v>
      </c>
      <c r="C28" s="5" t="s">
        <v>59</v>
      </c>
      <c r="D28" s="15">
        <v>1</v>
      </c>
      <c r="E28" s="4"/>
      <c r="F28" s="4"/>
      <c r="G28" s="4"/>
      <c r="H28" s="4">
        <v>4</v>
      </c>
      <c r="I28" s="4"/>
      <c r="J28" s="15">
        <f t="shared" si="0"/>
        <v>4</v>
      </c>
      <c r="K28" s="15">
        <f t="shared" si="1"/>
        <v>3.2</v>
      </c>
      <c r="L28" s="15">
        <f t="shared" si="2"/>
        <v>4.8</v>
      </c>
      <c r="M28" s="15">
        <f t="shared" si="6"/>
        <v>290</v>
      </c>
      <c r="N28" s="89">
        <f t="shared" si="3"/>
        <v>0.14285714285714285</v>
      </c>
      <c r="O28" s="89">
        <f t="shared" si="5"/>
        <v>10.357142857142859</v>
      </c>
    </row>
    <row r="29" spans="1:15" x14ac:dyDescent="0.35">
      <c r="A29" s="4" t="s">
        <v>47</v>
      </c>
      <c r="B29" s="6" t="s">
        <v>60</v>
      </c>
      <c r="C29" s="5" t="s">
        <v>61</v>
      </c>
      <c r="D29" s="15">
        <v>1</v>
      </c>
      <c r="E29" s="4"/>
      <c r="F29" s="4"/>
      <c r="G29" s="4"/>
      <c r="H29" s="4">
        <v>4</v>
      </c>
      <c r="I29" s="4"/>
      <c r="J29" s="15">
        <f t="shared" si="0"/>
        <v>4</v>
      </c>
      <c r="K29" s="15">
        <f t="shared" si="1"/>
        <v>3.2</v>
      </c>
      <c r="L29" s="15">
        <f t="shared" si="2"/>
        <v>4.8</v>
      </c>
      <c r="M29" s="15">
        <f t="shared" si="6"/>
        <v>294</v>
      </c>
      <c r="N29" s="89">
        <f t="shared" si="3"/>
        <v>0.14285714285714285</v>
      </c>
      <c r="O29" s="89">
        <f t="shared" si="5"/>
        <v>10.500000000000002</v>
      </c>
    </row>
    <row r="30" spans="1:15" x14ac:dyDescent="0.35">
      <c r="A30" s="20" t="s">
        <v>47</v>
      </c>
      <c r="B30" s="21" t="s">
        <v>62</v>
      </c>
      <c r="C30" s="22" t="s">
        <v>63</v>
      </c>
      <c r="D30" s="23"/>
      <c r="E30" s="20"/>
      <c r="F30" s="20"/>
      <c r="G30" s="20"/>
      <c r="H30" s="20"/>
      <c r="I30" s="20"/>
      <c r="J30" s="23">
        <f t="shared" si="0"/>
        <v>0</v>
      </c>
      <c r="K30" s="23">
        <f t="shared" si="1"/>
        <v>0</v>
      </c>
      <c r="L30" s="23">
        <f t="shared" si="2"/>
        <v>0</v>
      </c>
      <c r="M30" s="23">
        <f t="shared" si="6"/>
        <v>294</v>
      </c>
      <c r="N30" s="93">
        <f t="shared" si="3"/>
        <v>0</v>
      </c>
      <c r="O30" s="93">
        <f t="shared" si="5"/>
        <v>10.500000000000002</v>
      </c>
    </row>
    <row r="31" spans="1:15" x14ac:dyDescent="0.35">
      <c r="A31" s="4" t="s">
        <v>47</v>
      </c>
      <c r="B31" s="6" t="s">
        <v>64</v>
      </c>
      <c r="C31" s="5" t="s">
        <v>59</v>
      </c>
      <c r="D31" s="15">
        <v>1</v>
      </c>
      <c r="F31" s="4"/>
      <c r="G31" s="4"/>
      <c r="H31" s="4">
        <v>4</v>
      </c>
      <c r="I31" s="4"/>
      <c r="J31" s="15">
        <f>SUM(E31:I31)</f>
        <v>4</v>
      </c>
      <c r="K31" s="15">
        <f t="shared" si="1"/>
        <v>3.2</v>
      </c>
      <c r="L31" s="15">
        <f t="shared" si="2"/>
        <v>4.8</v>
      </c>
      <c r="M31" s="15">
        <f t="shared" si="6"/>
        <v>298</v>
      </c>
      <c r="N31" s="89">
        <f t="shared" si="3"/>
        <v>0.14285714285714285</v>
      </c>
      <c r="O31" s="89">
        <f t="shared" si="5"/>
        <v>10.642857142857144</v>
      </c>
    </row>
    <row r="32" spans="1:15" x14ac:dyDescent="0.35">
      <c r="A32" s="4" t="s">
        <v>47</v>
      </c>
      <c r="B32" s="6" t="s">
        <v>65</v>
      </c>
      <c r="C32" s="5" t="s">
        <v>61</v>
      </c>
      <c r="D32" s="15">
        <v>1</v>
      </c>
      <c r="E32" s="4"/>
      <c r="F32" s="4"/>
      <c r="G32" s="4"/>
      <c r="H32" s="4">
        <v>5</v>
      </c>
      <c r="I32" s="4"/>
      <c r="J32" s="15">
        <f>SUM(E32:I32)</f>
        <v>5</v>
      </c>
      <c r="K32" s="15">
        <f t="shared" si="1"/>
        <v>4</v>
      </c>
      <c r="L32" s="15">
        <f t="shared" si="2"/>
        <v>6</v>
      </c>
      <c r="M32" s="15">
        <f t="shared" si="6"/>
        <v>303</v>
      </c>
      <c r="N32" s="89">
        <f t="shared" si="3"/>
        <v>0.17857142857142858</v>
      </c>
      <c r="O32" s="89">
        <f t="shared" si="5"/>
        <v>10.821428571428573</v>
      </c>
    </row>
    <row r="33" spans="1:15" x14ac:dyDescent="0.35">
      <c r="A33" s="20" t="s">
        <v>47</v>
      </c>
      <c r="B33" s="21" t="s">
        <v>66</v>
      </c>
      <c r="C33" s="22" t="s">
        <v>67</v>
      </c>
      <c r="D33" s="23"/>
      <c r="E33" s="20"/>
      <c r="F33" s="20"/>
      <c r="G33" s="20"/>
      <c r="H33" s="20"/>
      <c r="I33" s="20"/>
      <c r="J33" s="23">
        <f t="shared" si="0"/>
        <v>0</v>
      </c>
      <c r="K33" s="23">
        <f t="shared" si="1"/>
        <v>0</v>
      </c>
      <c r="L33" s="23">
        <f t="shared" si="2"/>
        <v>0</v>
      </c>
      <c r="M33" s="23">
        <f t="shared" si="6"/>
        <v>303</v>
      </c>
      <c r="N33" s="93">
        <f t="shared" si="3"/>
        <v>0</v>
      </c>
      <c r="O33" s="93">
        <f t="shared" si="5"/>
        <v>10.821428571428573</v>
      </c>
    </row>
    <row r="34" spans="1:15" x14ac:dyDescent="0.35">
      <c r="A34" s="4" t="s">
        <v>47</v>
      </c>
      <c r="B34" s="6" t="s">
        <v>68</v>
      </c>
      <c r="C34" s="5" t="s">
        <v>59</v>
      </c>
      <c r="D34" s="15">
        <v>1</v>
      </c>
      <c r="E34" s="4"/>
      <c r="F34" s="4"/>
      <c r="G34" s="4">
        <v>4</v>
      </c>
      <c r="H34" s="4"/>
      <c r="I34" s="4"/>
      <c r="J34" s="15">
        <f t="shared" si="0"/>
        <v>4</v>
      </c>
      <c r="K34" s="15">
        <f t="shared" si="1"/>
        <v>3.2</v>
      </c>
      <c r="L34" s="15">
        <f t="shared" si="2"/>
        <v>4.8</v>
      </c>
      <c r="M34" s="15">
        <f t="shared" si="6"/>
        <v>307</v>
      </c>
      <c r="N34" s="89">
        <f t="shared" si="3"/>
        <v>0.14285714285714285</v>
      </c>
      <c r="O34" s="89">
        <f t="shared" si="5"/>
        <v>10.964285714285715</v>
      </c>
    </row>
    <row r="35" spans="1:15" x14ac:dyDescent="0.35">
      <c r="A35" s="4" t="s">
        <v>47</v>
      </c>
      <c r="B35" s="6" t="s">
        <v>69</v>
      </c>
      <c r="C35" s="5" t="s">
        <v>61</v>
      </c>
      <c r="D35" s="15">
        <v>1</v>
      </c>
      <c r="E35" s="4"/>
      <c r="F35" s="4"/>
      <c r="G35" s="4">
        <v>5</v>
      </c>
      <c r="H35" s="4"/>
      <c r="I35" s="4"/>
      <c r="J35" s="15">
        <f t="shared" si="0"/>
        <v>5</v>
      </c>
      <c r="K35" s="15">
        <f t="shared" si="1"/>
        <v>4</v>
      </c>
      <c r="L35" s="15">
        <f t="shared" si="2"/>
        <v>6</v>
      </c>
      <c r="M35" s="15">
        <f t="shared" si="6"/>
        <v>312</v>
      </c>
      <c r="N35" s="89">
        <f t="shared" si="3"/>
        <v>0.17857142857142858</v>
      </c>
      <c r="O35" s="89">
        <f t="shared" si="5"/>
        <v>11.142857142857144</v>
      </c>
    </row>
    <row r="36" spans="1:15" x14ac:dyDescent="0.35">
      <c r="A36" s="20" t="s">
        <v>47</v>
      </c>
      <c r="B36" s="21" t="s">
        <v>70</v>
      </c>
      <c r="C36" s="22" t="s">
        <v>71</v>
      </c>
      <c r="D36" s="23"/>
      <c r="E36" s="20"/>
      <c r="F36" s="20"/>
      <c r="G36" s="20"/>
      <c r="H36" s="20"/>
      <c r="I36" s="20"/>
      <c r="J36" s="23">
        <f t="shared" si="0"/>
        <v>0</v>
      </c>
      <c r="K36" s="23">
        <f t="shared" si="1"/>
        <v>0</v>
      </c>
      <c r="L36" s="23">
        <f t="shared" si="2"/>
        <v>0</v>
      </c>
      <c r="M36" s="23">
        <f t="shared" si="6"/>
        <v>312</v>
      </c>
      <c r="N36" s="93">
        <f t="shared" si="3"/>
        <v>0</v>
      </c>
      <c r="O36" s="93">
        <f t="shared" si="5"/>
        <v>11.142857142857144</v>
      </c>
    </row>
    <row r="37" spans="1:15" x14ac:dyDescent="0.35">
      <c r="A37" s="4" t="s">
        <v>47</v>
      </c>
      <c r="B37" s="6" t="s">
        <v>72</v>
      </c>
      <c r="C37" s="5" t="s">
        <v>59</v>
      </c>
      <c r="D37" s="15">
        <v>1</v>
      </c>
      <c r="E37" s="4"/>
      <c r="F37" s="4"/>
      <c r="G37" s="4">
        <v>4</v>
      </c>
      <c r="H37" s="4"/>
      <c r="I37" s="4"/>
      <c r="J37" s="15">
        <f t="shared" si="0"/>
        <v>4</v>
      </c>
      <c r="K37" s="15">
        <f t="shared" si="1"/>
        <v>3.2</v>
      </c>
      <c r="L37" s="15">
        <f t="shared" si="2"/>
        <v>4.8</v>
      </c>
      <c r="M37" s="15">
        <f t="shared" si="6"/>
        <v>316</v>
      </c>
      <c r="N37" s="89">
        <f t="shared" si="3"/>
        <v>0.14285714285714285</v>
      </c>
      <c r="O37" s="89">
        <f t="shared" si="5"/>
        <v>11.285714285714286</v>
      </c>
    </row>
    <row r="38" spans="1:15" x14ac:dyDescent="0.35">
      <c r="A38" s="4" t="s">
        <v>47</v>
      </c>
      <c r="B38" s="6" t="s">
        <v>73</v>
      </c>
      <c r="C38" s="5" t="s">
        <v>61</v>
      </c>
      <c r="D38" s="15">
        <v>1</v>
      </c>
      <c r="E38" s="4"/>
      <c r="F38" s="4"/>
      <c r="G38" s="4">
        <v>4</v>
      </c>
      <c r="H38" s="4"/>
      <c r="I38" s="4"/>
      <c r="J38" s="15">
        <f t="shared" si="0"/>
        <v>4</v>
      </c>
      <c r="K38" s="15">
        <f t="shared" si="1"/>
        <v>3.2</v>
      </c>
      <c r="L38" s="15">
        <f t="shared" si="2"/>
        <v>4.8</v>
      </c>
      <c r="M38" s="15">
        <f t="shared" si="6"/>
        <v>320</v>
      </c>
      <c r="N38" s="89">
        <f t="shared" si="3"/>
        <v>0.14285714285714285</v>
      </c>
      <c r="O38" s="89">
        <f t="shared" si="5"/>
        <v>11.428571428571429</v>
      </c>
    </row>
    <row r="39" spans="1:15" x14ac:dyDescent="0.35">
      <c r="A39" s="24" t="s">
        <v>125</v>
      </c>
      <c r="B39" s="27">
        <v>1.4</v>
      </c>
      <c r="C39" s="25" t="s">
        <v>74</v>
      </c>
      <c r="D39" s="26"/>
      <c r="E39" s="24"/>
      <c r="F39" s="24"/>
      <c r="G39" s="24"/>
      <c r="H39" s="24"/>
      <c r="I39" s="24"/>
      <c r="J39" s="26">
        <f t="shared" si="0"/>
        <v>0</v>
      </c>
      <c r="K39" s="26">
        <f t="shared" si="1"/>
        <v>0</v>
      </c>
      <c r="L39" s="26">
        <f t="shared" si="2"/>
        <v>0</v>
      </c>
      <c r="M39" s="26">
        <f t="shared" si="6"/>
        <v>320</v>
      </c>
      <c r="N39" s="91">
        <f t="shared" si="3"/>
        <v>0</v>
      </c>
      <c r="O39" s="91">
        <f t="shared" si="5"/>
        <v>11.428571428571429</v>
      </c>
    </row>
    <row r="40" spans="1:15" x14ac:dyDescent="0.35">
      <c r="A40" s="4" t="s">
        <v>125</v>
      </c>
      <c r="B40" s="6" t="s">
        <v>75</v>
      </c>
      <c r="C40" s="5" t="s">
        <v>76</v>
      </c>
      <c r="D40" s="15">
        <v>3</v>
      </c>
      <c r="E40" s="4">
        <v>5</v>
      </c>
      <c r="F40" s="4">
        <v>5</v>
      </c>
      <c r="G40" s="4"/>
      <c r="H40" s="4"/>
      <c r="I40" s="4">
        <v>5</v>
      </c>
      <c r="J40" s="15">
        <f t="shared" si="0"/>
        <v>15</v>
      </c>
      <c r="K40" s="15">
        <f t="shared" si="1"/>
        <v>12</v>
      </c>
      <c r="L40" s="15">
        <f t="shared" si="2"/>
        <v>18</v>
      </c>
      <c r="M40" s="15">
        <f t="shared" si="6"/>
        <v>335</v>
      </c>
      <c r="N40" s="89">
        <f t="shared" si="3"/>
        <v>0.5357142857142857</v>
      </c>
      <c r="O40" s="89">
        <f t="shared" si="5"/>
        <v>11.964285714285715</v>
      </c>
    </row>
    <row r="41" spans="1:15" x14ac:dyDescent="0.35">
      <c r="A41" s="17" t="s">
        <v>125</v>
      </c>
      <c r="B41" s="28" t="s">
        <v>77</v>
      </c>
      <c r="C41" s="18" t="s">
        <v>78</v>
      </c>
      <c r="D41" s="19"/>
      <c r="E41" s="17"/>
      <c r="F41" s="17"/>
      <c r="G41" s="17"/>
      <c r="H41" s="17"/>
      <c r="I41" s="17"/>
      <c r="J41" s="19">
        <f t="shared" si="0"/>
        <v>0</v>
      </c>
      <c r="K41" s="19">
        <f t="shared" si="1"/>
        <v>0</v>
      </c>
      <c r="L41" s="19">
        <f t="shared" si="2"/>
        <v>0</v>
      </c>
      <c r="M41" s="19">
        <f t="shared" si="6"/>
        <v>335</v>
      </c>
      <c r="N41" s="92">
        <f t="shared" si="3"/>
        <v>0</v>
      </c>
      <c r="O41" s="92">
        <f t="shared" si="5"/>
        <v>11.964285714285715</v>
      </c>
    </row>
    <row r="42" spans="1:15" x14ac:dyDescent="0.35">
      <c r="A42" s="4" t="s">
        <v>125</v>
      </c>
      <c r="B42" s="6" t="s">
        <v>79</v>
      </c>
      <c r="C42" s="5" t="s">
        <v>132</v>
      </c>
      <c r="D42" s="15">
        <v>5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15">
        <f t="shared" si="0"/>
        <v>25</v>
      </c>
      <c r="K42" s="15">
        <f t="shared" si="1"/>
        <v>20</v>
      </c>
      <c r="L42" s="15">
        <f t="shared" si="2"/>
        <v>30</v>
      </c>
      <c r="M42" s="15">
        <f t="shared" si="6"/>
        <v>360</v>
      </c>
      <c r="N42" s="89">
        <f t="shared" si="3"/>
        <v>0.8928571428571429</v>
      </c>
      <c r="O42" s="89">
        <f t="shared" si="5"/>
        <v>12.857142857142858</v>
      </c>
    </row>
    <row r="43" spans="1:15" s="63" customFormat="1" x14ac:dyDescent="0.35">
      <c r="A43" s="59" t="s">
        <v>125</v>
      </c>
      <c r="B43" s="60" t="s">
        <v>80</v>
      </c>
      <c r="C43" s="61" t="s">
        <v>133</v>
      </c>
      <c r="D43" s="62">
        <v>5</v>
      </c>
      <c r="E43" s="59">
        <v>8</v>
      </c>
      <c r="F43" s="59">
        <v>8</v>
      </c>
      <c r="G43" s="59">
        <v>8</v>
      </c>
      <c r="H43" s="59">
        <v>8</v>
      </c>
      <c r="I43" s="59">
        <v>8</v>
      </c>
      <c r="J43" s="62">
        <f>SUM(E43:I43)</f>
        <v>40</v>
      </c>
      <c r="K43" s="56">
        <f t="shared" si="1"/>
        <v>32</v>
      </c>
      <c r="L43" s="56">
        <f t="shared" si="2"/>
        <v>48</v>
      </c>
      <c r="M43" s="62">
        <f t="shared" si="6"/>
        <v>400</v>
      </c>
      <c r="N43" s="94">
        <f t="shared" si="3"/>
        <v>1.4285714285714286</v>
      </c>
      <c r="O43" s="94">
        <f t="shared" si="5"/>
        <v>14.285714285714286</v>
      </c>
    </row>
    <row r="44" spans="1:15" x14ac:dyDescent="0.35">
      <c r="A44" s="4" t="s">
        <v>125</v>
      </c>
      <c r="B44" s="6" t="s">
        <v>81</v>
      </c>
      <c r="C44" s="5" t="s">
        <v>134</v>
      </c>
      <c r="D44" s="15">
        <v>5</v>
      </c>
      <c r="E44" s="4">
        <v>32</v>
      </c>
      <c r="F44" s="4">
        <v>32</v>
      </c>
      <c r="G44" s="4">
        <v>32</v>
      </c>
      <c r="H44" s="4">
        <v>32</v>
      </c>
      <c r="I44" s="4">
        <v>32</v>
      </c>
      <c r="J44" s="15">
        <f t="shared" si="0"/>
        <v>160</v>
      </c>
      <c r="K44" s="15">
        <f t="shared" si="1"/>
        <v>128</v>
      </c>
      <c r="L44" s="15">
        <f t="shared" si="2"/>
        <v>192</v>
      </c>
      <c r="M44" s="15">
        <f t="shared" si="6"/>
        <v>560</v>
      </c>
      <c r="N44" s="89">
        <f t="shared" si="3"/>
        <v>5.7142857142857144</v>
      </c>
      <c r="O44" s="89">
        <f t="shared" si="5"/>
        <v>20</v>
      </c>
    </row>
    <row r="45" spans="1:15" s="63" customFormat="1" x14ac:dyDescent="0.35">
      <c r="A45" s="59" t="s">
        <v>125</v>
      </c>
      <c r="B45" s="60" t="s">
        <v>82</v>
      </c>
      <c r="C45" s="61" t="s">
        <v>135</v>
      </c>
      <c r="D45" s="62">
        <v>5</v>
      </c>
      <c r="E45" s="59">
        <v>8</v>
      </c>
      <c r="F45" s="59">
        <v>8</v>
      </c>
      <c r="G45" s="59">
        <v>8</v>
      </c>
      <c r="H45" s="59">
        <v>8</v>
      </c>
      <c r="I45" s="59">
        <v>8</v>
      </c>
      <c r="J45" s="62">
        <f>SUM(E45:I45)</f>
        <v>40</v>
      </c>
      <c r="K45" s="56">
        <f t="shared" si="1"/>
        <v>32</v>
      </c>
      <c r="L45" s="56">
        <f t="shared" si="2"/>
        <v>48</v>
      </c>
      <c r="M45" s="62">
        <f t="shared" si="6"/>
        <v>600</v>
      </c>
      <c r="N45" s="94">
        <f t="shared" si="3"/>
        <v>1.4285714285714286</v>
      </c>
      <c r="O45" s="94">
        <f t="shared" si="5"/>
        <v>21.428571428571427</v>
      </c>
    </row>
    <row r="46" spans="1:15" x14ac:dyDescent="0.35">
      <c r="A46" s="4" t="s">
        <v>125</v>
      </c>
      <c r="B46" s="6" t="s">
        <v>136</v>
      </c>
      <c r="C46" s="5" t="s">
        <v>137</v>
      </c>
      <c r="D46" s="15">
        <v>5</v>
      </c>
      <c r="E46" s="4">
        <v>32</v>
      </c>
      <c r="F46" s="4">
        <v>32</v>
      </c>
      <c r="G46" s="4">
        <v>32</v>
      </c>
      <c r="H46" s="4">
        <v>32</v>
      </c>
      <c r="I46" s="4">
        <v>32</v>
      </c>
      <c r="J46" s="15">
        <f t="shared" ref="J46" si="7">SUM(E46:I46)</f>
        <v>160</v>
      </c>
      <c r="K46" s="15">
        <f t="shared" si="1"/>
        <v>128</v>
      </c>
      <c r="L46" s="15">
        <f t="shared" si="2"/>
        <v>192</v>
      </c>
      <c r="M46" s="15">
        <f t="shared" si="6"/>
        <v>760</v>
      </c>
      <c r="N46" s="89">
        <f t="shared" si="3"/>
        <v>5.7142857142857144</v>
      </c>
      <c r="O46" s="89">
        <f t="shared" si="5"/>
        <v>27.142857142857142</v>
      </c>
    </row>
    <row r="47" spans="1:15" s="63" customFormat="1" x14ac:dyDescent="0.35">
      <c r="A47" s="59" t="s">
        <v>125</v>
      </c>
      <c r="B47" s="60" t="s">
        <v>138</v>
      </c>
      <c r="C47" s="61" t="s">
        <v>139</v>
      </c>
      <c r="D47" s="62">
        <v>5</v>
      </c>
      <c r="E47" s="59">
        <v>8</v>
      </c>
      <c r="F47" s="59">
        <v>8</v>
      </c>
      <c r="G47" s="59">
        <v>8</v>
      </c>
      <c r="H47" s="59">
        <v>8</v>
      </c>
      <c r="I47" s="59">
        <v>8</v>
      </c>
      <c r="J47" s="62">
        <f>SUM(E47:I47)</f>
        <v>40</v>
      </c>
      <c r="K47" s="56">
        <f t="shared" si="1"/>
        <v>32</v>
      </c>
      <c r="L47" s="56">
        <f t="shared" si="2"/>
        <v>48</v>
      </c>
      <c r="M47" s="62">
        <f t="shared" si="6"/>
        <v>800</v>
      </c>
      <c r="N47" s="94">
        <f t="shared" si="3"/>
        <v>1.4285714285714286</v>
      </c>
      <c r="O47" s="94">
        <f t="shared" si="5"/>
        <v>28.571428571428569</v>
      </c>
    </row>
    <row r="48" spans="1:15" x14ac:dyDescent="0.35">
      <c r="A48" s="4" t="s">
        <v>125</v>
      </c>
      <c r="B48" s="6" t="s">
        <v>140</v>
      </c>
      <c r="C48" s="5" t="s">
        <v>141</v>
      </c>
      <c r="D48" s="15">
        <v>5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15">
        <f t="shared" ref="J48" si="8">SUM(E48:I48)</f>
        <v>10</v>
      </c>
      <c r="K48" s="15">
        <f t="shared" si="1"/>
        <v>8</v>
      </c>
      <c r="L48" s="15">
        <f t="shared" si="2"/>
        <v>12</v>
      </c>
      <c r="M48" s="15">
        <f t="shared" si="6"/>
        <v>810</v>
      </c>
      <c r="N48" s="89">
        <f t="shared" si="3"/>
        <v>0.35714285714285715</v>
      </c>
      <c r="O48" s="89">
        <f t="shared" si="5"/>
        <v>28.928571428571427</v>
      </c>
    </row>
    <row r="49" spans="1:15" x14ac:dyDescent="0.35">
      <c r="A49" s="4" t="s">
        <v>125</v>
      </c>
      <c r="B49" s="6" t="s">
        <v>142</v>
      </c>
      <c r="C49" s="5" t="s">
        <v>143</v>
      </c>
      <c r="D49" s="15">
        <v>5</v>
      </c>
      <c r="E49" s="4">
        <v>30</v>
      </c>
      <c r="F49" s="4">
        <v>30</v>
      </c>
      <c r="G49" s="4">
        <v>30</v>
      </c>
      <c r="H49" s="4">
        <v>30</v>
      </c>
      <c r="I49" s="4">
        <v>30</v>
      </c>
      <c r="J49" s="15">
        <f t="shared" si="0"/>
        <v>150</v>
      </c>
      <c r="K49" s="15">
        <f t="shared" si="1"/>
        <v>120</v>
      </c>
      <c r="L49" s="15">
        <f t="shared" si="2"/>
        <v>180</v>
      </c>
      <c r="M49" s="15">
        <f t="shared" si="6"/>
        <v>960</v>
      </c>
      <c r="N49" s="89">
        <f t="shared" si="3"/>
        <v>5.3571428571428568</v>
      </c>
      <c r="O49" s="89">
        <f t="shared" si="5"/>
        <v>34.285714285714285</v>
      </c>
    </row>
    <row r="50" spans="1:15" s="63" customFormat="1" x14ac:dyDescent="0.35">
      <c r="A50" s="59" t="s">
        <v>125</v>
      </c>
      <c r="B50" s="60" t="s">
        <v>144</v>
      </c>
      <c r="C50" s="61" t="s">
        <v>145</v>
      </c>
      <c r="D50" s="62">
        <v>5</v>
      </c>
      <c r="E50" s="59">
        <v>8</v>
      </c>
      <c r="F50" s="59">
        <v>8</v>
      </c>
      <c r="G50" s="59">
        <v>8</v>
      </c>
      <c r="H50" s="59">
        <v>8</v>
      </c>
      <c r="I50" s="59">
        <v>8</v>
      </c>
      <c r="J50" s="62">
        <f>SUM(E50:I50)</f>
        <v>40</v>
      </c>
      <c r="K50" s="56">
        <f t="shared" si="1"/>
        <v>32</v>
      </c>
      <c r="L50" s="56">
        <f t="shared" si="2"/>
        <v>48</v>
      </c>
      <c r="M50" s="62">
        <f t="shared" si="6"/>
        <v>1000</v>
      </c>
      <c r="N50" s="94">
        <f t="shared" si="3"/>
        <v>1.4285714285714286</v>
      </c>
      <c r="O50" s="94">
        <f t="shared" si="5"/>
        <v>35.714285714285715</v>
      </c>
    </row>
    <row r="51" spans="1:15" x14ac:dyDescent="0.35">
      <c r="A51" s="4" t="s">
        <v>125</v>
      </c>
      <c r="B51" s="6" t="s">
        <v>146</v>
      </c>
      <c r="C51" s="5" t="s">
        <v>147</v>
      </c>
      <c r="D51" s="15">
        <v>5</v>
      </c>
      <c r="E51" s="4">
        <v>32</v>
      </c>
      <c r="F51" s="4">
        <v>32</v>
      </c>
      <c r="G51" s="4">
        <v>32</v>
      </c>
      <c r="H51" s="4">
        <v>32</v>
      </c>
      <c r="I51" s="4">
        <v>32</v>
      </c>
      <c r="J51" s="15">
        <f t="shared" ref="J51" si="9">SUM(E51:I51)</f>
        <v>160</v>
      </c>
      <c r="K51" s="15">
        <f t="shared" si="1"/>
        <v>128</v>
      </c>
      <c r="L51" s="15">
        <f t="shared" si="2"/>
        <v>192</v>
      </c>
      <c r="M51" s="15">
        <f t="shared" si="6"/>
        <v>1160</v>
      </c>
      <c r="N51" s="89">
        <f t="shared" si="3"/>
        <v>5.7142857142857144</v>
      </c>
      <c r="O51" s="89">
        <f t="shared" si="5"/>
        <v>41.428571428571431</v>
      </c>
    </row>
    <row r="52" spans="1:15" s="63" customFormat="1" x14ac:dyDescent="0.35">
      <c r="A52" s="59" t="s">
        <v>125</v>
      </c>
      <c r="B52" s="60" t="s">
        <v>148</v>
      </c>
      <c r="C52" s="61" t="s">
        <v>149</v>
      </c>
      <c r="D52" s="62">
        <v>5</v>
      </c>
      <c r="E52" s="59">
        <v>8</v>
      </c>
      <c r="F52" s="59">
        <v>8</v>
      </c>
      <c r="G52" s="59">
        <v>8</v>
      </c>
      <c r="H52" s="59">
        <v>8</v>
      </c>
      <c r="I52" s="59">
        <v>8</v>
      </c>
      <c r="J52" s="62">
        <f>SUM(E52:I52)</f>
        <v>40</v>
      </c>
      <c r="K52" s="56">
        <f t="shared" si="1"/>
        <v>32</v>
      </c>
      <c r="L52" s="56">
        <f t="shared" si="2"/>
        <v>48</v>
      </c>
      <c r="M52" s="62">
        <f t="shared" si="6"/>
        <v>1200</v>
      </c>
      <c r="N52" s="94">
        <f t="shared" si="3"/>
        <v>1.4285714285714286</v>
      </c>
      <c r="O52" s="94">
        <f t="shared" si="5"/>
        <v>42.857142857142861</v>
      </c>
    </row>
    <row r="53" spans="1:15" x14ac:dyDescent="0.35">
      <c r="A53" s="4" t="s">
        <v>125</v>
      </c>
      <c r="B53" s="6" t="s">
        <v>150</v>
      </c>
      <c r="C53" s="5" t="s">
        <v>151</v>
      </c>
      <c r="D53" s="15">
        <v>5</v>
      </c>
      <c r="E53" s="4">
        <v>32</v>
      </c>
      <c r="F53" s="4">
        <v>32</v>
      </c>
      <c r="G53" s="4">
        <v>32</v>
      </c>
      <c r="H53" s="4">
        <v>32</v>
      </c>
      <c r="I53" s="4">
        <v>32</v>
      </c>
      <c r="J53" s="15">
        <f t="shared" ref="J53" si="10">SUM(E53:I53)</f>
        <v>160</v>
      </c>
      <c r="K53" s="15">
        <f t="shared" si="1"/>
        <v>128</v>
      </c>
      <c r="L53" s="15">
        <f t="shared" si="2"/>
        <v>192</v>
      </c>
      <c r="M53" s="15">
        <f t="shared" si="6"/>
        <v>1360</v>
      </c>
      <c r="N53" s="89">
        <f t="shared" si="3"/>
        <v>5.7142857142857144</v>
      </c>
      <c r="O53" s="89">
        <f t="shared" si="5"/>
        <v>48.571428571428577</v>
      </c>
    </row>
    <row r="54" spans="1:15" s="63" customFormat="1" x14ac:dyDescent="0.35">
      <c r="A54" s="59" t="s">
        <v>125</v>
      </c>
      <c r="B54" s="60" t="s">
        <v>152</v>
      </c>
      <c r="C54" s="61" t="s">
        <v>153</v>
      </c>
      <c r="D54" s="62">
        <v>5</v>
      </c>
      <c r="E54" s="59">
        <v>8</v>
      </c>
      <c r="F54" s="59">
        <v>8</v>
      </c>
      <c r="G54" s="59">
        <v>8</v>
      </c>
      <c r="H54" s="59">
        <v>8</v>
      </c>
      <c r="I54" s="59">
        <v>8</v>
      </c>
      <c r="J54" s="62">
        <f>SUM(E54:I54)</f>
        <v>40</v>
      </c>
      <c r="K54" s="56">
        <f t="shared" si="1"/>
        <v>32</v>
      </c>
      <c r="L54" s="56">
        <f t="shared" si="2"/>
        <v>48</v>
      </c>
      <c r="M54" s="62">
        <f t="shared" si="6"/>
        <v>1400</v>
      </c>
      <c r="N54" s="94">
        <f t="shared" si="3"/>
        <v>1.4285714285714286</v>
      </c>
      <c r="O54" s="94">
        <f t="shared" si="5"/>
        <v>50.000000000000007</v>
      </c>
    </row>
    <row r="55" spans="1:15" x14ac:dyDescent="0.35">
      <c r="A55" s="4" t="s">
        <v>125</v>
      </c>
      <c r="B55" s="6" t="s">
        <v>154</v>
      </c>
      <c r="C55" s="5" t="s">
        <v>155</v>
      </c>
      <c r="D55" s="15">
        <v>5</v>
      </c>
      <c r="E55" s="4">
        <v>32</v>
      </c>
      <c r="F55" s="4">
        <v>32</v>
      </c>
      <c r="G55" s="4">
        <v>32</v>
      </c>
      <c r="H55" s="4">
        <v>32</v>
      </c>
      <c r="I55" s="4">
        <v>32</v>
      </c>
      <c r="J55" s="15">
        <f t="shared" ref="J55" si="11">SUM(E55:I55)</f>
        <v>160</v>
      </c>
      <c r="K55" s="15">
        <f t="shared" si="1"/>
        <v>128</v>
      </c>
      <c r="L55" s="15">
        <f t="shared" si="2"/>
        <v>192</v>
      </c>
      <c r="M55" s="15">
        <f t="shared" si="6"/>
        <v>1560</v>
      </c>
      <c r="N55" s="89">
        <f t="shared" si="3"/>
        <v>5.7142857142857144</v>
      </c>
      <c r="O55" s="89">
        <f t="shared" si="5"/>
        <v>55.714285714285722</v>
      </c>
    </row>
    <row r="56" spans="1:15" s="63" customFormat="1" x14ac:dyDescent="0.35">
      <c r="A56" s="59" t="s">
        <v>125</v>
      </c>
      <c r="B56" s="60" t="s">
        <v>156</v>
      </c>
      <c r="C56" s="61" t="s">
        <v>157</v>
      </c>
      <c r="D56" s="62">
        <v>5</v>
      </c>
      <c r="E56" s="59">
        <v>8</v>
      </c>
      <c r="F56" s="59">
        <v>8</v>
      </c>
      <c r="G56" s="59">
        <v>8</v>
      </c>
      <c r="H56" s="59">
        <v>8</v>
      </c>
      <c r="I56" s="59">
        <v>8</v>
      </c>
      <c r="J56" s="62">
        <f>SUM(E56:I56)</f>
        <v>40</v>
      </c>
      <c r="K56" s="56">
        <f t="shared" si="1"/>
        <v>32</v>
      </c>
      <c r="L56" s="56">
        <f t="shared" si="2"/>
        <v>48</v>
      </c>
      <c r="M56" s="62">
        <f t="shared" si="6"/>
        <v>1600</v>
      </c>
      <c r="N56" s="94">
        <f t="shared" si="3"/>
        <v>1.4285714285714286</v>
      </c>
      <c r="O56" s="94">
        <f t="shared" si="5"/>
        <v>57.142857142857153</v>
      </c>
    </row>
    <row r="57" spans="1:15" x14ac:dyDescent="0.35">
      <c r="A57" s="4" t="s">
        <v>125</v>
      </c>
      <c r="B57" s="6" t="s">
        <v>158</v>
      </c>
      <c r="C57" s="5" t="s">
        <v>159</v>
      </c>
      <c r="D57" s="15">
        <v>5</v>
      </c>
      <c r="E57" s="4">
        <v>32</v>
      </c>
      <c r="F57" s="4">
        <v>32</v>
      </c>
      <c r="G57" s="4">
        <v>32</v>
      </c>
      <c r="H57" s="4">
        <v>32</v>
      </c>
      <c r="I57" s="4">
        <v>32</v>
      </c>
      <c r="J57" s="15">
        <f t="shared" si="0"/>
        <v>160</v>
      </c>
      <c r="K57" s="15">
        <f t="shared" si="1"/>
        <v>128</v>
      </c>
      <c r="L57" s="15">
        <f t="shared" si="2"/>
        <v>192</v>
      </c>
      <c r="M57" s="15">
        <f t="shared" si="6"/>
        <v>1760</v>
      </c>
      <c r="N57" s="89">
        <f t="shared" si="3"/>
        <v>5.7142857142857144</v>
      </c>
      <c r="O57" s="89">
        <f t="shared" si="5"/>
        <v>62.857142857142868</v>
      </c>
    </row>
    <row r="58" spans="1:15" s="63" customFormat="1" x14ac:dyDescent="0.35">
      <c r="A58" s="59" t="s">
        <v>125</v>
      </c>
      <c r="B58" s="60" t="s">
        <v>160</v>
      </c>
      <c r="C58" s="61" t="s">
        <v>161</v>
      </c>
      <c r="D58" s="62">
        <v>5</v>
      </c>
      <c r="E58" s="59">
        <v>8</v>
      </c>
      <c r="F58" s="59">
        <v>8</v>
      </c>
      <c r="G58" s="59">
        <v>8</v>
      </c>
      <c r="H58" s="59">
        <v>8</v>
      </c>
      <c r="I58" s="59">
        <v>8</v>
      </c>
      <c r="J58" s="62">
        <f>SUM(E58:I58)</f>
        <v>40</v>
      </c>
      <c r="K58" s="56">
        <f t="shared" si="1"/>
        <v>32</v>
      </c>
      <c r="L58" s="56">
        <f t="shared" si="2"/>
        <v>48</v>
      </c>
      <c r="M58" s="62">
        <f t="shared" si="6"/>
        <v>1800</v>
      </c>
      <c r="N58" s="94">
        <f t="shared" si="3"/>
        <v>1.4285714285714286</v>
      </c>
      <c r="O58" s="94">
        <f t="shared" si="5"/>
        <v>64.285714285714292</v>
      </c>
    </row>
    <row r="59" spans="1:15" x14ac:dyDescent="0.35">
      <c r="A59" s="4" t="s">
        <v>125</v>
      </c>
      <c r="B59" s="6" t="s">
        <v>162</v>
      </c>
      <c r="C59" s="5" t="s">
        <v>163</v>
      </c>
      <c r="D59" s="15">
        <v>5</v>
      </c>
      <c r="E59" s="4">
        <v>24</v>
      </c>
      <c r="F59" s="4">
        <v>24</v>
      </c>
      <c r="G59" s="4">
        <v>24</v>
      </c>
      <c r="H59" s="4">
        <v>24</v>
      </c>
      <c r="I59" s="4">
        <v>24</v>
      </c>
      <c r="J59" s="15">
        <f t="shared" ref="J59:J60" si="12">SUM(E59:I59)</f>
        <v>120</v>
      </c>
      <c r="K59" s="15">
        <f t="shared" si="1"/>
        <v>96</v>
      </c>
      <c r="L59" s="15">
        <f t="shared" si="2"/>
        <v>144</v>
      </c>
      <c r="M59" s="15">
        <f t="shared" si="6"/>
        <v>1920</v>
      </c>
      <c r="N59" s="89">
        <f t="shared" si="3"/>
        <v>4.2857142857142856</v>
      </c>
      <c r="O59" s="89">
        <f t="shared" si="5"/>
        <v>68.571428571428584</v>
      </c>
    </row>
    <row r="60" spans="1:15" x14ac:dyDescent="0.35">
      <c r="A60" s="4" t="s">
        <v>125</v>
      </c>
      <c r="B60" s="6" t="s">
        <v>164</v>
      </c>
      <c r="C60" s="5" t="s">
        <v>165</v>
      </c>
      <c r="D60" s="15">
        <v>5</v>
      </c>
      <c r="E60" s="4">
        <v>8</v>
      </c>
      <c r="F60" s="4">
        <v>8</v>
      </c>
      <c r="G60" s="4">
        <v>8</v>
      </c>
      <c r="H60" s="4">
        <v>8</v>
      </c>
      <c r="I60" s="4">
        <v>8</v>
      </c>
      <c r="J60" s="15">
        <f t="shared" si="12"/>
        <v>40</v>
      </c>
      <c r="K60" s="15">
        <f t="shared" si="1"/>
        <v>32</v>
      </c>
      <c r="L60" s="15">
        <f t="shared" si="2"/>
        <v>48</v>
      </c>
      <c r="M60" s="15">
        <f t="shared" si="6"/>
        <v>1960</v>
      </c>
      <c r="N60" s="89">
        <f t="shared" si="3"/>
        <v>1.4285714285714286</v>
      </c>
      <c r="O60" s="89">
        <f t="shared" si="5"/>
        <v>70.000000000000014</v>
      </c>
    </row>
    <row r="61" spans="1:15" s="63" customFormat="1" x14ac:dyDescent="0.35">
      <c r="A61" s="59" t="s">
        <v>125</v>
      </c>
      <c r="B61" s="60" t="s">
        <v>166</v>
      </c>
      <c r="C61" s="61" t="s">
        <v>167</v>
      </c>
      <c r="D61" s="62">
        <v>5</v>
      </c>
      <c r="E61" s="59">
        <v>8</v>
      </c>
      <c r="F61" s="59">
        <v>8</v>
      </c>
      <c r="G61" s="59">
        <v>8</v>
      </c>
      <c r="H61" s="59">
        <v>8</v>
      </c>
      <c r="I61" s="59">
        <v>8</v>
      </c>
      <c r="J61" s="62">
        <f>SUM(E61:I61)</f>
        <v>40</v>
      </c>
      <c r="K61" s="56">
        <f t="shared" si="1"/>
        <v>32</v>
      </c>
      <c r="L61" s="56">
        <f t="shared" si="2"/>
        <v>48</v>
      </c>
      <c r="M61" s="62">
        <f t="shared" si="6"/>
        <v>2000</v>
      </c>
      <c r="N61" s="94">
        <f t="shared" si="3"/>
        <v>1.4285714285714286</v>
      </c>
      <c r="O61" s="94">
        <f t="shared" si="5"/>
        <v>71.428571428571445</v>
      </c>
    </row>
    <row r="62" spans="1:15" x14ac:dyDescent="0.35">
      <c r="A62" s="4" t="s">
        <v>125</v>
      </c>
      <c r="B62" s="6" t="s">
        <v>168</v>
      </c>
      <c r="C62" s="5" t="s">
        <v>169</v>
      </c>
      <c r="D62" s="15">
        <v>5</v>
      </c>
      <c r="E62" s="4">
        <v>32</v>
      </c>
      <c r="F62" s="4">
        <v>32</v>
      </c>
      <c r="G62" s="4">
        <v>32</v>
      </c>
      <c r="H62" s="4">
        <v>32</v>
      </c>
      <c r="I62" s="4">
        <v>32</v>
      </c>
      <c r="J62" s="15">
        <f t="shared" ref="J62" si="13">SUM(E62:I62)</f>
        <v>160</v>
      </c>
      <c r="K62" s="15">
        <f t="shared" si="1"/>
        <v>128</v>
      </c>
      <c r="L62" s="15">
        <f t="shared" si="2"/>
        <v>192</v>
      </c>
      <c r="M62" s="15">
        <f t="shared" si="6"/>
        <v>2160</v>
      </c>
      <c r="N62" s="89">
        <f t="shared" si="3"/>
        <v>5.7142857142857144</v>
      </c>
      <c r="O62" s="89">
        <f t="shared" si="5"/>
        <v>77.142857142857153</v>
      </c>
    </row>
    <row r="63" spans="1:15" s="63" customFormat="1" x14ac:dyDescent="0.35">
      <c r="A63" s="59" t="s">
        <v>125</v>
      </c>
      <c r="B63" s="60" t="s">
        <v>170</v>
      </c>
      <c r="C63" s="61" t="s">
        <v>171</v>
      </c>
      <c r="D63" s="62">
        <v>5</v>
      </c>
      <c r="E63" s="59">
        <v>8</v>
      </c>
      <c r="F63" s="59">
        <v>8</v>
      </c>
      <c r="G63" s="59">
        <v>8</v>
      </c>
      <c r="H63" s="59">
        <v>8</v>
      </c>
      <c r="I63" s="59">
        <v>8</v>
      </c>
      <c r="J63" s="62">
        <f>SUM(E63:I63)</f>
        <v>40</v>
      </c>
      <c r="K63" s="56">
        <f t="shared" si="1"/>
        <v>32</v>
      </c>
      <c r="L63" s="56">
        <f t="shared" si="2"/>
        <v>48</v>
      </c>
      <c r="M63" s="62">
        <f t="shared" si="6"/>
        <v>2200</v>
      </c>
      <c r="N63" s="94">
        <f t="shared" si="3"/>
        <v>1.4285714285714286</v>
      </c>
      <c r="O63" s="94">
        <f t="shared" si="5"/>
        <v>78.571428571428584</v>
      </c>
    </row>
    <row r="64" spans="1:15" x14ac:dyDescent="0.35">
      <c r="A64" s="4" t="s">
        <v>125</v>
      </c>
      <c r="B64" s="6" t="s">
        <v>172</v>
      </c>
      <c r="C64" s="5" t="s">
        <v>173</v>
      </c>
      <c r="D64" s="15">
        <v>5</v>
      </c>
      <c r="E64" s="4">
        <v>32</v>
      </c>
      <c r="F64" s="4">
        <v>32</v>
      </c>
      <c r="G64" s="4">
        <v>32</v>
      </c>
      <c r="H64" s="4">
        <v>32</v>
      </c>
      <c r="I64" s="4">
        <v>32</v>
      </c>
      <c r="J64" s="15">
        <f t="shared" ref="J64" si="14">SUM(E64:I64)</f>
        <v>160</v>
      </c>
      <c r="K64" s="15">
        <f t="shared" si="1"/>
        <v>128</v>
      </c>
      <c r="L64" s="15">
        <f t="shared" si="2"/>
        <v>192</v>
      </c>
      <c r="M64" s="15">
        <f t="shared" si="6"/>
        <v>2360</v>
      </c>
      <c r="N64" s="89">
        <f t="shared" si="3"/>
        <v>5.7142857142857144</v>
      </c>
      <c r="O64" s="89">
        <f t="shared" si="5"/>
        <v>84.285714285714292</v>
      </c>
    </row>
    <row r="65" spans="1:15" s="63" customFormat="1" x14ac:dyDescent="0.35">
      <c r="A65" s="59" t="s">
        <v>125</v>
      </c>
      <c r="B65" s="60" t="s">
        <v>174</v>
      </c>
      <c r="C65" s="61" t="s">
        <v>175</v>
      </c>
      <c r="D65" s="62">
        <v>5</v>
      </c>
      <c r="E65" s="59">
        <v>8</v>
      </c>
      <c r="F65" s="59">
        <v>8</v>
      </c>
      <c r="G65" s="59">
        <v>8</v>
      </c>
      <c r="H65" s="59">
        <v>8</v>
      </c>
      <c r="I65" s="59">
        <v>8</v>
      </c>
      <c r="J65" s="62">
        <f>SUM(E65:I65)</f>
        <v>40</v>
      </c>
      <c r="K65" s="56">
        <f t="shared" si="1"/>
        <v>32</v>
      </c>
      <c r="L65" s="56">
        <f t="shared" si="2"/>
        <v>48</v>
      </c>
      <c r="M65" s="62">
        <f t="shared" si="6"/>
        <v>2400</v>
      </c>
      <c r="N65" s="94">
        <f t="shared" si="3"/>
        <v>1.4285714285714286</v>
      </c>
      <c r="O65" s="94">
        <f t="shared" si="5"/>
        <v>85.714285714285722</v>
      </c>
    </row>
    <row r="66" spans="1:15" x14ac:dyDescent="0.35">
      <c r="A66" s="4" t="s">
        <v>125</v>
      </c>
      <c r="B66" s="6" t="s">
        <v>176</v>
      </c>
      <c r="C66" s="5" t="s">
        <v>177</v>
      </c>
      <c r="D66" s="15">
        <v>5</v>
      </c>
      <c r="E66" s="4">
        <v>28</v>
      </c>
      <c r="F66" s="4">
        <v>28</v>
      </c>
      <c r="G66" s="4">
        <v>28</v>
      </c>
      <c r="H66" s="4">
        <v>28</v>
      </c>
      <c r="I66" s="4">
        <v>28</v>
      </c>
      <c r="J66" s="15">
        <f>SUM(E66:I66)</f>
        <v>140</v>
      </c>
      <c r="K66" s="15">
        <f t="shared" si="1"/>
        <v>112</v>
      </c>
      <c r="L66" s="15">
        <f t="shared" si="2"/>
        <v>168</v>
      </c>
      <c r="M66" s="15">
        <f t="shared" si="6"/>
        <v>2540</v>
      </c>
      <c r="N66" s="89">
        <f t="shared" si="3"/>
        <v>5</v>
      </c>
      <c r="O66" s="89">
        <f t="shared" si="5"/>
        <v>90.714285714285722</v>
      </c>
    </row>
    <row r="67" spans="1:15" x14ac:dyDescent="0.35">
      <c r="A67" s="24" t="s">
        <v>83</v>
      </c>
      <c r="B67" s="27">
        <v>1.5</v>
      </c>
      <c r="C67" s="25" t="s">
        <v>83</v>
      </c>
      <c r="D67" s="26"/>
      <c r="E67" s="24"/>
      <c r="F67" s="24"/>
      <c r="G67" s="24"/>
      <c r="H67" s="24"/>
      <c r="I67" s="24"/>
      <c r="J67" s="26">
        <f t="shared" si="0"/>
        <v>0</v>
      </c>
      <c r="K67" s="26">
        <f t="shared" si="1"/>
        <v>0</v>
      </c>
      <c r="L67" s="26">
        <f t="shared" si="2"/>
        <v>0</v>
      </c>
      <c r="M67" s="26">
        <f t="shared" si="6"/>
        <v>2540</v>
      </c>
      <c r="N67" s="91">
        <f t="shared" si="3"/>
        <v>0</v>
      </c>
      <c r="O67" s="91">
        <f t="shared" si="5"/>
        <v>90.714285714285722</v>
      </c>
    </row>
    <row r="68" spans="1:15" x14ac:dyDescent="0.35">
      <c r="A68" s="4" t="s">
        <v>83</v>
      </c>
      <c r="B68" s="6" t="s">
        <v>84</v>
      </c>
      <c r="C68" s="5" t="s">
        <v>85</v>
      </c>
      <c r="D68" s="15"/>
      <c r="E68" s="4"/>
      <c r="F68" s="4"/>
      <c r="G68" s="4"/>
      <c r="H68" s="4"/>
      <c r="I68" s="4"/>
      <c r="J68" s="15">
        <f t="shared" si="0"/>
        <v>0</v>
      </c>
      <c r="K68" s="15">
        <f t="shared" si="1"/>
        <v>0</v>
      </c>
      <c r="L68" s="15">
        <f t="shared" si="2"/>
        <v>0</v>
      </c>
      <c r="M68" s="15">
        <f t="shared" si="6"/>
        <v>2540</v>
      </c>
      <c r="N68" s="89">
        <f t="shared" si="3"/>
        <v>0</v>
      </c>
      <c r="O68" s="89">
        <f t="shared" si="5"/>
        <v>90.714285714285722</v>
      </c>
    </row>
    <row r="69" spans="1:15" x14ac:dyDescent="0.35">
      <c r="A69" s="4" t="s">
        <v>83</v>
      </c>
      <c r="B69" s="6" t="s">
        <v>86</v>
      </c>
      <c r="C69" s="5" t="s">
        <v>87</v>
      </c>
      <c r="D69" s="15">
        <v>2</v>
      </c>
      <c r="E69" s="4"/>
      <c r="F69" s="4"/>
      <c r="G69" s="4"/>
      <c r="H69" s="4">
        <v>5</v>
      </c>
      <c r="I69" s="4">
        <v>5</v>
      </c>
      <c r="J69" s="15">
        <f t="shared" si="0"/>
        <v>10</v>
      </c>
      <c r="K69" s="15">
        <f t="shared" ref="K69:K83" si="15">J69-(J69*0.2)</f>
        <v>8</v>
      </c>
      <c r="L69" s="15">
        <f t="shared" ref="L69:L83" si="16">(J69*0.2)+J69</f>
        <v>12</v>
      </c>
      <c r="M69" s="15">
        <f t="shared" si="6"/>
        <v>2550</v>
      </c>
      <c r="N69" s="89">
        <f t="shared" ref="N69:N83" si="17">(J69*100)/$M$83</f>
        <v>0.35714285714285715</v>
      </c>
      <c r="O69" s="89">
        <f t="shared" si="5"/>
        <v>91.071428571428584</v>
      </c>
    </row>
    <row r="70" spans="1:15" x14ac:dyDescent="0.35">
      <c r="A70" s="4" t="s">
        <v>83</v>
      </c>
      <c r="B70" s="6" t="s">
        <v>88</v>
      </c>
      <c r="C70" s="5" t="s">
        <v>89</v>
      </c>
      <c r="D70" s="15"/>
      <c r="E70" s="4"/>
      <c r="F70" s="4"/>
      <c r="G70" s="4"/>
      <c r="H70" s="4"/>
      <c r="I70" s="4"/>
      <c r="J70" s="15">
        <f t="shared" si="0"/>
        <v>0</v>
      </c>
      <c r="K70" s="15">
        <f t="shared" si="15"/>
        <v>0</v>
      </c>
      <c r="L70" s="15">
        <f t="shared" si="16"/>
        <v>0</v>
      </c>
      <c r="M70" s="15">
        <f>M69+J70</f>
        <v>2550</v>
      </c>
      <c r="N70" s="89">
        <f t="shared" si="17"/>
        <v>0</v>
      </c>
      <c r="O70" s="89">
        <f t="shared" si="5"/>
        <v>91.071428571428584</v>
      </c>
    </row>
    <row r="71" spans="1:15" x14ac:dyDescent="0.35">
      <c r="A71" s="4" t="s">
        <v>83</v>
      </c>
      <c r="B71" s="6" t="s">
        <v>90</v>
      </c>
      <c r="C71" s="5" t="s">
        <v>87</v>
      </c>
      <c r="D71" s="15">
        <v>2</v>
      </c>
      <c r="E71" s="4"/>
      <c r="F71" s="4"/>
      <c r="G71" s="4"/>
      <c r="H71" s="4">
        <v>5</v>
      </c>
      <c r="I71" s="4">
        <v>5</v>
      </c>
      <c r="J71" s="15">
        <f t="shared" si="0"/>
        <v>10</v>
      </c>
      <c r="K71" s="15">
        <f t="shared" si="15"/>
        <v>8</v>
      </c>
      <c r="L71" s="15">
        <f t="shared" si="16"/>
        <v>12</v>
      </c>
      <c r="M71" s="15">
        <f>M70+J71</f>
        <v>2560</v>
      </c>
      <c r="N71" s="89">
        <f t="shared" si="17"/>
        <v>0.35714285714285715</v>
      </c>
      <c r="O71" s="89">
        <f t="shared" ref="O71:O83" si="18">O70+N71</f>
        <v>91.428571428571445</v>
      </c>
    </row>
    <row r="72" spans="1:15" s="63" customFormat="1" x14ac:dyDescent="0.35">
      <c r="A72" s="59" t="s">
        <v>83</v>
      </c>
      <c r="B72" s="60" t="s">
        <v>91</v>
      </c>
      <c r="C72" s="61" t="s">
        <v>178</v>
      </c>
      <c r="D72" s="62">
        <v>5</v>
      </c>
      <c r="E72" s="59">
        <v>8</v>
      </c>
      <c r="F72" s="59">
        <v>8</v>
      </c>
      <c r="G72" s="59">
        <v>8</v>
      </c>
      <c r="H72" s="59">
        <v>8</v>
      </c>
      <c r="I72" s="59">
        <v>8</v>
      </c>
      <c r="J72" s="62">
        <f>SUM(E72:I72)</f>
        <v>40</v>
      </c>
      <c r="K72" s="56">
        <f t="shared" si="15"/>
        <v>32</v>
      </c>
      <c r="L72" s="56">
        <f t="shared" si="16"/>
        <v>48</v>
      </c>
      <c r="M72" s="62">
        <f>M71+J72</f>
        <v>2600</v>
      </c>
      <c r="N72" s="94">
        <f t="shared" si="17"/>
        <v>1.4285714285714286</v>
      </c>
      <c r="O72" s="94">
        <f t="shared" si="18"/>
        <v>92.857142857142875</v>
      </c>
    </row>
    <row r="73" spans="1:15" x14ac:dyDescent="0.35">
      <c r="A73" s="4" t="s">
        <v>83</v>
      </c>
      <c r="B73" s="6" t="s">
        <v>94</v>
      </c>
      <c r="C73" s="5" t="s">
        <v>92</v>
      </c>
      <c r="D73" s="15"/>
      <c r="E73" s="4"/>
      <c r="F73" s="4"/>
      <c r="G73" s="4"/>
      <c r="H73" s="4"/>
      <c r="I73" s="4"/>
      <c r="J73" s="15">
        <f t="shared" si="0"/>
        <v>0</v>
      </c>
      <c r="K73" s="15">
        <f t="shared" si="15"/>
        <v>0</v>
      </c>
      <c r="L73" s="15">
        <f t="shared" si="16"/>
        <v>0</v>
      </c>
      <c r="M73" s="15">
        <f>M72+J73</f>
        <v>2600</v>
      </c>
      <c r="N73" s="89">
        <f t="shared" si="17"/>
        <v>0</v>
      </c>
      <c r="O73" s="89">
        <f t="shared" si="18"/>
        <v>92.857142857142875</v>
      </c>
    </row>
    <row r="74" spans="1:15" x14ac:dyDescent="0.35">
      <c r="A74" s="4" t="s">
        <v>83</v>
      </c>
      <c r="B74" s="6" t="s">
        <v>96</v>
      </c>
      <c r="C74" s="5" t="s">
        <v>87</v>
      </c>
      <c r="D74" s="15">
        <v>2</v>
      </c>
      <c r="E74" s="4"/>
      <c r="F74" s="4"/>
      <c r="G74" s="4"/>
      <c r="H74" s="4">
        <v>5</v>
      </c>
      <c r="I74" s="4">
        <v>5</v>
      </c>
      <c r="J74" s="15">
        <f>SUM(E74:I74)</f>
        <v>10</v>
      </c>
      <c r="K74" s="15">
        <f t="shared" si="15"/>
        <v>8</v>
      </c>
      <c r="L74" s="15">
        <f t="shared" si="16"/>
        <v>12</v>
      </c>
      <c r="M74" s="15">
        <f t="shared" ref="M74" si="19">M73+J74</f>
        <v>2610</v>
      </c>
      <c r="N74" s="89">
        <f t="shared" si="17"/>
        <v>0.35714285714285715</v>
      </c>
      <c r="O74" s="89">
        <f t="shared" si="18"/>
        <v>93.214285714285737</v>
      </c>
    </row>
    <row r="75" spans="1:15" x14ac:dyDescent="0.35">
      <c r="A75" s="4" t="s">
        <v>83</v>
      </c>
      <c r="B75" s="6" t="s">
        <v>97</v>
      </c>
      <c r="C75" s="5" t="s">
        <v>95</v>
      </c>
      <c r="D75" s="15"/>
      <c r="E75" s="4"/>
      <c r="F75" s="4"/>
      <c r="G75" s="4"/>
      <c r="H75" s="4"/>
      <c r="I75" s="4"/>
      <c r="J75" s="15">
        <f t="shared" si="0"/>
        <v>0</v>
      </c>
      <c r="K75" s="15">
        <f t="shared" si="15"/>
        <v>0</v>
      </c>
      <c r="L75" s="15">
        <f t="shared" si="16"/>
        <v>0</v>
      </c>
      <c r="M75" s="15">
        <f t="shared" ref="M75:M83" si="20">M74+J75</f>
        <v>2610</v>
      </c>
      <c r="N75" s="89">
        <f t="shared" si="17"/>
        <v>0</v>
      </c>
      <c r="O75" s="89">
        <f t="shared" si="18"/>
        <v>93.214285714285737</v>
      </c>
    </row>
    <row r="76" spans="1:15" x14ac:dyDescent="0.35">
      <c r="A76" s="4" t="s">
        <v>83</v>
      </c>
      <c r="B76" s="6" t="s">
        <v>179</v>
      </c>
      <c r="C76" s="5" t="s">
        <v>87</v>
      </c>
      <c r="D76" s="15">
        <v>2</v>
      </c>
      <c r="E76" s="4"/>
      <c r="F76" s="4"/>
      <c r="G76" s="4"/>
      <c r="H76" s="4">
        <v>5</v>
      </c>
      <c r="I76" s="4">
        <v>5</v>
      </c>
      <c r="J76" s="15">
        <f>SUM(E76:I76)</f>
        <v>10</v>
      </c>
      <c r="K76" s="15">
        <f t="shared" si="15"/>
        <v>8</v>
      </c>
      <c r="L76" s="15">
        <f t="shared" si="16"/>
        <v>12</v>
      </c>
      <c r="M76" s="15">
        <f t="shared" si="20"/>
        <v>2620</v>
      </c>
      <c r="N76" s="89">
        <f t="shared" si="17"/>
        <v>0.35714285714285715</v>
      </c>
      <c r="O76" s="89">
        <f t="shared" si="18"/>
        <v>93.571428571428598</v>
      </c>
    </row>
    <row r="77" spans="1:15" x14ac:dyDescent="0.35">
      <c r="A77" s="4" t="s">
        <v>83</v>
      </c>
      <c r="B77" s="6" t="s">
        <v>180</v>
      </c>
      <c r="C77" s="5" t="s">
        <v>98</v>
      </c>
      <c r="D77" s="15">
        <v>5</v>
      </c>
      <c r="E77" s="4">
        <v>10</v>
      </c>
      <c r="F77" s="4">
        <v>10</v>
      </c>
      <c r="G77" s="4">
        <v>10</v>
      </c>
      <c r="H77" s="4">
        <v>10</v>
      </c>
      <c r="I77" s="4">
        <v>11</v>
      </c>
      <c r="J77" s="15">
        <f t="shared" si="0"/>
        <v>51</v>
      </c>
      <c r="K77" s="15">
        <f t="shared" si="15"/>
        <v>40.799999999999997</v>
      </c>
      <c r="L77" s="15">
        <f t="shared" si="16"/>
        <v>61.2</v>
      </c>
      <c r="M77" s="15">
        <f t="shared" si="20"/>
        <v>2671</v>
      </c>
      <c r="N77" s="89">
        <f t="shared" si="17"/>
        <v>1.8214285714285714</v>
      </c>
      <c r="O77" s="89">
        <f t="shared" si="18"/>
        <v>95.392857142857167</v>
      </c>
    </row>
    <row r="78" spans="1:15" x14ac:dyDescent="0.35">
      <c r="A78" s="24" t="s">
        <v>99</v>
      </c>
      <c r="B78" s="27">
        <v>1.6</v>
      </c>
      <c r="C78" s="25" t="s">
        <v>99</v>
      </c>
      <c r="D78" s="26"/>
      <c r="E78" s="24"/>
      <c r="F78" s="24"/>
      <c r="G78" s="24"/>
      <c r="H78" s="24"/>
      <c r="I78" s="24"/>
      <c r="J78" s="26">
        <f t="shared" si="0"/>
        <v>0</v>
      </c>
      <c r="K78" s="26">
        <f t="shared" si="15"/>
        <v>0</v>
      </c>
      <c r="L78" s="26">
        <f t="shared" si="16"/>
        <v>0</v>
      </c>
      <c r="M78" s="26">
        <f t="shared" si="20"/>
        <v>2671</v>
      </c>
      <c r="N78" s="91">
        <f t="shared" si="17"/>
        <v>0</v>
      </c>
      <c r="O78" s="91">
        <f t="shared" si="18"/>
        <v>95.392857142857167</v>
      </c>
    </row>
    <row r="79" spans="1:15" x14ac:dyDescent="0.35">
      <c r="A79" s="4" t="s">
        <v>99</v>
      </c>
      <c r="B79" s="6" t="s">
        <v>100</v>
      </c>
      <c r="C79" s="5" t="s">
        <v>101</v>
      </c>
      <c r="D79" s="15">
        <v>2</v>
      </c>
      <c r="E79" s="4">
        <v>10</v>
      </c>
      <c r="F79" s="4">
        <v>10</v>
      </c>
      <c r="G79" s="4"/>
      <c r="H79" s="4"/>
      <c r="I79" s="4"/>
      <c r="J79" s="15">
        <f t="shared" si="0"/>
        <v>20</v>
      </c>
      <c r="K79" s="15">
        <f t="shared" si="15"/>
        <v>16</v>
      </c>
      <c r="L79" s="15">
        <f t="shared" si="16"/>
        <v>24</v>
      </c>
      <c r="M79" s="15">
        <f t="shared" si="20"/>
        <v>2691</v>
      </c>
      <c r="N79" s="89">
        <f t="shared" si="17"/>
        <v>0.7142857142857143</v>
      </c>
      <c r="O79" s="89">
        <f t="shared" si="18"/>
        <v>96.107142857142875</v>
      </c>
    </row>
    <row r="80" spans="1:15" x14ac:dyDescent="0.35">
      <c r="A80" s="4" t="s">
        <v>99</v>
      </c>
      <c r="B80" s="6" t="s">
        <v>102</v>
      </c>
      <c r="C80" s="5" t="s">
        <v>103</v>
      </c>
      <c r="D80" s="15">
        <v>2</v>
      </c>
      <c r="E80" s="4">
        <v>10</v>
      </c>
      <c r="F80" s="4">
        <v>10</v>
      </c>
      <c r="G80" s="4"/>
      <c r="H80" s="4"/>
      <c r="I80" s="4"/>
      <c r="J80" s="15">
        <f t="shared" si="0"/>
        <v>20</v>
      </c>
      <c r="K80" s="15">
        <f t="shared" si="15"/>
        <v>16</v>
      </c>
      <c r="L80" s="15">
        <f t="shared" si="16"/>
        <v>24</v>
      </c>
      <c r="M80" s="15">
        <f t="shared" si="20"/>
        <v>2711</v>
      </c>
      <c r="N80" s="89">
        <f t="shared" si="17"/>
        <v>0.7142857142857143</v>
      </c>
      <c r="O80" s="89">
        <f t="shared" si="18"/>
        <v>96.821428571428584</v>
      </c>
    </row>
    <row r="81" spans="1:15" x14ac:dyDescent="0.35">
      <c r="A81" s="4" t="s">
        <v>99</v>
      </c>
      <c r="B81" s="6" t="s">
        <v>104</v>
      </c>
      <c r="C81" s="5" t="s">
        <v>105</v>
      </c>
      <c r="D81" s="15">
        <v>2</v>
      </c>
      <c r="E81" s="4">
        <v>10</v>
      </c>
      <c r="F81" s="4">
        <v>10</v>
      </c>
      <c r="G81" s="4"/>
      <c r="H81" s="4"/>
      <c r="I81" s="4"/>
      <c r="J81" s="15">
        <f t="shared" si="0"/>
        <v>20</v>
      </c>
      <c r="K81" s="15">
        <f t="shared" si="15"/>
        <v>16</v>
      </c>
      <c r="L81" s="15">
        <f t="shared" si="16"/>
        <v>24</v>
      </c>
      <c r="M81" s="15">
        <f t="shared" si="20"/>
        <v>2731</v>
      </c>
      <c r="N81" s="89">
        <f t="shared" si="17"/>
        <v>0.7142857142857143</v>
      </c>
      <c r="O81" s="89">
        <f t="shared" si="18"/>
        <v>97.535714285714292</v>
      </c>
    </row>
    <row r="82" spans="1:15" x14ac:dyDescent="0.35">
      <c r="A82" s="4" t="s">
        <v>99</v>
      </c>
      <c r="B82" s="6" t="s">
        <v>106</v>
      </c>
      <c r="C82" s="5" t="s">
        <v>107</v>
      </c>
      <c r="D82" s="15">
        <v>5</v>
      </c>
      <c r="E82" s="4">
        <v>10</v>
      </c>
      <c r="F82" s="4">
        <v>10</v>
      </c>
      <c r="G82" s="4">
        <v>5</v>
      </c>
      <c r="H82" s="4">
        <v>2</v>
      </c>
      <c r="I82" s="4">
        <v>2</v>
      </c>
      <c r="J82" s="15">
        <f t="shared" si="0"/>
        <v>29</v>
      </c>
      <c r="K82" s="15">
        <f t="shared" si="15"/>
        <v>23.2</v>
      </c>
      <c r="L82" s="15">
        <f t="shared" si="16"/>
        <v>34.799999999999997</v>
      </c>
      <c r="M82" s="15">
        <f t="shared" si="20"/>
        <v>2760</v>
      </c>
      <c r="N82" s="89">
        <f t="shared" si="17"/>
        <v>1.0357142857142858</v>
      </c>
      <c r="O82" s="89">
        <f t="shared" si="18"/>
        <v>98.571428571428584</v>
      </c>
    </row>
    <row r="83" spans="1:15" s="63" customFormat="1" x14ac:dyDescent="0.35">
      <c r="A83" s="59" t="s">
        <v>99</v>
      </c>
      <c r="B83" s="60" t="s">
        <v>181</v>
      </c>
      <c r="C83" s="61" t="s">
        <v>182</v>
      </c>
      <c r="D83" s="62">
        <v>5</v>
      </c>
      <c r="E83" s="59">
        <v>8</v>
      </c>
      <c r="F83" s="59">
        <v>8</v>
      </c>
      <c r="G83" s="59">
        <v>8</v>
      </c>
      <c r="H83" s="59">
        <v>8</v>
      </c>
      <c r="I83" s="59">
        <v>8</v>
      </c>
      <c r="J83" s="62">
        <f>SUM(E83:I83)</f>
        <v>40</v>
      </c>
      <c r="K83" s="56">
        <f t="shared" si="15"/>
        <v>32</v>
      </c>
      <c r="L83" s="56">
        <f t="shared" si="16"/>
        <v>48</v>
      </c>
      <c r="M83" s="62">
        <f t="shared" si="20"/>
        <v>2800</v>
      </c>
      <c r="N83" s="94">
        <f t="shared" si="17"/>
        <v>1.4285714285714286</v>
      </c>
      <c r="O83" s="106">
        <f t="shared" si="18"/>
        <v>100.00000000000001</v>
      </c>
    </row>
    <row r="84" spans="1:15" x14ac:dyDescent="0.35">
      <c r="A84" s="96" t="s">
        <v>126</v>
      </c>
      <c r="B84" s="96"/>
      <c r="C84" s="96"/>
      <c r="D84" s="96"/>
      <c r="E84" s="36">
        <f>SUM(E2:E83)</f>
        <v>560</v>
      </c>
      <c r="F84" s="36">
        <f>SUM(F2:F83)</f>
        <v>560</v>
      </c>
      <c r="G84" s="36">
        <f>SUM(G2:G83)</f>
        <v>560</v>
      </c>
      <c r="H84" s="36">
        <f>SUM(H2:H83)</f>
        <v>560</v>
      </c>
      <c r="I84" s="36">
        <f>SUM(I2:I83)</f>
        <v>560</v>
      </c>
      <c r="J84" s="100" t="s">
        <v>127</v>
      </c>
      <c r="K84" s="101"/>
      <c r="L84" s="102"/>
      <c r="M84" s="34">
        <f>M83</f>
        <v>2800</v>
      </c>
      <c r="N84" s="12"/>
      <c r="O84" s="89"/>
    </row>
    <row r="86" spans="1:15" x14ac:dyDescent="0.35">
      <c r="I86" s="97" t="s">
        <v>128</v>
      </c>
      <c r="J86" s="98"/>
      <c r="K86" s="98"/>
      <c r="L86" s="99"/>
      <c r="M86" s="33">
        <f>M84/160</f>
        <v>17.5</v>
      </c>
    </row>
    <row r="87" spans="1:15" x14ac:dyDescent="0.35">
      <c r="I87" s="97" t="s">
        <v>129</v>
      </c>
      <c r="J87" s="98"/>
      <c r="K87" s="98"/>
      <c r="L87" s="99"/>
      <c r="M87" s="33">
        <f>M86*5</f>
        <v>87.5</v>
      </c>
    </row>
  </sheetData>
  <mergeCells count="4">
    <mergeCell ref="A84:D84"/>
    <mergeCell ref="I86:L86"/>
    <mergeCell ref="I87:L87"/>
    <mergeCell ref="J84:L84"/>
  </mergeCells>
  <phoneticPr fontId="7" type="noConversion"/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1C1-3DF9-461E-9855-B08D9B0FFC5B}">
  <dimension ref="A1:N20"/>
  <sheetViews>
    <sheetView topLeftCell="B1" zoomScaleNormal="100" workbookViewId="0">
      <selection activeCell="N17" sqref="N17"/>
    </sheetView>
  </sheetViews>
  <sheetFormatPr baseColWidth="10" defaultColWidth="11.54296875" defaultRowHeight="14.5" x14ac:dyDescent="0.35"/>
  <cols>
    <col min="1" max="1" width="12.1796875" customWidth="1"/>
    <col min="2" max="2" width="6.54296875" customWidth="1"/>
    <col min="3" max="3" width="14" customWidth="1"/>
    <col min="4" max="4" width="12.26953125" customWidth="1"/>
    <col min="5" max="5" width="12.1796875" customWidth="1"/>
    <col min="6" max="6" width="9.1796875" customWidth="1"/>
    <col min="7" max="7" width="15.54296875" customWidth="1"/>
    <col min="8" max="8" width="13.7265625" customWidth="1"/>
    <col min="9" max="9" width="12.26953125" customWidth="1"/>
    <col min="10" max="10" width="16.26953125" customWidth="1"/>
    <col min="11" max="11" width="13.7265625" customWidth="1"/>
    <col min="12" max="12" width="14.26953125" customWidth="1"/>
  </cols>
  <sheetData>
    <row r="1" spans="1:14" x14ac:dyDescent="0.35">
      <c r="A1" s="105" t="s">
        <v>183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14.5" customHeight="1" x14ac:dyDescent="0.35">
      <c r="A2" s="37"/>
      <c r="B2" s="37"/>
      <c r="C2" s="38" t="s">
        <v>184</v>
      </c>
      <c r="D2" s="38" t="s">
        <v>185</v>
      </c>
      <c r="E2" s="38" t="s">
        <v>186</v>
      </c>
      <c r="F2" s="37"/>
      <c r="G2" s="38" t="s">
        <v>187</v>
      </c>
      <c r="H2" s="38" t="s">
        <v>188</v>
      </c>
      <c r="I2" s="38" t="s">
        <v>189</v>
      </c>
      <c r="J2" s="37"/>
      <c r="K2" s="37"/>
      <c r="L2" s="37"/>
      <c r="M2" s="104" t="s">
        <v>218</v>
      </c>
      <c r="N2" s="104" t="s">
        <v>219</v>
      </c>
    </row>
    <row r="3" spans="1:14" x14ac:dyDescent="0.35">
      <c r="A3" s="39" t="s">
        <v>190</v>
      </c>
      <c r="B3" s="39" t="s">
        <v>191</v>
      </c>
      <c r="C3" s="40" t="s">
        <v>192</v>
      </c>
      <c r="D3" s="40" t="s">
        <v>192</v>
      </c>
      <c r="E3" s="40" t="s">
        <v>192</v>
      </c>
      <c r="F3" s="39" t="s">
        <v>193</v>
      </c>
      <c r="G3" s="41" t="s">
        <v>194</v>
      </c>
      <c r="H3" s="42" t="s">
        <v>195</v>
      </c>
      <c r="I3" s="42" t="s">
        <v>195</v>
      </c>
      <c r="J3" s="39" t="s">
        <v>196</v>
      </c>
      <c r="K3" s="39" t="s">
        <v>197</v>
      </c>
      <c r="L3" s="39" t="s">
        <v>198</v>
      </c>
      <c r="M3" s="104"/>
      <c r="N3" s="104"/>
    </row>
    <row r="4" spans="1:14" x14ac:dyDescent="0.35">
      <c r="A4" s="12">
        <v>1</v>
      </c>
      <c r="B4" s="43">
        <v>45446</v>
      </c>
      <c r="C4" s="12">
        <v>40</v>
      </c>
      <c r="D4" s="44">
        <f>C4*B19</f>
        <v>32</v>
      </c>
      <c r="E4" s="44">
        <f>C4*(1-B19)</f>
        <v>7.9999999999999982</v>
      </c>
      <c r="F4" s="12">
        <v>5</v>
      </c>
      <c r="G4" s="45">
        <f>D4*F4</f>
        <v>160</v>
      </c>
      <c r="H4" s="46">
        <f t="shared" ref="H4:H9" si="0">E4*F4</f>
        <v>39.999999999999993</v>
      </c>
      <c r="I4" s="46">
        <f>G4+H4</f>
        <v>200</v>
      </c>
      <c r="J4" s="48">
        <f>G4</f>
        <v>160</v>
      </c>
      <c r="K4" s="49">
        <f>H4</f>
        <v>39.999999999999993</v>
      </c>
      <c r="L4" s="50">
        <f>I4</f>
        <v>200</v>
      </c>
      <c r="M4" s="89">
        <f>(I4*100)/$L$17</f>
        <v>7.1428571428571432</v>
      </c>
      <c r="N4" s="89">
        <f>M4</f>
        <v>7.1428571428571432</v>
      </c>
    </row>
    <row r="5" spans="1:14" x14ac:dyDescent="0.35">
      <c r="A5" s="12">
        <v>2</v>
      </c>
      <c r="B5" s="43">
        <f>B4+7</f>
        <v>45453</v>
      </c>
      <c r="C5" s="12">
        <v>40</v>
      </c>
      <c r="D5" s="12">
        <f>C5*B19</f>
        <v>32</v>
      </c>
      <c r="E5" s="12">
        <f>C5*(1-B19)</f>
        <v>7.9999999999999982</v>
      </c>
      <c r="F5" s="12">
        <v>5</v>
      </c>
      <c r="G5" s="51">
        <f t="shared" ref="G5:G9" si="1">D5*F5</f>
        <v>160</v>
      </c>
      <c r="H5" s="47">
        <f t="shared" si="0"/>
        <v>39.999999999999993</v>
      </c>
      <c r="I5" s="47">
        <f t="shared" ref="I5:I9" si="2">G5+H5</f>
        <v>200</v>
      </c>
      <c r="J5" s="48">
        <f t="shared" ref="J5:L9" si="3">J4+G5</f>
        <v>320</v>
      </c>
      <c r="K5" s="48">
        <f t="shared" si="3"/>
        <v>79.999999999999986</v>
      </c>
      <c r="L5" s="50">
        <f t="shared" si="3"/>
        <v>400</v>
      </c>
      <c r="M5" s="89">
        <f t="shared" ref="M5:M17" si="4">(I5*100)/$L$17</f>
        <v>7.1428571428571432</v>
      </c>
      <c r="N5" s="89">
        <f>N4+M5</f>
        <v>14.285714285714286</v>
      </c>
    </row>
    <row r="6" spans="1:14" x14ac:dyDescent="0.35">
      <c r="A6" s="12">
        <v>3</v>
      </c>
      <c r="B6" s="43">
        <f t="shared" ref="B6:B17" si="5">B5+7</f>
        <v>45460</v>
      </c>
      <c r="C6" s="12">
        <v>40</v>
      </c>
      <c r="D6" s="12">
        <f>C6*B19</f>
        <v>32</v>
      </c>
      <c r="E6" s="12">
        <f>C6*(1-B19)</f>
        <v>7.9999999999999982</v>
      </c>
      <c r="F6" s="12">
        <v>5</v>
      </c>
      <c r="G6" s="51">
        <f t="shared" si="1"/>
        <v>160</v>
      </c>
      <c r="H6" s="47">
        <f t="shared" si="0"/>
        <v>39.999999999999993</v>
      </c>
      <c r="I6" s="47">
        <f t="shared" si="2"/>
        <v>200</v>
      </c>
      <c r="J6" s="48">
        <f t="shared" si="3"/>
        <v>480</v>
      </c>
      <c r="K6" s="48">
        <f t="shared" si="3"/>
        <v>119.99999999999997</v>
      </c>
      <c r="L6" s="50">
        <f t="shared" si="3"/>
        <v>600</v>
      </c>
      <c r="M6" s="89">
        <f t="shared" si="4"/>
        <v>7.1428571428571432</v>
      </c>
      <c r="N6" s="89">
        <f t="shared" ref="N6:N17" si="6">N5+M6</f>
        <v>21.428571428571431</v>
      </c>
    </row>
    <row r="7" spans="1:14" x14ac:dyDescent="0.35">
      <c r="A7" s="12">
        <v>4</v>
      </c>
      <c r="B7" s="43">
        <f t="shared" si="5"/>
        <v>45467</v>
      </c>
      <c r="C7" s="12">
        <v>40</v>
      </c>
      <c r="D7" s="12">
        <f>C7*B19</f>
        <v>32</v>
      </c>
      <c r="E7" s="12">
        <f>C7*(1-B19)</f>
        <v>7.9999999999999982</v>
      </c>
      <c r="F7" s="12">
        <v>5</v>
      </c>
      <c r="G7" s="51">
        <f t="shared" si="1"/>
        <v>160</v>
      </c>
      <c r="H7" s="47">
        <f t="shared" si="0"/>
        <v>39.999999999999993</v>
      </c>
      <c r="I7" s="47">
        <f t="shared" si="2"/>
        <v>200</v>
      </c>
      <c r="J7" s="48">
        <f t="shared" si="3"/>
        <v>640</v>
      </c>
      <c r="K7" s="48">
        <f t="shared" si="3"/>
        <v>159.99999999999997</v>
      </c>
      <c r="L7" s="50">
        <f t="shared" si="3"/>
        <v>800</v>
      </c>
      <c r="M7" s="89">
        <f t="shared" si="4"/>
        <v>7.1428571428571432</v>
      </c>
      <c r="N7" s="89">
        <f t="shared" si="6"/>
        <v>28.571428571428573</v>
      </c>
    </row>
    <row r="8" spans="1:14" x14ac:dyDescent="0.35">
      <c r="A8" s="12">
        <v>5</v>
      </c>
      <c r="B8" s="43">
        <f t="shared" si="5"/>
        <v>45474</v>
      </c>
      <c r="C8" s="12">
        <v>40</v>
      </c>
      <c r="D8" s="12">
        <f>C8*B19</f>
        <v>32</v>
      </c>
      <c r="E8" s="12">
        <f>C8*(1-B19)</f>
        <v>7.9999999999999982</v>
      </c>
      <c r="F8" s="12">
        <v>5</v>
      </c>
      <c r="G8" s="51">
        <f t="shared" si="1"/>
        <v>160</v>
      </c>
      <c r="H8" s="47">
        <f t="shared" si="0"/>
        <v>39.999999999999993</v>
      </c>
      <c r="I8" s="47">
        <f t="shared" si="2"/>
        <v>200</v>
      </c>
      <c r="J8" s="48">
        <f t="shared" si="3"/>
        <v>800</v>
      </c>
      <c r="K8" s="48">
        <f t="shared" si="3"/>
        <v>199.99999999999997</v>
      </c>
      <c r="L8" s="50">
        <f t="shared" si="3"/>
        <v>1000</v>
      </c>
      <c r="M8" s="89">
        <f t="shared" si="4"/>
        <v>7.1428571428571432</v>
      </c>
      <c r="N8" s="89">
        <f t="shared" si="6"/>
        <v>35.714285714285715</v>
      </c>
    </row>
    <row r="9" spans="1:14" x14ac:dyDescent="0.35">
      <c r="A9" s="12">
        <v>6</v>
      </c>
      <c r="B9" s="43">
        <f t="shared" si="5"/>
        <v>45481</v>
      </c>
      <c r="C9" s="12">
        <v>40</v>
      </c>
      <c r="D9" s="12">
        <f>C9*B19</f>
        <v>32</v>
      </c>
      <c r="E9" s="12">
        <f>C9*(1-B19)</f>
        <v>7.9999999999999982</v>
      </c>
      <c r="F9" s="12">
        <v>5</v>
      </c>
      <c r="G9" s="51">
        <f t="shared" si="1"/>
        <v>160</v>
      </c>
      <c r="H9" s="47">
        <f t="shared" si="0"/>
        <v>39.999999999999993</v>
      </c>
      <c r="I9" s="47">
        <f t="shared" si="2"/>
        <v>200</v>
      </c>
      <c r="J9" s="58">
        <f t="shared" si="3"/>
        <v>960</v>
      </c>
      <c r="K9" s="48">
        <f t="shared" si="3"/>
        <v>239.99999999999997</v>
      </c>
      <c r="L9" s="57">
        <f t="shared" si="3"/>
        <v>1200</v>
      </c>
      <c r="M9" s="89">
        <f t="shared" si="4"/>
        <v>7.1428571428571432</v>
      </c>
      <c r="N9" s="89">
        <f t="shared" si="6"/>
        <v>42.857142857142861</v>
      </c>
    </row>
    <row r="10" spans="1:14" x14ac:dyDescent="0.35">
      <c r="A10" s="12">
        <v>7</v>
      </c>
      <c r="B10" s="43">
        <f t="shared" si="5"/>
        <v>45488</v>
      </c>
      <c r="C10" s="12">
        <v>40</v>
      </c>
      <c r="D10" s="12">
        <v>32</v>
      </c>
      <c r="E10" s="12">
        <v>8</v>
      </c>
      <c r="F10" s="12">
        <v>5</v>
      </c>
      <c r="G10" s="51">
        <f t="shared" ref="G10:G11" si="7">D10*F10</f>
        <v>160</v>
      </c>
      <c r="H10" s="47">
        <f t="shared" ref="H10:H11" si="8">E10*F10</f>
        <v>40</v>
      </c>
      <c r="I10" s="47">
        <f t="shared" ref="I10:I11" si="9">G10+H10</f>
        <v>200</v>
      </c>
      <c r="J10" s="58">
        <f t="shared" ref="J10:J11" si="10">J9+G10</f>
        <v>1120</v>
      </c>
      <c r="K10" s="48">
        <f t="shared" ref="K10:K11" si="11">K9+H10</f>
        <v>280</v>
      </c>
      <c r="L10" s="57">
        <f t="shared" ref="L10:L11" si="12">L9+I10</f>
        <v>1400</v>
      </c>
      <c r="M10" s="89">
        <f t="shared" si="4"/>
        <v>7.1428571428571432</v>
      </c>
      <c r="N10" s="89">
        <f t="shared" si="6"/>
        <v>50.000000000000007</v>
      </c>
    </row>
    <row r="11" spans="1:14" x14ac:dyDescent="0.35">
      <c r="A11" s="12">
        <v>8</v>
      </c>
      <c r="B11" s="43">
        <f t="shared" si="5"/>
        <v>45495</v>
      </c>
      <c r="C11" s="12">
        <v>40</v>
      </c>
      <c r="D11" s="12">
        <v>32</v>
      </c>
      <c r="E11" s="12">
        <v>8</v>
      </c>
      <c r="F11" s="12">
        <v>5</v>
      </c>
      <c r="G11" s="51">
        <f t="shared" si="7"/>
        <v>160</v>
      </c>
      <c r="H11" s="47">
        <f t="shared" si="8"/>
        <v>40</v>
      </c>
      <c r="I11" s="47">
        <f t="shared" si="9"/>
        <v>200</v>
      </c>
      <c r="J11" s="58">
        <f t="shared" si="10"/>
        <v>1280</v>
      </c>
      <c r="K11" s="48">
        <f t="shared" si="11"/>
        <v>320</v>
      </c>
      <c r="L11" s="57">
        <f t="shared" si="12"/>
        <v>1600</v>
      </c>
      <c r="M11" s="89">
        <f t="shared" si="4"/>
        <v>7.1428571428571432</v>
      </c>
      <c r="N11" s="89">
        <f t="shared" si="6"/>
        <v>57.142857142857153</v>
      </c>
    </row>
    <row r="12" spans="1:14" x14ac:dyDescent="0.35">
      <c r="A12" s="12">
        <v>9</v>
      </c>
      <c r="B12" s="43">
        <f t="shared" si="5"/>
        <v>45502</v>
      </c>
      <c r="C12" s="12">
        <v>40</v>
      </c>
      <c r="D12" s="12">
        <v>32</v>
      </c>
      <c r="E12" s="12">
        <v>8</v>
      </c>
      <c r="F12" s="12">
        <v>5</v>
      </c>
      <c r="G12" s="51">
        <f t="shared" ref="G12:G14" si="13">D12*F12</f>
        <v>160</v>
      </c>
      <c r="H12" s="47">
        <f t="shared" ref="H12:H14" si="14">E12*F12</f>
        <v>40</v>
      </c>
      <c r="I12" s="47">
        <f t="shared" ref="I12:I14" si="15">G12+H12</f>
        <v>200</v>
      </c>
      <c r="J12" s="58">
        <f t="shared" ref="J12:J14" si="16">J11+G12</f>
        <v>1440</v>
      </c>
      <c r="K12" s="48">
        <f t="shared" ref="K12:K14" si="17">K11+H12</f>
        <v>360</v>
      </c>
      <c r="L12" s="57">
        <f t="shared" ref="L12:L14" si="18">L11+I12</f>
        <v>1800</v>
      </c>
      <c r="M12" s="89">
        <f t="shared" si="4"/>
        <v>7.1428571428571432</v>
      </c>
      <c r="N12" s="89">
        <f t="shared" si="6"/>
        <v>64.285714285714292</v>
      </c>
    </row>
    <row r="13" spans="1:14" x14ac:dyDescent="0.35">
      <c r="A13" s="12">
        <v>10</v>
      </c>
      <c r="B13" s="43">
        <f t="shared" si="5"/>
        <v>45509</v>
      </c>
      <c r="C13" s="12">
        <v>40</v>
      </c>
      <c r="D13" s="12">
        <v>32</v>
      </c>
      <c r="E13" s="12">
        <v>8</v>
      </c>
      <c r="F13" s="12">
        <v>5</v>
      </c>
      <c r="G13" s="51">
        <f t="shared" si="13"/>
        <v>160</v>
      </c>
      <c r="H13" s="47">
        <f t="shared" si="14"/>
        <v>40</v>
      </c>
      <c r="I13" s="47">
        <f t="shared" si="15"/>
        <v>200</v>
      </c>
      <c r="J13" s="58">
        <f t="shared" si="16"/>
        <v>1600</v>
      </c>
      <c r="K13" s="48">
        <f t="shared" si="17"/>
        <v>400</v>
      </c>
      <c r="L13" s="57">
        <f t="shared" si="18"/>
        <v>2000</v>
      </c>
      <c r="M13" s="89">
        <f t="shared" si="4"/>
        <v>7.1428571428571432</v>
      </c>
      <c r="N13" s="89">
        <f t="shared" si="6"/>
        <v>71.428571428571431</v>
      </c>
    </row>
    <row r="14" spans="1:14" x14ac:dyDescent="0.35">
      <c r="A14" s="12">
        <v>11</v>
      </c>
      <c r="B14" s="43">
        <f t="shared" si="5"/>
        <v>45516</v>
      </c>
      <c r="C14" s="12">
        <v>40</v>
      </c>
      <c r="D14" s="12">
        <v>32</v>
      </c>
      <c r="E14" s="12">
        <v>8</v>
      </c>
      <c r="F14" s="12">
        <v>5</v>
      </c>
      <c r="G14" s="51">
        <f t="shared" si="13"/>
        <v>160</v>
      </c>
      <c r="H14" s="47">
        <f t="shared" si="14"/>
        <v>40</v>
      </c>
      <c r="I14" s="47">
        <f t="shared" si="15"/>
        <v>200</v>
      </c>
      <c r="J14" s="58">
        <f t="shared" si="16"/>
        <v>1760</v>
      </c>
      <c r="K14" s="48">
        <f t="shared" si="17"/>
        <v>440</v>
      </c>
      <c r="L14" s="57">
        <f t="shared" si="18"/>
        <v>2200</v>
      </c>
      <c r="M14" s="89">
        <f t="shared" si="4"/>
        <v>7.1428571428571432</v>
      </c>
      <c r="N14" s="89">
        <f t="shared" si="6"/>
        <v>78.571428571428569</v>
      </c>
    </row>
    <row r="15" spans="1:14" x14ac:dyDescent="0.35">
      <c r="A15" s="12">
        <v>12</v>
      </c>
      <c r="B15" s="43">
        <f t="shared" si="5"/>
        <v>45523</v>
      </c>
      <c r="C15" s="12">
        <v>40</v>
      </c>
      <c r="D15" s="12">
        <v>32</v>
      </c>
      <c r="E15" s="12">
        <v>8</v>
      </c>
      <c r="F15" s="12">
        <v>5</v>
      </c>
      <c r="G15" s="51">
        <f t="shared" ref="G15:G17" si="19">D15*F15</f>
        <v>160</v>
      </c>
      <c r="H15" s="47">
        <f t="shared" ref="H15:H17" si="20">E15*F15</f>
        <v>40</v>
      </c>
      <c r="I15" s="47">
        <f t="shared" ref="I15:I17" si="21">G15+H15</f>
        <v>200</v>
      </c>
      <c r="J15" s="58">
        <f t="shared" ref="J15:J17" si="22">J14+G15</f>
        <v>1920</v>
      </c>
      <c r="K15" s="48">
        <f t="shared" ref="K15:K17" si="23">K14+H15</f>
        <v>480</v>
      </c>
      <c r="L15" s="57">
        <f t="shared" ref="L15:L17" si="24">L14+I15</f>
        <v>2400</v>
      </c>
      <c r="M15" s="89">
        <f t="shared" si="4"/>
        <v>7.1428571428571432</v>
      </c>
      <c r="N15" s="89">
        <f t="shared" si="6"/>
        <v>85.714285714285708</v>
      </c>
    </row>
    <row r="16" spans="1:14" x14ac:dyDescent="0.35">
      <c r="A16" s="12">
        <v>13</v>
      </c>
      <c r="B16" s="43">
        <f t="shared" si="5"/>
        <v>45530</v>
      </c>
      <c r="C16" s="12">
        <v>40</v>
      </c>
      <c r="D16" s="12">
        <v>32</v>
      </c>
      <c r="E16" s="12">
        <v>8</v>
      </c>
      <c r="F16" s="12">
        <v>5</v>
      </c>
      <c r="G16" s="51">
        <f t="shared" si="19"/>
        <v>160</v>
      </c>
      <c r="H16" s="47">
        <f t="shared" si="20"/>
        <v>40</v>
      </c>
      <c r="I16" s="47">
        <f t="shared" si="21"/>
        <v>200</v>
      </c>
      <c r="J16" s="58">
        <f t="shared" si="22"/>
        <v>2080</v>
      </c>
      <c r="K16" s="48">
        <f t="shared" si="23"/>
        <v>520</v>
      </c>
      <c r="L16" s="57">
        <f t="shared" si="24"/>
        <v>2600</v>
      </c>
      <c r="M16" s="89">
        <f t="shared" si="4"/>
        <v>7.1428571428571432</v>
      </c>
      <c r="N16" s="89">
        <f t="shared" si="6"/>
        <v>92.857142857142847</v>
      </c>
    </row>
    <row r="17" spans="1:14" x14ac:dyDescent="0.35">
      <c r="A17" s="12">
        <v>14</v>
      </c>
      <c r="B17" s="43">
        <f t="shared" si="5"/>
        <v>45537</v>
      </c>
      <c r="C17" s="12">
        <v>40</v>
      </c>
      <c r="D17" s="12">
        <v>32</v>
      </c>
      <c r="E17" s="12">
        <v>8</v>
      </c>
      <c r="F17" s="12">
        <v>5</v>
      </c>
      <c r="G17" s="51">
        <f t="shared" si="19"/>
        <v>160</v>
      </c>
      <c r="H17" s="47">
        <f t="shared" si="20"/>
        <v>40</v>
      </c>
      <c r="I17" s="47">
        <f t="shared" si="21"/>
        <v>200</v>
      </c>
      <c r="J17" s="52">
        <f t="shared" si="22"/>
        <v>2240</v>
      </c>
      <c r="K17" s="48">
        <f t="shared" si="23"/>
        <v>560</v>
      </c>
      <c r="L17" s="53">
        <f t="shared" si="24"/>
        <v>2800</v>
      </c>
      <c r="M17" s="89">
        <f t="shared" si="4"/>
        <v>7.1428571428571432</v>
      </c>
      <c r="N17" s="107">
        <f t="shared" si="6"/>
        <v>99.999999999999986</v>
      </c>
    </row>
    <row r="19" spans="1:14" x14ac:dyDescent="0.35">
      <c r="A19" s="54" t="s">
        <v>199</v>
      </c>
      <c r="B19" s="55">
        <v>0.8</v>
      </c>
    </row>
    <row r="20" spans="1:14" x14ac:dyDescent="0.35">
      <c r="E20" s="103" t="s">
        <v>200</v>
      </c>
      <c r="F20" s="103"/>
      <c r="G20" s="103"/>
      <c r="H20" s="103"/>
      <c r="I20" s="103"/>
      <c r="J20" s="103"/>
      <c r="K20" s="103"/>
    </row>
  </sheetData>
  <mergeCells count="4">
    <mergeCell ref="E20:K20"/>
    <mergeCell ref="M2:M3"/>
    <mergeCell ref="N2:N3"/>
    <mergeCell ref="A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326d69-eb38-437f-80d7-854ae35ee6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C7C675A74A34FB17E4D3BDE883FB3" ma:contentTypeVersion="17" ma:contentTypeDescription="Crear nuevo documento." ma:contentTypeScope="" ma:versionID="9f0b574941f1c2aa1dfedcc7c109235e">
  <xsd:schema xmlns:xsd="http://www.w3.org/2001/XMLSchema" xmlns:xs="http://www.w3.org/2001/XMLSchema" xmlns:p="http://schemas.microsoft.com/office/2006/metadata/properties" xmlns:ns3="81326d69-eb38-437f-80d7-854ae35ee623" xmlns:ns4="c0ed780e-dbef-43ed-9c6f-8133862a2ea7" targetNamespace="http://schemas.microsoft.com/office/2006/metadata/properties" ma:root="true" ma:fieldsID="2b487f2ada50fd23680e997303b9cc54" ns3:_="" ns4:_="">
    <xsd:import namespace="81326d69-eb38-437f-80d7-854ae35ee623"/>
    <xsd:import namespace="c0ed780e-dbef-43ed-9c6f-8133862a2e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26d69-eb38-437f-80d7-854ae35ee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d780e-dbef-43ed-9c6f-8133862a2ea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C634D-5FC2-4B77-A299-2DF5478893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2EFF51-23CA-4099-A68A-8E3E9D5BA49C}">
  <ds:schemaRefs>
    <ds:schemaRef ds:uri="81326d69-eb38-437f-80d7-854ae35ee623"/>
    <ds:schemaRef ds:uri="http://purl.org/dc/terms/"/>
    <ds:schemaRef ds:uri="c0ed780e-dbef-43ed-9c6f-8133862a2ea7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30F4F7-4D95-40D1-9D8A-58C2387B46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26d69-eb38-437f-80d7-854ae35ee623"/>
    <ds:schemaRef ds:uri="c0ed780e-dbef-43ed-9c6f-8133862a2e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WBS</vt:lpstr>
      <vt:lpstr>RACI</vt:lpstr>
      <vt:lpstr>DETALLADA</vt:lpstr>
      <vt:lpstr>PLANNIG CON OVHD Y SCHED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2024-05-10T01:59:04Z</dcterms:created>
  <dcterms:modified xsi:type="dcterms:W3CDTF">2024-06-30T06:29:12Z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0x010100D28C7C675A74A34FB17E4D3BDE883FB3</vt:lpwstr>
  </property>
</Properties>
</file>