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圖書排版檔\Excel2016\範例檔案\Example02\"/>
    </mc:Choice>
  </mc:AlternateContent>
  <bookViews>
    <workbookView xWindow="118" yWindow="105" windowWidth="12122" windowHeight="8666"/>
  </bookViews>
  <sheets>
    <sheet name="期末考" sheetId="1" r:id="rId1"/>
  </sheets>
  <calcPr calcId="162913"/>
</workbook>
</file>

<file path=xl/calcChain.xml><?xml version="1.0" encoding="utf-8"?>
<calcChain xmlns="http://schemas.openxmlformats.org/spreadsheetml/2006/main">
  <c r="M4" i="1" l="1"/>
  <c r="M3" i="1"/>
  <c r="M2" i="1"/>
  <c r="D34" i="1"/>
  <c r="E34" i="1"/>
  <c r="F34" i="1"/>
  <c r="G34" i="1"/>
  <c r="C34" i="1"/>
  <c r="D33" i="1"/>
  <c r="E33" i="1"/>
  <c r="F33" i="1"/>
  <c r="G33" i="1"/>
  <c r="C33" i="1"/>
  <c r="D32" i="1"/>
  <c r="E32" i="1"/>
  <c r="F32" i="1"/>
  <c r="G32" i="1"/>
  <c r="C32" i="1"/>
  <c r="I21" i="1"/>
  <c r="I3" i="1"/>
  <c r="I7" i="1"/>
  <c r="J7" i="1" s="1"/>
  <c r="I19" i="1"/>
  <c r="J19" i="1" s="1"/>
  <c r="I24" i="1"/>
  <c r="J24" i="1" s="1"/>
  <c r="I28" i="1"/>
  <c r="J28" i="1" s="1"/>
  <c r="I8" i="1"/>
  <c r="J8" i="1" s="1"/>
  <c r="I4" i="1"/>
  <c r="I10" i="1"/>
  <c r="I2" i="1"/>
  <c r="I14" i="1"/>
  <c r="J14" i="1" s="1"/>
  <c r="I31" i="1"/>
  <c r="J31" i="1" s="1"/>
  <c r="I23" i="1"/>
  <c r="J23" i="1" s="1"/>
  <c r="I26" i="1"/>
  <c r="J26" i="1" s="1"/>
  <c r="I16" i="1"/>
  <c r="J16" i="1" s="1"/>
  <c r="I12" i="1"/>
  <c r="I30" i="1"/>
  <c r="I25" i="1"/>
  <c r="I11" i="1"/>
  <c r="J11" i="1" s="1"/>
  <c r="I27" i="1"/>
  <c r="J27" i="1" s="1"/>
  <c r="I5" i="1"/>
  <c r="J10" i="1" s="1"/>
  <c r="I18" i="1"/>
  <c r="J18" i="1" s="1"/>
  <c r="I22" i="1"/>
  <c r="J22" i="1" s="1"/>
  <c r="I15" i="1"/>
  <c r="I17" i="1"/>
  <c r="I29" i="1"/>
  <c r="I9" i="1"/>
  <c r="J9" i="1" s="1"/>
  <c r="I20" i="1"/>
  <c r="J20" i="1" s="1"/>
  <c r="I6" i="1"/>
  <c r="J6" i="1" s="1"/>
  <c r="I13" i="1"/>
  <c r="J13" i="1" s="1"/>
  <c r="J25" i="1" l="1"/>
  <c r="J4" i="1"/>
  <c r="J5" i="1"/>
  <c r="J29" i="1"/>
  <c r="J12" i="1"/>
  <c r="J17" i="1"/>
  <c r="J15" i="1"/>
  <c r="J2" i="1"/>
  <c r="J3" i="1"/>
  <c r="J30" i="1"/>
  <c r="J21" i="1"/>
  <c r="H21" i="1"/>
  <c r="H3" i="1"/>
  <c r="H7" i="1"/>
  <c r="H19" i="1"/>
  <c r="H24" i="1"/>
  <c r="H28" i="1"/>
  <c r="H8" i="1"/>
  <c r="H4" i="1"/>
  <c r="H10" i="1"/>
  <c r="H2" i="1"/>
  <c r="H14" i="1"/>
  <c r="H31" i="1"/>
  <c r="H23" i="1"/>
  <c r="H26" i="1"/>
  <c r="H16" i="1"/>
  <c r="H12" i="1"/>
  <c r="H30" i="1"/>
  <c r="H25" i="1"/>
  <c r="H11" i="1"/>
  <c r="H27" i="1"/>
  <c r="H5" i="1"/>
  <c r="H18" i="1"/>
  <c r="H22" i="1"/>
  <c r="H15" i="1"/>
  <c r="H17" i="1"/>
  <c r="H29" i="1"/>
  <c r="H9" i="1"/>
  <c r="H20" i="1"/>
  <c r="H6" i="1"/>
  <c r="H13" i="1"/>
</calcChain>
</file>

<file path=xl/comments1.xml><?xml version="1.0" encoding="utf-8"?>
<comments xmlns="http://schemas.openxmlformats.org/spreadsheetml/2006/main">
  <authors>
    <author>王小桃</author>
  </authors>
  <commentList>
    <comment ref="G32" authorId="0" shapeId="0">
      <text>
        <r>
          <rPr>
            <b/>
            <sz val="9"/>
            <color indexed="81"/>
            <rFont val="細明體"/>
            <family val="3"/>
            <charset val="136"/>
          </rPr>
          <t>王小桃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此成績計算公式為：
</t>
        </r>
        <r>
          <rPr>
            <sz val="9"/>
            <color indexed="81"/>
            <rFont val="Tahoma"/>
            <family val="2"/>
          </rPr>
          <t>=ROUND(AVERAGE(G2:G31),0)</t>
        </r>
      </text>
    </comment>
  </commentList>
</comments>
</file>

<file path=xl/sharedStrings.xml><?xml version="1.0" encoding="utf-8"?>
<sst xmlns="http://schemas.openxmlformats.org/spreadsheetml/2006/main" count="46" uniqueCount="46">
  <si>
    <t>國文</t>
    <phoneticPr fontId="1" type="noConversion"/>
  </si>
  <si>
    <t>數學</t>
    <phoneticPr fontId="1" type="noConversion"/>
  </si>
  <si>
    <t>地理</t>
    <phoneticPr fontId="1" type="noConversion"/>
  </si>
  <si>
    <t>學號</t>
    <phoneticPr fontId="1" type="noConversion"/>
  </si>
  <si>
    <t>個人平均</t>
    <phoneticPr fontId="1" type="noConversion"/>
  </si>
  <si>
    <t>林辛如</t>
    <phoneticPr fontId="1" type="noConversion"/>
  </si>
  <si>
    <t>最高分數</t>
    <phoneticPr fontId="1" type="noConversion"/>
  </si>
  <si>
    <t>最低分數</t>
    <phoneticPr fontId="1" type="noConversion"/>
  </si>
  <si>
    <t>姓名</t>
    <phoneticPr fontId="1" type="noConversion"/>
  </si>
  <si>
    <t>英文</t>
    <phoneticPr fontId="1" type="noConversion"/>
  </si>
  <si>
    <t>歷史</t>
    <phoneticPr fontId="1" type="noConversion"/>
  </si>
  <si>
    <t>總分</t>
    <phoneticPr fontId="1" type="noConversion"/>
  </si>
  <si>
    <t>總名次</t>
    <phoneticPr fontId="1" type="noConversion"/>
  </si>
  <si>
    <t>周杰輪</t>
    <phoneticPr fontId="1" type="noConversion"/>
  </si>
  <si>
    <t>蔡一零</t>
    <phoneticPr fontId="1" type="noConversion"/>
  </si>
  <si>
    <t>劉德划</t>
    <phoneticPr fontId="1" type="noConversion"/>
  </si>
  <si>
    <t>梁吵偉</t>
    <phoneticPr fontId="1" type="noConversion"/>
  </si>
  <si>
    <t>鄭依鍵</t>
    <phoneticPr fontId="1" type="noConversion"/>
  </si>
  <si>
    <t>林痣玲</t>
    <phoneticPr fontId="1" type="noConversion"/>
  </si>
  <si>
    <t>金城舞</t>
    <phoneticPr fontId="1" type="noConversion"/>
  </si>
  <si>
    <t>梁泳旗</t>
    <phoneticPr fontId="1" type="noConversion"/>
  </si>
  <si>
    <t>羅志翔</t>
    <phoneticPr fontId="1" type="noConversion"/>
  </si>
  <si>
    <t>王淨盈</t>
    <phoneticPr fontId="1" type="noConversion"/>
  </si>
  <si>
    <t>王粒宏</t>
    <phoneticPr fontId="1" type="noConversion"/>
  </si>
  <si>
    <t>張會妹</t>
    <phoneticPr fontId="1" type="noConversion"/>
  </si>
  <si>
    <t>吳中線</t>
    <phoneticPr fontId="1" type="noConversion"/>
  </si>
  <si>
    <t>吳厭祖</t>
    <phoneticPr fontId="1" type="noConversion"/>
  </si>
  <si>
    <t>蔡康勇</t>
    <phoneticPr fontId="1" type="noConversion"/>
  </si>
  <si>
    <t>孫彥姿</t>
    <phoneticPr fontId="1" type="noConversion"/>
  </si>
  <si>
    <t>王　飛</t>
    <phoneticPr fontId="1" type="noConversion"/>
  </si>
  <si>
    <t>孫鞋志</t>
    <phoneticPr fontId="1" type="noConversion"/>
  </si>
  <si>
    <t>李心結</t>
    <phoneticPr fontId="1" type="noConversion"/>
  </si>
  <si>
    <t>范只偉</t>
    <phoneticPr fontId="1" type="noConversion"/>
  </si>
  <si>
    <t>周星匙</t>
    <phoneticPr fontId="1" type="noConversion"/>
  </si>
  <si>
    <t>洪斤寶</t>
    <phoneticPr fontId="1" type="noConversion"/>
  </si>
  <si>
    <t>成　聾</t>
    <phoneticPr fontId="1" type="noConversion"/>
  </si>
  <si>
    <t>楊紙瓊</t>
    <phoneticPr fontId="1" type="noConversion"/>
  </si>
  <si>
    <t>張雪友</t>
    <phoneticPr fontId="1" type="noConversion"/>
  </si>
  <si>
    <t>伍越天</t>
    <phoneticPr fontId="1" type="noConversion"/>
  </si>
  <si>
    <t>王星凌</t>
    <phoneticPr fontId="1" type="noConversion"/>
  </si>
  <si>
    <t>趙　威</t>
    <phoneticPr fontId="1" type="noConversion"/>
  </si>
  <si>
    <t>徐弱瑄</t>
    <phoneticPr fontId="1" type="noConversion"/>
  </si>
  <si>
    <t>全班總人數</t>
    <phoneticPr fontId="1" type="noConversion"/>
  </si>
  <si>
    <t>全班及格人數</t>
    <phoneticPr fontId="1" type="noConversion"/>
  </si>
  <si>
    <t>全班不及格人數</t>
    <phoneticPr fontId="1" type="noConversion"/>
  </si>
  <si>
    <t>各科平均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</si>
</sst>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theme="8" tint="0.79998168889431442"/>
      </patternFill>
    </fill>
    <fill>
      <patternFill patternType="solid">
        <fgColor theme="5" tint="0.79998168889431442"/>
        <bgColor theme="8" tint="0.59999389629810485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theme="4" tint="0.79998168889431442"/>
        <bgColor theme="8" tint="0.59999389629810485"/>
      </patternFill>
    </fill>
    <fill>
      <patternFill patternType="solid">
        <fgColor theme="9" tint="0.79998168889431442"/>
        <bgColor theme="8" tint="0.59999389629810485"/>
      </patternFill>
    </fill>
    <fill>
      <patternFill patternType="solid">
        <fgColor theme="9" tint="0.79998168889431442"/>
        <bgColor theme="8" tint="0.79998168889431442"/>
      </patternFill>
    </fill>
    <fill>
      <patternFill patternType="solid">
        <fgColor theme="7" tint="0.79998168889431442"/>
        <bgColor auto="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59999389629810485"/>
        <bgColor auto="1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right" vertical="center"/>
    </xf>
  </cellXfs>
  <cellStyles count="1">
    <cellStyle name="一般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科技">
  <a:themeElements>
    <a:clrScheme name="中庸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科技">
      <a:majorFont>
        <a:latin typeface="Franklin Gothic Book"/>
        <a:ea typeface=""/>
        <a:cs typeface=""/>
        <a:font script="Jpan" typeface="ＭＳ Ｐゴシック"/>
        <a:font script="Hang" typeface="HY견고딕"/>
        <a:font script="Hans" typeface="宋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HGｺﾞｼｯｸM"/>
        <a:font script="Hang" typeface="HY중고딕"/>
        <a:font script="Hans" typeface="黑体"/>
        <a:font script="Hant" typeface="微軟正黑體"/>
        <a:font script="Arab" typeface="Tahoma"/>
        <a:font script="Hebr" typeface="Levenim MT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科技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3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shade val="57000"/>
                <a:satMod val="120000"/>
              </a:schemeClr>
            </a:gs>
            <a:gs pos="80000">
              <a:schemeClr val="phClr">
                <a:shade val="56000"/>
                <a:satMod val="145000"/>
              </a:schemeClr>
            </a:gs>
            <a:gs pos="88000">
              <a:schemeClr val="phClr">
                <a:shade val="63000"/>
                <a:satMod val="160000"/>
              </a:schemeClr>
            </a:gs>
            <a:gs pos="100000">
              <a:schemeClr val="phClr">
                <a:tint val="99555"/>
                <a:satMod val="155000"/>
              </a:schemeClr>
            </a:gs>
          </a:gsLst>
          <a:lin ang="5400000" scaled="1"/>
        </a:gradFill>
      </a:fillStyleLst>
      <a:lnStyleLst>
        <a:ln w="952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60000" t="50000" r="4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showGridLines="0" tabSelected="1" zoomScaleNormal="100" workbookViewId="0">
      <selection activeCell="H6" sqref="H6"/>
    </sheetView>
  </sheetViews>
  <sheetFormatPr defaultRowHeight="21.8" customHeight="1"/>
  <cols>
    <col min="1" max="1" width="11.375" style="1" customWidth="1"/>
    <col min="2" max="2" width="9.5" style="1" customWidth="1"/>
    <col min="3" max="7" width="6.75" style="1" customWidth="1"/>
    <col min="8" max="8" width="8.5" style="1" customWidth="1"/>
    <col min="9" max="9" width="10.75" style="16" customWidth="1"/>
    <col min="10" max="10" width="8.75" style="1" customWidth="1"/>
    <col min="11" max="11" width="1.375" customWidth="1"/>
    <col min="12" max="12" width="17.875" style="1" customWidth="1"/>
    <col min="13" max="16384" width="9" style="1"/>
  </cols>
  <sheetData>
    <row r="1" spans="1:13" ht="21.8" customHeight="1" thickBot="1">
      <c r="A1" s="2" t="s">
        <v>3</v>
      </c>
      <c r="B1" s="2" t="s">
        <v>8</v>
      </c>
      <c r="C1" s="2" t="s">
        <v>0</v>
      </c>
      <c r="D1" s="2" t="s">
        <v>9</v>
      </c>
      <c r="E1" s="2" t="s">
        <v>1</v>
      </c>
      <c r="F1" s="2" t="s">
        <v>10</v>
      </c>
      <c r="G1" s="2" t="s">
        <v>2</v>
      </c>
      <c r="H1" s="2" t="s">
        <v>11</v>
      </c>
      <c r="I1" s="2" t="s">
        <v>4</v>
      </c>
      <c r="J1" s="2" t="s">
        <v>12</v>
      </c>
    </row>
    <row r="2" spans="1:13" ht="21.8" customHeight="1">
      <c r="A2" s="4">
        <v>9802311</v>
      </c>
      <c r="B2" s="4" t="s">
        <v>23</v>
      </c>
      <c r="C2" s="5">
        <v>94</v>
      </c>
      <c r="D2" s="5">
        <v>96</v>
      </c>
      <c r="E2" s="5">
        <v>71</v>
      </c>
      <c r="F2" s="5">
        <v>97</v>
      </c>
      <c r="G2" s="5">
        <v>94</v>
      </c>
      <c r="H2" s="4">
        <f>SUM(C2:G2)</f>
        <v>452</v>
      </c>
      <c r="I2" s="30">
        <f>AVERAGE(C2:G2)</f>
        <v>90.4</v>
      </c>
      <c r="J2" s="15">
        <f>_xlfn.RANK.EQ(I2,$I$2:$I$31)</f>
        <v>1</v>
      </c>
      <c r="L2" s="7" t="s">
        <v>42</v>
      </c>
      <c r="M2" s="10">
        <f>COUNT(A2:A31)</f>
        <v>30</v>
      </c>
    </row>
    <row r="3" spans="1:13" ht="21.8" customHeight="1">
      <c r="A3" s="4">
        <v>9802303</v>
      </c>
      <c r="B3" s="4" t="s">
        <v>15</v>
      </c>
      <c r="C3" s="5">
        <v>92</v>
      </c>
      <c r="D3" s="5">
        <v>82</v>
      </c>
      <c r="E3" s="5">
        <v>85</v>
      </c>
      <c r="F3" s="5">
        <v>91</v>
      </c>
      <c r="G3" s="5">
        <v>88</v>
      </c>
      <c r="H3" s="4">
        <f>SUM(C3:G3)</f>
        <v>438</v>
      </c>
      <c r="I3" s="30">
        <f>AVERAGE(C3:G3)</f>
        <v>87.6</v>
      </c>
      <c r="J3" s="15">
        <f>_xlfn.RANK.EQ(I3,$I$2:$I$31)</f>
        <v>2</v>
      </c>
      <c r="L3" s="8" t="s">
        <v>43</v>
      </c>
      <c r="M3" s="11">
        <f>COUNTIF(I2:I31,"&gt;=60")</f>
        <v>28</v>
      </c>
    </row>
    <row r="4" spans="1:13" ht="21.8" customHeight="1" thickBot="1">
      <c r="A4" s="4">
        <v>9802309</v>
      </c>
      <c r="B4" s="4" t="s">
        <v>21</v>
      </c>
      <c r="C4" s="5">
        <v>88</v>
      </c>
      <c r="D4" s="5">
        <v>85</v>
      </c>
      <c r="E4" s="5">
        <v>85</v>
      </c>
      <c r="F4" s="5">
        <v>91</v>
      </c>
      <c r="G4" s="5">
        <v>88</v>
      </c>
      <c r="H4" s="4">
        <f>SUM(C4:G4)</f>
        <v>437</v>
      </c>
      <c r="I4" s="30">
        <f>AVERAGE(C4:G4)</f>
        <v>87.4</v>
      </c>
      <c r="J4" s="15">
        <f>_xlfn.RANK.EQ(I4,$I$2:$I$31)</f>
        <v>3</v>
      </c>
      <c r="L4" s="9" t="s">
        <v>44</v>
      </c>
      <c r="M4" s="12">
        <f>COUNTIF(I3:I32,"&lt;60")</f>
        <v>2</v>
      </c>
    </row>
    <row r="5" spans="1:13" ht="21.8" customHeight="1">
      <c r="A5" s="3">
        <v>9802322</v>
      </c>
      <c r="B5" s="3" t="s">
        <v>34</v>
      </c>
      <c r="C5" s="6">
        <v>91</v>
      </c>
      <c r="D5" s="6">
        <v>84</v>
      </c>
      <c r="E5" s="6">
        <v>72</v>
      </c>
      <c r="F5" s="6">
        <v>74</v>
      </c>
      <c r="G5" s="6">
        <v>95</v>
      </c>
      <c r="H5" s="4">
        <f>SUM(C5:G5)</f>
        <v>416</v>
      </c>
      <c r="I5" s="30">
        <f>AVERAGE(C5:G5)</f>
        <v>83.2</v>
      </c>
      <c r="J5" s="15">
        <f>_xlfn.RANK.EQ(I5,$I$2:$I$31)</f>
        <v>4</v>
      </c>
    </row>
    <row r="6" spans="1:13" ht="21.8" customHeight="1">
      <c r="A6" s="3">
        <v>9802330</v>
      </c>
      <c r="B6" s="3" t="s">
        <v>41</v>
      </c>
      <c r="C6" s="6">
        <v>81</v>
      </c>
      <c r="D6" s="6">
        <v>85</v>
      </c>
      <c r="E6" s="6">
        <v>70</v>
      </c>
      <c r="F6" s="6">
        <v>75</v>
      </c>
      <c r="G6" s="6">
        <v>90</v>
      </c>
      <c r="H6" s="4">
        <f>SUM(C6:G6)</f>
        <v>401</v>
      </c>
      <c r="I6" s="30">
        <f>AVERAGE(C6:G6)</f>
        <v>80.2</v>
      </c>
      <c r="J6" s="15">
        <f>_xlfn.RANK.EQ(I6,$I$2:$I$31)</f>
        <v>5</v>
      </c>
    </row>
    <row r="7" spans="1:13" ht="21.8" customHeight="1">
      <c r="A7" s="3">
        <v>9802304</v>
      </c>
      <c r="B7" s="3" t="s">
        <v>16</v>
      </c>
      <c r="C7" s="6">
        <v>80</v>
      </c>
      <c r="D7" s="6">
        <v>81</v>
      </c>
      <c r="E7" s="6">
        <v>75</v>
      </c>
      <c r="F7" s="6">
        <v>85</v>
      </c>
      <c r="G7" s="6">
        <v>78</v>
      </c>
      <c r="H7" s="4">
        <f>SUM(C7:G7)</f>
        <v>399</v>
      </c>
      <c r="I7" s="30">
        <f>AVERAGE(C7:G7)</f>
        <v>79.8</v>
      </c>
      <c r="J7" s="15">
        <f>_xlfn.RANK.EQ(I7,$I$2:$I$31)</f>
        <v>6</v>
      </c>
    </row>
    <row r="8" spans="1:13" ht="21.8" customHeight="1">
      <c r="A8" s="3">
        <v>9802308</v>
      </c>
      <c r="B8" s="3" t="s">
        <v>20</v>
      </c>
      <c r="C8" s="6">
        <v>78</v>
      </c>
      <c r="D8" s="6">
        <v>74</v>
      </c>
      <c r="E8" s="6">
        <v>90</v>
      </c>
      <c r="F8" s="6">
        <v>74</v>
      </c>
      <c r="G8" s="6">
        <v>78</v>
      </c>
      <c r="H8" s="4">
        <f>SUM(C8:G8)</f>
        <v>394</v>
      </c>
      <c r="I8" s="30">
        <f>AVERAGE(C8:G8)</f>
        <v>78.8</v>
      </c>
      <c r="J8" s="15">
        <f>_xlfn.RANK.EQ(I8,$I$2:$I$31)</f>
        <v>7</v>
      </c>
    </row>
    <row r="9" spans="1:13" ht="21.8" customHeight="1">
      <c r="A9" s="3">
        <v>9802328</v>
      </c>
      <c r="B9" s="3" t="s">
        <v>40</v>
      </c>
      <c r="C9" s="6">
        <v>85</v>
      </c>
      <c r="D9" s="6">
        <v>57</v>
      </c>
      <c r="E9" s="6">
        <v>85</v>
      </c>
      <c r="F9" s="6">
        <v>84</v>
      </c>
      <c r="G9" s="6">
        <v>79</v>
      </c>
      <c r="H9" s="4">
        <f>SUM(C9:G9)</f>
        <v>390</v>
      </c>
      <c r="I9" s="30">
        <f>AVERAGE(C9:G9)</f>
        <v>78</v>
      </c>
      <c r="J9" s="15">
        <f>_xlfn.RANK.EQ(I9,$I$2:$I$31)</f>
        <v>8</v>
      </c>
    </row>
    <row r="10" spans="1:13" ht="21.8" customHeight="1">
      <c r="A10" s="3">
        <v>9802310</v>
      </c>
      <c r="B10" s="3" t="s">
        <v>22</v>
      </c>
      <c r="C10" s="6">
        <v>81</v>
      </c>
      <c r="D10" s="6">
        <v>69</v>
      </c>
      <c r="E10" s="6">
        <v>72</v>
      </c>
      <c r="F10" s="6">
        <v>85</v>
      </c>
      <c r="G10" s="6">
        <v>80</v>
      </c>
      <c r="H10" s="4">
        <f>SUM(C10:G10)</f>
        <v>387</v>
      </c>
      <c r="I10" s="30">
        <f>AVERAGE(C10:G10)</f>
        <v>77.400000000000006</v>
      </c>
      <c r="J10" s="15">
        <f>_xlfn.RANK.EQ(I10,$I$2:$I$31)</f>
        <v>9</v>
      </c>
    </row>
    <row r="11" spans="1:13" ht="21.8" customHeight="1">
      <c r="A11" s="3">
        <v>9802320</v>
      </c>
      <c r="B11" s="3" t="s">
        <v>32</v>
      </c>
      <c r="C11" s="6">
        <v>67</v>
      </c>
      <c r="D11" s="6">
        <v>75</v>
      </c>
      <c r="E11" s="6">
        <v>77</v>
      </c>
      <c r="F11" s="6">
        <v>79</v>
      </c>
      <c r="G11" s="6">
        <v>85</v>
      </c>
      <c r="H11" s="4">
        <f>SUM(C11:G11)</f>
        <v>383</v>
      </c>
      <c r="I11" s="30">
        <f>AVERAGE(C11:G11)</f>
        <v>76.599999999999994</v>
      </c>
      <c r="J11" s="15">
        <f>_xlfn.RANK.EQ(I11,$I$2:$I$31)</f>
        <v>10</v>
      </c>
    </row>
    <row r="12" spans="1:13" ht="21.8" customHeight="1">
      <c r="A12" s="4">
        <v>9802317</v>
      </c>
      <c r="B12" s="4" t="s">
        <v>29</v>
      </c>
      <c r="C12" s="5">
        <v>67</v>
      </c>
      <c r="D12" s="5">
        <v>58</v>
      </c>
      <c r="E12" s="5">
        <v>77</v>
      </c>
      <c r="F12" s="5">
        <v>91</v>
      </c>
      <c r="G12" s="5">
        <v>90</v>
      </c>
      <c r="H12" s="4">
        <f>SUM(C12:G12)</f>
        <v>383</v>
      </c>
      <c r="I12" s="30">
        <f>AVERAGE(C12:G12)</f>
        <v>76.599999999999994</v>
      </c>
      <c r="J12" s="15">
        <f>_xlfn.RANK.EQ(I12,$I$2:$I$31)</f>
        <v>10</v>
      </c>
    </row>
    <row r="13" spans="1:13" ht="21.8" customHeight="1">
      <c r="A13" s="4">
        <v>9802301</v>
      </c>
      <c r="B13" s="4" t="s">
        <v>13</v>
      </c>
      <c r="C13" s="5">
        <v>72</v>
      </c>
      <c r="D13" s="5">
        <v>70</v>
      </c>
      <c r="E13" s="5">
        <v>68</v>
      </c>
      <c r="F13" s="5">
        <v>81</v>
      </c>
      <c r="G13" s="5">
        <v>90</v>
      </c>
      <c r="H13" s="4">
        <f>SUM(C13:G13)</f>
        <v>381</v>
      </c>
      <c r="I13" s="30">
        <f>AVERAGE(C13:G13)</f>
        <v>76.2</v>
      </c>
      <c r="J13" s="15">
        <f>_xlfn.RANK.EQ(I13,$I$2:$I$31)</f>
        <v>12</v>
      </c>
    </row>
    <row r="14" spans="1:13" ht="21.8" customHeight="1">
      <c r="A14" s="3">
        <v>9802312</v>
      </c>
      <c r="B14" s="3" t="s">
        <v>24</v>
      </c>
      <c r="C14" s="6">
        <v>85</v>
      </c>
      <c r="D14" s="6">
        <v>87</v>
      </c>
      <c r="E14" s="6">
        <v>68</v>
      </c>
      <c r="F14" s="6">
        <v>65</v>
      </c>
      <c r="G14" s="6">
        <v>72</v>
      </c>
      <c r="H14" s="4">
        <f>SUM(C14:G14)</f>
        <v>377</v>
      </c>
      <c r="I14" s="30">
        <f>AVERAGE(C14:G14)</f>
        <v>75.400000000000006</v>
      </c>
      <c r="J14" s="15">
        <f>_xlfn.RANK.EQ(I14,$I$2:$I$31)</f>
        <v>13</v>
      </c>
    </row>
    <row r="15" spans="1:13" ht="21.8" customHeight="1">
      <c r="A15" s="4">
        <v>9802325</v>
      </c>
      <c r="B15" s="4" t="s">
        <v>37</v>
      </c>
      <c r="C15" s="5">
        <v>95</v>
      </c>
      <c r="D15" s="5">
        <v>72</v>
      </c>
      <c r="E15" s="5">
        <v>67</v>
      </c>
      <c r="F15" s="5">
        <v>64</v>
      </c>
      <c r="G15" s="5">
        <v>70</v>
      </c>
      <c r="H15" s="4">
        <f>SUM(C15:G15)</f>
        <v>368</v>
      </c>
      <c r="I15" s="30">
        <f>AVERAGE(C15:G15)</f>
        <v>73.599999999999994</v>
      </c>
      <c r="J15" s="15">
        <f>_xlfn.RANK.EQ(I15,$I$2:$I$31)</f>
        <v>14</v>
      </c>
    </row>
    <row r="16" spans="1:13" ht="21.8" customHeight="1">
      <c r="A16" s="3">
        <v>9802316</v>
      </c>
      <c r="B16" s="3" t="s">
        <v>28</v>
      </c>
      <c r="C16" s="6">
        <v>84</v>
      </c>
      <c r="D16" s="6">
        <v>75</v>
      </c>
      <c r="E16" s="6">
        <v>48</v>
      </c>
      <c r="F16" s="6">
        <v>83</v>
      </c>
      <c r="G16" s="6">
        <v>77</v>
      </c>
      <c r="H16" s="4">
        <f>SUM(C16:G16)</f>
        <v>367</v>
      </c>
      <c r="I16" s="30">
        <f>AVERAGE(C16:G16)</f>
        <v>73.400000000000006</v>
      </c>
      <c r="J16" s="15">
        <f>_xlfn.RANK.EQ(I16,$I$2:$I$31)</f>
        <v>15</v>
      </c>
    </row>
    <row r="17" spans="1:10" ht="21.8" customHeight="1">
      <c r="A17" s="3">
        <v>9802326</v>
      </c>
      <c r="B17" s="3" t="s">
        <v>38</v>
      </c>
      <c r="C17" s="6">
        <v>72</v>
      </c>
      <c r="D17" s="6">
        <v>68</v>
      </c>
      <c r="E17" s="6">
        <v>70</v>
      </c>
      <c r="F17" s="6">
        <v>88</v>
      </c>
      <c r="G17" s="6">
        <v>68</v>
      </c>
      <c r="H17" s="4">
        <f>SUM(C17:G17)</f>
        <v>366</v>
      </c>
      <c r="I17" s="30">
        <f>AVERAGE(C17:G17)</f>
        <v>73.2</v>
      </c>
      <c r="J17" s="15">
        <f>_xlfn.RANK.EQ(I17,$I$2:$I$31)</f>
        <v>16</v>
      </c>
    </row>
    <row r="18" spans="1:10" ht="21.8" customHeight="1">
      <c r="A18" s="4">
        <v>9802323</v>
      </c>
      <c r="B18" s="4" t="s">
        <v>35</v>
      </c>
      <c r="C18" s="5">
        <v>69</v>
      </c>
      <c r="D18" s="5">
        <v>80</v>
      </c>
      <c r="E18" s="5">
        <v>64</v>
      </c>
      <c r="F18" s="5">
        <v>68</v>
      </c>
      <c r="G18" s="5">
        <v>80</v>
      </c>
      <c r="H18" s="4">
        <f>SUM(C18:G18)</f>
        <v>361</v>
      </c>
      <c r="I18" s="30">
        <f>AVERAGE(C18:G18)</f>
        <v>72.2</v>
      </c>
      <c r="J18" s="15">
        <f>_xlfn.RANK.EQ(I18,$I$2:$I$31)</f>
        <v>17</v>
      </c>
    </row>
    <row r="19" spans="1:10" ht="21.8" customHeight="1">
      <c r="A19" s="4">
        <v>9802305</v>
      </c>
      <c r="B19" s="4" t="s">
        <v>17</v>
      </c>
      <c r="C19" s="5">
        <v>61</v>
      </c>
      <c r="D19" s="5">
        <v>77</v>
      </c>
      <c r="E19" s="5">
        <v>78</v>
      </c>
      <c r="F19" s="5">
        <v>73</v>
      </c>
      <c r="G19" s="5">
        <v>70</v>
      </c>
      <c r="H19" s="4">
        <f>SUM(C19:G19)</f>
        <v>359</v>
      </c>
      <c r="I19" s="30">
        <f>AVERAGE(C19:G19)</f>
        <v>71.8</v>
      </c>
      <c r="J19" s="15">
        <f>_xlfn.RANK.EQ(I19,$I$2:$I$31)</f>
        <v>18</v>
      </c>
    </row>
    <row r="20" spans="1:10" ht="21.8" customHeight="1">
      <c r="A20" s="4">
        <v>9802329</v>
      </c>
      <c r="B20" s="4" t="s">
        <v>5</v>
      </c>
      <c r="C20" s="5">
        <v>73</v>
      </c>
      <c r="D20" s="5">
        <v>71</v>
      </c>
      <c r="E20" s="5">
        <v>64</v>
      </c>
      <c r="F20" s="5">
        <v>67</v>
      </c>
      <c r="G20" s="5">
        <v>81</v>
      </c>
      <c r="H20" s="4">
        <f>SUM(C20:G20)</f>
        <v>356</v>
      </c>
      <c r="I20" s="30">
        <f>AVERAGE(C20:G20)</f>
        <v>71.2</v>
      </c>
      <c r="J20" s="15">
        <f>_xlfn.RANK.EQ(I20,$I$2:$I$31)</f>
        <v>19</v>
      </c>
    </row>
    <row r="21" spans="1:10" ht="21.8" customHeight="1">
      <c r="A21" s="3">
        <v>9802302</v>
      </c>
      <c r="B21" s="3" t="s">
        <v>14</v>
      </c>
      <c r="C21" s="6">
        <v>75</v>
      </c>
      <c r="D21" s="6">
        <v>66</v>
      </c>
      <c r="E21" s="6">
        <v>58</v>
      </c>
      <c r="F21" s="6">
        <v>67</v>
      </c>
      <c r="G21" s="6">
        <v>75</v>
      </c>
      <c r="H21" s="4">
        <f>SUM(C21:G21)</f>
        <v>341</v>
      </c>
      <c r="I21" s="30">
        <f>AVERAGE(C21:G21)</f>
        <v>68.2</v>
      </c>
      <c r="J21" s="15">
        <f>_xlfn.RANK.EQ(I21,$I$2:$I$31)</f>
        <v>20</v>
      </c>
    </row>
    <row r="22" spans="1:10" ht="21.8" customHeight="1">
      <c r="A22" s="3">
        <v>9802324</v>
      </c>
      <c r="B22" s="3" t="s">
        <v>36</v>
      </c>
      <c r="C22" s="6">
        <v>88</v>
      </c>
      <c r="D22" s="6">
        <v>90</v>
      </c>
      <c r="E22" s="6">
        <v>52</v>
      </c>
      <c r="F22" s="6">
        <v>57</v>
      </c>
      <c r="G22" s="6">
        <v>52</v>
      </c>
      <c r="H22" s="4">
        <f>SUM(C22:G22)</f>
        <v>339</v>
      </c>
      <c r="I22" s="30">
        <f>AVERAGE(C22:G22)</f>
        <v>67.8</v>
      </c>
      <c r="J22" s="15">
        <f>_xlfn.RANK.EQ(I22,$I$2:$I$31)</f>
        <v>21</v>
      </c>
    </row>
    <row r="23" spans="1:10" ht="21.8" customHeight="1">
      <c r="A23" s="3">
        <v>9802314</v>
      </c>
      <c r="B23" s="3" t="s">
        <v>26</v>
      </c>
      <c r="C23" s="6">
        <v>65</v>
      </c>
      <c r="D23" s="6">
        <v>75</v>
      </c>
      <c r="E23" s="6">
        <v>54</v>
      </c>
      <c r="F23" s="6">
        <v>67</v>
      </c>
      <c r="G23" s="6">
        <v>78</v>
      </c>
      <c r="H23" s="4">
        <f>SUM(C23:G23)</f>
        <v>339</v>
      </c>
      <c r="I23" s="30">
        <f>AVERAGE(C23:G23)</f>
        <v>67.8</v>
      </c>
      <c r="J23" s="15">
        <f>_xlfn.RANK.EQ(I23,$I$2:$I$31)</f>
        <v>21</v>
      </c>
    </row>
    <row r="24" spans="1:10" ht="21.8" customHeight="1">
      <c r="A24" s="3">
        <v>9802306</v>
      </c>
      <c r="B24" s="3" t="s">
        <v>18</v>
      </c>
      <c r="C24" s="6">
        <v>82</v>
      </c>
      <c r="D24" s="6">
        <v>80</v>
      </c>
      <c r="E24" s="6">
        <v>60</v>
      </c>
      <c r="F24" s="6">
        <v>58</v>
      </c>
      <c r="G24" s="6">
        <v>55</v>
      </c>
      <c r="H24" s="4">
        <f>SUM(C24:G24)</f>
        <v>335</v>
      </c>
      <c r="I24" s="30">
        <f>AVERAGE(C24:G24)</f>
        <v>67</v>
      </c>
      <c r="J24" s="15">
        <f>_xlfn.RANK.EQ(I24,$I$2:$I$31)</f>
        <v>23</v>
      </c>
    </row>
    <row r="25" spans="1:10" ht="21.8" customHeight="1">
      <c r="A25" s="4">
        <v>9802319</v>
      </c>
      <c r="B25" s="4" t="s">
        <v>31</v>
      </c>
      <c r="C25" s="5">
        <v>86</v>
      </c>
      <c r="D25" s="5">
        <v>55</v>
      </c>
      <c r="E25" s="5">
        <v>65</v>
      </c>
      <c r="F25" s="5">
        <v>68</v>
      </c>
      <c r="G25" s="5">
        <v>60</v>
      </c>
      <c r="H25" s="4">
        <f>SUM(C25:G25)</f>
        <v>334</v>
      </c>
      <c r="I25" s="30">
        <f>AVERAGE(C25:G25)</f>
        <v>66.8</v>
      </c>
      <c r="J25" s="15">
        <f>_xlfn.RANK.EQ(I25,$I$2:$I$31)</f>
        <v>24</v>
      </c>
    </row>
    <row r="26" spans="1:10" ht="21.8" customHeight="1">
      <c r="A26" s="4">
        <v>9802315</v>
      </c>
      <c r="B26" s="4" t="s">
        <v>27</v>
      </c>
      <c r="C26" s="5">
        <v>79</v>
      </c>
      <c r="D26" s="5">
        <v>68</v>
      </c>
      <c r="E26" s="5">
        <v>68</v>
      </c>
      <c r="F26" s="5">
        <v>58</v>
      </c>
      <c r="G26" s="5">
        <v>54</v>
      </c>
      <c r="H26" s="4">
        <f>SUM(C26:G26)</f>
        <v>327</v>
      </c>
      <c r="I26" s="30">
        <f>AVERAGE(C26:G26)</f>
        <v>65.400000000000006</v>
      </c>
      <c r="J26" s="15">
        <f>_xlfn.RANK.EQ(I26,$I$2:$I$31)</f>
        <v>25</v>
      </c>
    </row>
    <row r="27" spans="1:10" ht="21.8" customHeight="1">
      <c r="A27" s="4">
        <v>9802321</v>
      </c>
      <c r="B27" s="4" t="s">
        <v>33</v>
      </c>
      <c r="C27" s="5">
        <v>63</v>
      </c>
      <c r="D27" s="5">
        <v>58</v>
      </c>
      <c r="E27" s="5">
        <v>50</v>
      </c>
      <c r="F27" s="5">
        <v>81</v>
      </c>
      <c r="G27" s="5">
        <v>74</v>
      </c>
      <c r="H27" s="4">
        <f>SUM(C27:G27)</f>
        <v>326</v>
      </c>
      <c r="I27" s="30">
        <f>AVERAGE(C27:G27)</f>
        <v>65.2</v>
      </c>
      <c r="J27" s="15">
        <f>_xlfn.RANK.EQ(I27,$I$2:$I$31)</f>
        <v>26</v>
      </c>
    </row>
    <row r="28" spans="1:10" ht="21.8" customHeight="1">
      <c r="A28" s="4">
        <v>9802307</v>
      </c>
      <c r="B28" s="4" t="s">
        <v>19</v>
      </c>
      <c r="C28" s="5">
        <v>56</v>
      </c>
      <c r="D28" s="5">
        <v>80</v>
      </c>
      <c r="E28" s="5">
        <v>58</v>
      </c>
      <c r="F28" s="5">
        <v>65</v>
      </c>
      <c r="G28" s="5">
        <v>60</v>
      </c>
      <c r="H28" s="4">
        <f>SUM(C28:G28)</f>
        <v>319</v>
      </c>
      <c r="I28" s="30">
        <f>AVERAGE(C28:G28)</f>
        <v>63.8</v>
      </c>
      <c r="J28" s="15">
        <f>_xlfn.RANK.EQ(I28,$I$2:$I$31)</f>
        <v>27</v>
      </c>
    </row>
    <row r="29" spans="1:10" ht="21.8" customHeight="1">
      <c r="A29" s="4">
        <v>9802327</v>
      </c>
      <c r="B29" s="4" t="s">
        <v>39</v>
      </c>
      <c r="C29" s="5">
        <v>66</v>
      </c>
      <c r="D29" s="5">
        <v>45</v>
      </c>
      <c r="E29" s="5">
        <v>57</v>
      </c>
      <c r="F29" s="5">
        <v>74</v>
      </c>
      <c r="G29" s="5">
        <v>69</v>
      </c>
      <c r="H29" s="4">
        <f>SUM(C29:G29)</f>
        <v>311</v>
      </c>
      <c r="I29" s="30">
        <f>AVERAGE(C29:G29)</f>
        <v>62.2</v>
      </c>
      <c r="J29" s="15">
        <f>_xlfn.RANK.EQ(I29,$I$2:$I$31)</f>
        <v>28</v>
      </c>
    </row>
    <row r="30" spans="1:10" ht="21.8" customHeight="1">
      <c r="A30" s="3">
        <v>9802318</v>
      </c>
      <c r="B30" s="3" t="s">
        <v>30</v>
      </c>
      <c r="C30" s="6">
        <v>59</v>
      </c>
      <c r="D30" s="6">
        <v>67</v>
      </c>
      <c r="E30" s="6">
        <v>62</v>
      </c>
      <c r="F30" s="6">
        <v>45</v>
      </c>
      <c r="G30" s="6">
        <v>54</v>
      </c>
      <c r="H30" s="4">
        <f>SUM(C30:G30)</f>
        <v>287</v>
      </c>
      <c r="I30" s="30">
        <f>AVERAGE(C30:G30)</f>
        <v>57.4</v>
      </c>
      <c r="J30" s="15">
        <f>_xlfn.RANK.EQ(I30,$I$2:$I$31)</f>
        <v>29</v>
      </c>
    </row>
    <row r="31" spans="1:10" ht="21.8" customHeight="1">
      <c r="A31" s="4">
        <v>9802313</v>
      </c>
      <c r="B31" s="4" t="s">
        <v>25</v>
      </c>
      <c r="C31" s="5">
        <v>73</v>
      </c>
      <c r="D31" s="5">
        <v>50</v>
      </c>
      <c r="E31" s="5">
        <v>55</v>
      </c>
      <c r="F31" s="5">
        <v>51</v>
      </c>
      <c r="G31" s="5">
        <v>50</v>
      </c>
      <c r="H31" s="4">
        <f>SUM(C31:G31)</f>
        <v>279</v>
      </c>
      <c r="I31" s="30">
        <f>AVERAGE(C31:G31)</f>
        <v>55.8</v>
      </c>
      <c r="J31" s="15">
        <f>_xlfn.RANK.EQ(I31,$I$2:$I$31)</f>
        <v>30</v>
      </c>
    </row>
    <row r="32" spans="1:10" ht="21.8" customHeight="1">
      <c r="A32" s="19" t="s">
        <v>45</v>
      </c>
      <c r="B32" s="20"/>
      <c r="C32" s="13">
        <f>ROUND(AVERAGE(C2:C31),0)</f>
        <v>77</v>
      </c>
      <c r="D32" s="13">
        <f t="shared" ref="D32:G32" si="0">ROUND(AVERAGE(D2:D31),0)</f>
        <v>73</v>
      </c>
      <c r="E32" s="13">
        <f t="shared" si="0"/>
        <v>68</v>
      </c>
      <c r="F32" s="13">
        <f t="shared" si="0"/>
        <v>74</v>
      </c>
      <c r="G32" s="13">
        <f t="shared" si="0"/>
        <v>74</v>
      </c>
      <c r="H32" s="21"/>
      <c r="I32" s="22"/>
      <c r="J32" s="23"/>
    </row>
    <row r="33" spans="1:10" ht="21.8" customHeight="1">
      <c r="A33" s="17" t="s">
        <v>6</v>
      </c>
      <c r="B33" s="18"/>
      <c r="C33" s="14">
        <f>MAX(C2:C31)</f>
        <v>95</v>
      </c>
      <c r="D33" s="14">
        <f t="shared" ref="D33:G33" si="1">MAX(D2:D31)</f>
        <v>96</v>
      </c>
      <c r="E33" s="14">
        <f t="shared" si="1"/>
        <v>90</v>
      </c>
      <c r="F33" s="14">
        <f t="shared" si="1"/>
        <v>97</v>
      </c>
      <c r="G33" s="14">
        <f t="shared" si="1"/>
        <v>95</v>
      </c>
      <c r="H33" s="24"/>
      <c r="I33" s="25"/>
      <c r="J33" s="26"/>
    </row>
    <row r="34" spans="1:10" ht="21.8" customHeight="1">
      <c r="A34" s="17" t="s">
        <v>7</v>
      </c>
      <c r="B34" s="18"/>
      <c r="C34" s="14">
        <f>MIN(C2:C31)</f>
        <v>56</v>
      </c>
      <c r="D34" s="14">
        <f t="shared" ref="D34:G34" si="2">MIN(D2:D31)</f>
        <v>45</v>
      </c>
      <c r="E34" s="14">
        <f t="shared" si="2"/>
        <v>48</v>
      </c>
      <c r="F34" s="14">
        <f t="shared" si="2"/>
        <v>45</v>
      </c>
      <c r="G34" s="14">
        <f t="shared" si="2"/>
        <v>50</v>
      </c>
      <c r="H34" s="27"/>
      <c r="I34" s="28"/>
      <c r="J34" s="29"/>
    </row>
  </sheetData>
  <sortState ref="A2:J31">
    <sortCondition descending="1" ref="I2:I31"/>
    <sortCondition descending="1" ref="C2:C31"/>
    <sortCondition descending="1" ref="E2:E31"/>
    <sortCondition descending="1" ref="D2:D31"/>
  </sortState>
  <mergeCells count="4">
    <mergeCell ref="A33:B33"/>
    <mergeCell ref="A34:B34"/>
    <mergeCell ref="A32:B32"/>
    <mergeCell ref="H32:J34"/>
  </mergeCells>
  <phoneticPr fontId="1" type="noConversion"/>
  <conditionalFormatting sqref="C2:G31">
    <cfRule type="cellIs" dxfId="1" priority="3" operator="lessThan">
      <formula>60</formula>
    </cfRule>
  </conditionalFormatting>
  <conditionalFormatting sqref="H2:H31">
    <cfRule type="aboveAverage" dxfId="0" priority="2"/>
  </conditionalFormatting>
  <conditionalFormatting sqref="I2:I31">
    <cfRule type="iconSet" priority="1">
      <iconSet iconSet="3Symbols">
        <cfvo type="percent" val="0"/>
        <cfvo type="num" val="60"/>
        <cfvo type="num" val="80"/>
      </iconSet>
    </cfRule>
  </conditionalFormatting>
  <pageMargins left="0.28999999999999998" right="0.47" top="1" bottom="1" header="0.5" footer="0.5"/>
  <pageSetup paperSize="9" scale="86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期末考</vt:lpstr>
    </vt:vector>
  </TitlesOfParts>
  <Company>chwa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cp:lastPrinted>2018-06-25T07:41:57Z</cp:lastPrinted>
  <dcterms:created xsi:type="dcterms:W3CDTF">2005-10-19T06:07:09Z</dcterms:created>
  <dcterms:modified xsi:type="dcterms:W3CDTF">2018-06-25T08:33:28Z</dcterms:modified>
</cp:coreProperties>
</file>