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kevin\work\LionsProject\"/>
    </mc:Choice>
  </mc:AlternateContent>
  <xr:revisionPtr revIDLastSave="0" documentId="13_ncr:1_{8C026994-296D-4768-923C-D00D024824F6}" xr6:coauthVersionLast="47" xr6:coauthVersionMax="47" xr10:uidLastSave="{00000000-0000-0000-0000-000000000000}"/>
  <bookViews>
    <workbookView xWindow="11070" yWindow="2475" windowWidth="38700" windowHeight="15885" tabRatio="587" activeTab="5" xr2:uid="{00000000-000D-0000-FFFF-FFFF00000000}"/>
  </bookViews>
  <sheets>
    <sheet name="Summary" sheetId="1" r:id="rId1"/>
    <sheet name="All Cannings" sheetId="27" r:id="rId2"/>
    <sheet name="Bishops Cannings" sheetId="29" r:id="rId3"/>
    <sheet name="Chirton" sheetId="30" r:id="rId4"/>
    <sheet name="DAPS" sheetId="31" r:id="rId5"/>
    <sheet name="Devizes" sheetId="33" r:id="rId6"/>
    <sheet name="Five Lanes" sheetId="34" r:id="rId7"/>
    <sheet name="Holy Trinity" sheetId="35" r:id="rId8"/>
    <sheet name="Lavington" sheetId="36" r:id="rId9"/>
    <sheet name="Nursteed" sheetId="37" r:id="rId10"/>
    <sheet name="Rowde" sheetId="39" r:id="rId11"/>
    <sheet name="Rushall" sheetId="40" r:id="rId12"/>
    <sheet name="Seend" sheetId="42" r:id="rId13"/>
    <sheet name="Silverwood R" sheetId="51" r:id="rId14"/>
    <sheet name="Silverwood T" sheetId="52" r:id="rId15"/>
    <sheet name="Silverwood C" sheetId="38" r:id="rId16"/>
    <sheet name="Southbroom" sheetId="41" r:id="rId17"/>
    <sheet name="St Barnabas" sheetId="43" r:id="rId18"/>
    <sheet name="St Joseph's" sheetId="60" r:id="rId19"/>
    <sheet name="St Nicholas" sheetId="45" r:id="rId20"/>
    <sheet name="Trinity" sheetId="46" r:id="rId21"/>
    <sheet name="Urchfont" sheetId="47" r:id="rId22"/>
    <sheet name="Wansdyke" sheetId="48" r:id="rId23"/>
    <sheet name="Woodborough" sheetId="49" r:id="rId24"/>
    <sheet name="Other Schools" sheetId="50" r:id="rId25"/>
    <sheet name="All Schools" sheetId="61" r:id="rId26"/>
  </sheets>
  <externalReferences>
    <externalReference r:id="rId27"/>
  </externalReferences>
  <definedNames>
    <definedName name="_xlnm._FilterDatabase" localSheetId="1" hidden="1">'All Cannings'!$S$1:$S$111</definedName>
    <definedName name="First_Choice_Totals">Summary!$A$28:$U1048565</definedName>
    <definedName name="_xlnm.Print_Area" localSheetId="0">Summary!$B$1:$AC$51</definedName>
    <definedName name="_xlnm.Print_Titles" localSheetId="1">'All Cannings'!$1:$4</definedName>
    <definedName name="_xlnm.Print_Titles" localSheetId="2">'Bishops Cannings'!$1:$4</definedName>
    <definedName name="_xlnm.Print_Titles" localSheetId="3">Chirton!$1:$4</definedName>
    <definedName name="_xlnm.Print_Titles" localSheetId="4">DAPS!$1:$4</definedName>
    <definedName name="_xlnm.Print_Titles" localSheetId="5">Devizes!$1:$4</definedName>
    <definedName name="_xlnm.Print_Titles" localSheetId="6">'Five Lanes'!$1:$4</definedName>
    <definedName name="_xlnm.Print_Titles" localSheetId="7">'Holy Trinity'!$1:$4</definedName>
    <definedName name="_xlnm.Print_Titles" localSheetId="8">Lavington!$1:$4</definedName>
    <definedName name="_xlnm.Print_Titles" localSheetId="9">Nursteed!$1:$4</definedName>
    <definedName name="_xlnm.Print_Titles" localSheetId="24">'Other Schools'!$1:$4</definedName>
    <definedName name="_xlnm.Print_Titles" localSheetId="10">Rowde!$1:$4</definedName>
    <definedName name="_xlnm.Print_Titles" localSheetId="11">Rushall!$1:$4</definedName>
    <definedName name="_xlnm.Print_Titles" localSheetId="12">Seend!$1:$4</definedName>
    <definedName name="_xlnm.Print_Titles" localSheetId="15">'Silverwood C'!$1:$4</definedName>
    <definedName name="_xlnm.Print_Titles" localSheetId="13">'Silverwood R'!$1:$4</definedName>
    <definedName name="_xlnm.Print_Titles" localSheetId="14">'Silverwood T'!$1:$4</definedName>
    <definedName name="_xlnm.Print_Titles" localSheetId="16">Southbroom!$1:$4</definedName>
    <definedName name="_xlnm.Print_Titles" localSheetId="17">'St Barnabas'!$1:$4</definedName>
    <definedName name="_xlnm.Print_Titles" localSheetId="19">'St Nicholas'!$1:$4</definedName>
    <definedName name="_xlnm.Print_Titles" localSheetId="0">Summary!$1:$3</definedName>
    <definedName name="_xlnm.Print_Titles" localSheetId="20">Trinity!$1:$4</definedName>
    <definedName name="_xlnm.Print_Titles" localSheetId="21">Urchfont!$1:$4</definedName>
    <definedName name="_xlnm.Print_Titles" localSheetId="22">Wansdyke!$1:$4</definedName>
    <definedName name="_xlnm.Print_Titles" localSheetId="23">Woodborough!$1:$4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61" l="1"/>
  <c r="A119" i="61"/>
  <c r="A104" i="61" s="1"/>
  <c r="A85" i="61" s="1"/>
  <c r="A113" i="61" s="1"/>
  <c r="A93" i="61"/>
  <c r="A63" i="61"/>
  <c r="A68" i="61"/>
  <c r="A42" i="61" s="1"/>
  <c r="A43" i="61" s="1"/>
  <c r="A97" i="61" s="1"/>
  <c r="B15" i="43"/>
  <c r="B16" i="43" s="1"/>
  <c r="B17" i="43" s="1"/>
  <c r="B18" i="43" s="1"/>
  <c r="A76" i="61" l="1"/>
  <c r="A12" i="61" s="1"/>
  <c r="A71" i="61" s="1"/>
  <c r="A25" i="61" s="1"/>
  <c r="A116" i="61" s="1"/>
  <c r="A26" i="46"/>
  <c r="A27" i="46"/>
  <c r="A28" i="46" s="1"/>
  <c r="B7" i="39" l="1"/>
  <c r="B8" i="39" s="1"/>
  <c r="B10" i="39"/>
  <c r="B11" i="39" s="1"/>
  <c r="L21" i="1" l="1"/>
  <c r="M21" i="1"/>
  <c r="N21" i="1"/>
  <c r="Q21" i="1"/>
  <c r="R21" i="1"/>
  <c r="S21" i="1"/>
  <c r="T21" i="1"/>
  <c r="U21" i="1"/>
  <c r="K21" i="1"/>
  <c r="J21" i="1"/>
  <c r="I21" i="1"/>
  <c r="H21" i="1"/>
  <c r="G21" i="1"/>
  <c r="F21" i="1"/>
  <c r="AB6" i="1"/>
  <c r="AB14" i="1"/>
  <c r="AB15" i="1"/>
  <c r="AB17" i="1"/>
  <c r="AB18" i="1"/>
  <c r="AB22" i="1"/>
  <c r="AB24" i="1"/>
  <c r="AB25" i="1"/>
  <c r="AB27" i="1"/>
  <c r="AN110" i="60"/>
  <c r="AM110" i="60"/>
  <c r="AL110" i="60"/>
  <c r="AK110" i="60"/>
  <c r="AJ110" i="60"/>
  <c r="AI110" i="60"/>
  <c r="AH110" i="60"/>
  <c r="AG110" i="60"/>
  <c r="AF110" i="60"/>
  <c r="AE110" i="60"/>
  <c r="AD110" i="60"/>
  <c r="AC110" i="60"/>
  <c r="AB110" i="60"/>
  <c r="AA110" i="60"/>
  <c r="Z110" i="60"/>
  <c r="Y110" i="60"/>
  <c r="X110" i="60"/>
  <c r="W110" i="60"/>
  <c r="V110" i="60"/>
  <c r="U110" i="60"/>
  <c r="T110" i="60"/>
  <c r="S110" i="60"/>
  <c r="AN109" i="60"/>
  <c r="AM109" i="60"/>
  <c r="AL109" i="60"/>
  <c r="AK109" i="60"/>
  <c r="AJ109" i="60"/>
  <c r="AI109" i="60"/>
  <c r="AH109" i="60"/>
  <c r="AG109" i="60"/>
  <c r="AF109" i="60"/>
  <c r="AE109" i="60"/>
  <c r="AD109" i="60"/>
  <c r="AC109" i="60"/>
  <c r="AB109" i="60"/>
  <c r="AA109" i="60"/>
  <c r="Z109" i="60"/>
  <c r="Y109" i="60"/>
  <c r="X109" i="60"/>
  <c r="W109" i="60"/>
  <c r="V109" i="60"/>
  <c r="U109" i="60"/>
  <c r="T109" i="60"/>
  <c r="S109" i="60"/>
  <c r="AN108" i="60"/>
  <c r="AM108" i="60"/>
  <c r="AL108" i="60"/>
  <c r="AK108" i="60"/>
  <c r="AJ108" i="60"/>
  <c r="AI108" i="60"/>
  <c r="AH108" i="60"/>
  <c r="AG108" i="60"/>
  <c r="AF108" i="60"/>
  <c r="AE108" i="60"/>
  <c r="AD108" i="60"/>
  <c r="AC108" i="60"/>
  <c r="P21" i="1" s="1"/>
  <c r="AB108" i="60"/>
  <c r="O21" i="1" s="1"/>
  <c r="AA108" i="60"/>
  <c r="Z108" i="60"/>
  <c r="Y108" i="60"/>
  <c r="X108" i="60"/>
  <c r="W108" i="60"/>
  <c r="V108" i="60"/>
  <c r="U108" i="60"/>
  <c r="T108" i="60"/>
  <c r="S108" i="60"/>
  <c r="AQ107" i="60"/>
  <c r="AN105" i="60"/>
  <c r="AM105" i="60"/>
  <c r="AL105" i="60"/>
  <c r="AK105" i="60"/>
  <c r="AJ105" i="60"/>
  <c r="AI105" i="60"/>
  <c r="AH105" i="60"/>
  <c r="AG105" i="60"/>
  <c r="AF105" i="60"/>
  <c r="AE105" i="60"/>
  <c r="AD105" i="60"/>
  <c r="AC105" i="60"/>
  <c r="AB105" i="60"/>
  <c r="AA105" i="60"/>
  <c r="Z105" i="60"/>
  <c r="Y105" i="60"/>
  <c r="X105" i="60"/>
  <c r="W105" i="60"/>
  <c r="V105" i="60"/>
  <c r="U105" i="60"/>
  <c r="T105" i="60"/>
  <c r="S105" i="60"/>
  <c r="R105" i="60"/>
  <c r="Q105" i="60"/>
  <c r="P105" i="60"/>
  <c r="AQ104" i="60"/>
  <c r="AQ103" i="60"/>
  <c r="AQ102" i="60"/>
  <c r="AQ101" i="60"/>
  <c r="AQ100" i="60"/>
  <c r="AQ99" i="60"/>
  <c r="AQ98" i="60"/>
  <c r="AQ97" i="60"/>
  <c r="AQ96" i="60"/>
  <c r="AQ95" i="60"/>
  <c r="AQ94" i="60"/>
  <c r="AQ93" i="60"/>
  <c r="AQ92" i="60"/>
  <c r="AQ91" i="60"/>
  <c r="AQ90" i="60"/>
  <c r="AQ89" i="60"/>
  <c r="AQ88" i="60"/>
  <c r="AQ87" i="60"/>
  <c r="AQ86" i="60"/>
  <c r="AQ85" i="60"/>
  <c r="AQ84" i="60"/>
  <c r="AQ83" i="60"/>
  <c r="AQ82" i="60"/>
  <c r="AQ81" i="60"/>
  <c r="AQ80" i="60"/>
  <c r="AQ79" i="60"/>
  <c r="AQ78" i="60"/>
  <c r="AQ77" i="60"/>
  <c r="AQ76" i="60"/>
  <c r="AQ75" i="60"/>
  <c r="AQ74" i="60"/>
  <c r="AQ73" i="60"/>
  <c r="AQ72" i="60"/>
  <c r="AQ71" i="60"/>
  <c r="AQ70" i="60"/>
  <c r="AQ69" i="60"/>
  <c r="AQ68" i="60"/>
  <c r="AQ67" i="60"/>
  <c r="AQ66" i="60"/>
  <c r="AQ65" i="60"/>
  <c r="AQ64" i="60"/>
  <c r="AQ63" i="60"/>
  <c r="AQ62" i="60"/>
  <c r="AQ61" i="60"/>
  <c r="AQ60" i="60"/>
  <c r="AQ59" i="60"/>
  <c r="AQ58" i="60"/>
  <c r="AQ57" i="60"/>
  <c r="AQ56" i="60"/>
  <c r="AQ55" i="60"/>
  <c r="AQ54" i="60"/>
  <c r="AQ53" i="60"/>
  <c r="AQ52" i="60"/>
  <c r="AQ51" i="60"/>
  <c r="AQ50" i="60"/>
  <c r="AQ49" i="60"/>
  <c r="AQ48" i="60"/>
  <c r="AQ47" i="60"/>
  <c r="AQ46" i="60"/>
  <c r="AQ45" i="60"/>
  <c r="AQ44" i="60"/>
  <c r="AQ43" i="60"/>
  <c r="AQ42" i="60"/>
  <c r="AQ41" i="60"/>
  <c r="AQ40" i="60"/>
  <c r="AQ39" i="60"/>
  <c r="AQ38" i="60"/>
  <c r="AQ37" i="60"/>
  <c r="AQ36" i="60"/>
  <c r="AQ35" i="60"/>
  <c r="AQ34" i="60"/>
  <c r="AQ33" i="60"/>
  <c r="AQ32" i="60"/>
  <c r="AQ31" i="60"/>
  <c r="AQ30" i="60"/>
  <c r="AQ29" i="60"/>
  <c r="AQ28" i="60"/>
  <c r="AQ27" i="60"/>
  <c r="AQ26" i="60"/>
  <c r="AQ25" i="60"/>
  <c r="AQ24" i="60"/>
  <c r="AQ23" i="60"/>
  <c r="AQ22" i="60"/>
  <c r="AQ21" i="60"/>
  <c r="AQ20" i="60"/>
  <c r="AQ19" i="60"/>
  <c r="AQ18" i="60"/>
  <c r="AQ17" i="60"/>
  <c r="AQ16" i="60"/>
  <c r="AQ15" i="60"/>
  <c r="AQ14" i="60"/>
  <c r="AQ13" i="60"/>
  <c r="AQ12" i="60"/>
  <c r="AQ11" i="60"/>
  <c r="AQ10" i="60"/>
  <c r="AQ9" i="60"/>
  <c r="AQ8" i="60"/>
  <c r="AQ7" i="60"/>
  <c r="AQ6" i="60"/>
  <c r="A6" i="60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1" i="60" s="1"/>
  <c r="A62" i="60" s="1"/>
  <c r="A63" i="60" s="1"/>
  <c r="A64" i="60" s="1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A79" i="60" s="1"/>
  <c r="A80" i="60" s="1"/>
  <c r="A81" i="60" s="1"/>
  <c r="A82" i="60" s="1"/>
  <c r="A83" i="60" s="1"/>
  <c r="A84" i="60" s="1"/>
  <c r="A85" i="60" s="1"/>
  <c r="A86" i="60" s="1"/>
  <c r="A87" i="60" s="1"/>
  <c r="A88" i="60" s="1"/>
  <c r="A89" i="60" s="1"/>
  <c r="A90" i="60" s="1"/>
  <c r="A91" i="60" s="1"/>
  <c r="A92" i="60" s="1"/>
  <c r="A93" i="60" s="1"/>
  <c r="A94" i="60" s="1"/>
  <c r="A95" i="60" s="1"/>
  <c r="A96" i="60" s="1"/>
  <c r="A97" i="60" s="1"/>
  <c r="A98" i="60" s="1"/>
  <c r="A99" i="60" s="1"/>
  <c r="A100" i="60" s="1"/>
  <c r="A101" i="60" s="1"/>
  <c r="A102" i="60" s="1"/>
  <c r="A103" i="60" s="1"/>
  <c r="A104" i="60" s="1"/>
  <c r="AQ5" i="60"/>
  <c r="AP2" i="60"/>
  <c r="AQ110" i="60" l="1"/>
  <c r="AQ109" i="60"/>
  <c r="AQ108" i="60"/>
  <c r="AQ107" i="27" l="1"/>
  <c r="AQ104" i="29"/>
  <c r="AQ107" i="30"/>
  <c r="AQ104" i="31"/>
  <c r="AQ104" i="33"/>
  <c r="AQ107" i="34"/>
  <c r="AQ107" i="35"/>
  <c r="AQ107" i="36"/>
  <c r="AQ107" i="37"/>
  <c r="AQ107" i="39"/>
  <c r="AQ107" i="40"/>
  <c r="AQ107" i="42"/>
  <c r="AQ107" i="51"/>
  <c r="AQ107" i="52"/>
  <c r="AQ107" i="38"/>
  <c r="AQ107" i="41"/>
  <c r="AQ107" i="43"/>
  <c r="AQ107" i="45"/>
  <c r="AQ107" i="46"/>
  <c r="AQ107" i="47"/>
  <c r="AQ107" i="48"/>
  <c r="AQ107" i="49"/>
  <c r="AQ107" i="50"/>
  <c r="AQ106" i="27"/>
  <c r="A6" i="46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" i="48"/>
  <c r="AQ27" i="46" l="1"/>
  <c r="AQ24" i="46"/>
  <c r="AQ23" i="46"/>
  <c r="AQ22" i="46"/>
  <c r="AQ21" i="46"/>
  <c r="AQ20" i="46"/>
  <c r="AQ19" i="46"/>
  <c r="AQ18" i="46"/>
  <c r="AQ17" i="46"/>
  <c r="AQ16" i="46"/>
  <c r="AQ13" i="46"/>
  <c r="AQ12" i="46"/>
  <c r="AQ11" i="46"/>
  <c r="AQ7" i="46"/>
  <c r="V6" i="1" l="1"/>
  <c r="W6" i="1"/>
  <c r="X6" i="1"/>
  <c r="Y6" i="1"/>
  <c r="Z6" i="1"/>
  <c r="AA6" i="1"/>
  <c r="V9" i="1"/>
  <c r="W9" i="1"/>
  <c r="X9" i="1"/>
  <c r="Y9" i="1"/>
  <c r="Z9" i="1"/>
  <c r="AA9" i="1"/>
  <c r="U14" i="1"/>
  <c r="V14" i="1"/>
  <c r="W14" i="1"/>
  <c r="X14" i="1"/>
  <c r="Y14" i="1"/>
  <c r="Z14" i="1"/>
  <c r="AA14" i="1"/>
  <c r="U15" i="1"/>
  <c r="V15" i="1"/>
  <c r="W15" i="1"/>
  <c r="X15" i="1"/>
  <c r="Y15" i="1"/>
  <c r="Z15" i="1"/>
  <c r="AA15" i="1"/>
  <c r="V16" i="1"/>
  <c r="W16" i="1"/>
  <c r="X16" i="1"/>
  <c r="Y16" i="1"/>
  <c r="Z16" i="1"/>
  <c r="AA16" i="1"/>
  <c r="U17" i="1"/>
  <c r="V17" i="1"/>
  <c r="W17" i="1"/>
  <c r="X17" i="1"/>
  <c r="Y17" i="1"/>
  <c r="Z17" i="1"/>
  <c r="AA17" i="1"/>
  <c r="U18" i="1"/>
  <c r="V18" i="1"/>
  <c r="W18" i="1"/>
  <c r="X18" i="1"/>
  <c r="Y18" i="1"/>
  <c r="Z18" i="1"/>
  <c r="AA18" i="1"/>
  <c r="V21" i="1"/>
  <c r="W21" i="1"/>
  <c r="X21" i="1"/>
  <c r="Y21" i="1"/>
  <c r="Z21" i="1"/>
  <c r="AA21" i="1"/>
  <c r="V22" i="1"/>
  <c r="W22" i="1"/>
  <c r="X22" i="1"/>
  <c r="Y22" i="1"/>
  <c r="Z22" i="1"/>
  <c r="AA22" i="1"/>
  <c r="L6" i="1"/>
  <c r="M6" i="1"/>
  <c r="Q6" i="1"/>
  <c r="R6" i="1"/>
  <c r="T6" i="1"/>
  <c r="G9" i="1"/>
  <c r="H9" i="1"/>
  <c r="I9" i="1"/>
  <c r="K9" i="1"/>
  <c r="L9" i="1"/>
  <c r="M9" i="1"/>
  <c r="N9" i="1"/>
  <c r="O9" i="1"/>
  <c r="Q9" i="1"/>
  <c r="H14" i="1"/>
  <c r="I14" i="1"/>
  <c r="M14" i="1"/>
  <c r="N14" i="1"/>
  <c r="O14" i="1"/>
  <c r="P14" i="1"/>
  <c r="Q14" i="1"/>
  <c r="S14" i="1"/>
  <c r="H15" i="1"/>
  <c r="M15" i="1"/>
  <c r="N15" i="1"/>
  <c r="O15" i="1"/>
  <c r="P15" i="1"/>
  <c r="S15" i="1"/>
  <c r="J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J22" i="1"/>
  <c r="L22" i="1"/>
  <c r="M22" i="1"/>
  <c r="O22" i="1"/>
  <c r="P22" i="1"/>
  <c r="Q22" i="1"/>
  <c r="S22" i="1"/>
  <c r="F22" i="1"/>
  <c r="F18" i="1"/>
  <c r="F17" i="1"/>
  <c r="F14" i="1"/>
  <c r="AB21" i="1" l="1"/>
  <c r="A15" i="30"/>
  <c r="B15" i="30"/>
  <c r="A16" i="30"/>
  <c r="A17" i="30" s="1"/>
  <c r="B16" i="30"/>
  <c r="B17" i="30" s="1"/>
  <c r="AN110" i="50" l="1"/>
  <c r="AM110" i="50"/>
  <c r="AL110" i="50"/>
  <c r="AK110" i="50"/>
  <c r="AJ110" i="50"/>
  <c r="AI110" i="50"/>
  <c r="AH110" i="50"/>
  <c r="AG110" i="50"/>
  <c r="AF110" i="50"/>
  <c r="AE110" i="50"/>
  <c r="AD110" i="50"/>
  <c r="AC110" i="50"/>
  <c r="AB110" i="50"/>
  <c r="AA110" i="50"/>
  <c r="Z110" i="50"/>
  <c r="Y110" i="50"/>
  <c r="X110" i="50"/>
  <c r="W110" i="50"/>
  <c r="V110" i="50"/>
  <c r="U110" i="50"/>
  <c r="T110" i="50"/>
  <c r="S110" i="50"/>
  <c r="AN109" i="50"/>
  <c r="AM109" i="50"/>
  <c r="AL109" i="50"/>
  <c r="AK109" i="50"/>
  <c r="AJ109" i="50"/>
  <c r="AI109" i="50"/>
  <c r="AH109" i="50"/>
  <c r="AG109" i="50"/>
  <c r="AF109" i="50"/>
  <c r="AE109" i="50"/>
  <c r="AD109" i="50"/>
  <c r="AC109" i="50"/>
  <c r="AB109" i="50"/>
  <c r="AA109" i="50"/>
  <c r="Z109" i="50"/>
  <c r="Y109" i="50"/>
  <c r="X109" i="50"/>
  <c r="W109" i="50"/>
  <c r="V109" i="50"/>
  <c r="U109" i="50"/>
  <c r="T109" i="50"/>
  <c r="S109" i="50"/>
  <c r="AN108" i="50"/>
  <c r="AM108" i="50"/>
  <c r="AL108" i="50"/>
  <c r="AK108" i="50"/>
  <c r="AJ108" i="50"/>
  <c r="AI108" i="50"/>
  <c r="AH108" i="50"/>
  <c r="AG108" i="50"/>
  <c r="AF108" i="50"/>
  <c r="AE108" i="50"/>
  <c r="AD108" i="50"/>
  <c r="AC108" i="50"/>
  <c r="AB108" i="50"/>
  <c r="AA108" i="50"/>
  <c r="Z108" i="50"/>
  <c r="Y108" i="50"/>
  <c r="X108" i="50"/>
  <c r="W108" i="50"/>
  <c r="V108" i="50"/>
  <c r="U108" i="50"/>
  <c r="T108" i="50"/>
  <c r="S108" i="50"/>
  <c r="AN105" i="50"/>
  <c r="AM105" i="50"/>
  <c r="AL105" i="50"/>
  <c r="AK105" i="50"/>
  <c r="AJ105" i="50"/>
  <c r="AI105" i="50"/>
  <c r="AH105" i="50"/>
  <c r="AG105" i="50"/>
  <c r="AF105" i="50"/>
  <c r="AE105" i="50"/>
  <c r="AD105" i="50"/>
  <c r="AC105" i="50"/>
  <c r="AB105" i="50"/>
  <c r="AA105" i="50"/>
  <c r="Z105" i="50"/>
  <c r="Y105" i="50"/>
  <c r="X105" i="50"/>
  <c r="W105" i="50"/>
  <c r="V105" i="50"/>
  <c r="U105" i="50"/>
  <c r="T105" i="50"/>
  <c r="S105" i="50"/>
  <c r="R105" i="50"/>
  <c r="Q105" i="50"/>
  <c r="P105" i="50"/>
  <c r="AQ56" i="50"/>
  <c r="AQ55" i="50"/>
  <c r="AQ54" i="50"/>
  <c r="AQ53" i="50"/>
  <c r="AQ52" i="50"/>
  <c r="AQ51" i="50"/>
  <c r="AQ50" i="50"/>
  <c r="AQ49" i="50"/>
  <c r="AQ48" i="50"/>
  <c r="AQ47" i="50"/>
  <c r="AQ46" i="50"/>
  <c r="AQ45" i="50"/>
  <c r="AQ44" i="50"/>
  <c r="AQ43" i="50"/>
  <c r="AQ42" i="50"/>
  <c r="AQ41" i="50"/>
  <c r="AQ40" i="50"/>
  <c r="AQ39" i="50"/>
  <c r="AQ38" i="50"/>
  <c r="AQ37" i="50"/>
  <c r="AQ36" i="50"/>
  <c r="AQ35" i="50"/>
  <c r="AQ34" i="50"/>
  <c r="AQ33" i="50"/>
  <c r="AQ32" i="50"/>
  <c r="AQ31" i="50"/>
  <c r="AQ30" i="50"/>
  <c r="AQ29" i="50"/>
  <c r="AQ28" i="50"/>
  <c r="AQ27" i="50"/>
  <c r="AQ26" i="50"/>
  <c r="AQ25" i="50"/>
  <c r="AQ24" i="50"/>
  <c r="AQ23" i="50"/>
  <c r="AQ22" i="50"/>
  <c r="AQ21" i="50"/>
  <c r="AQ20" i="50"/>
  <c r="AQ19" i="50"/>
  <c r="AQ18" i="50"/>
  <c r="AQ17" i="50"/>
  <c r="AQ16" i="50"/>
  <c r="AQ15" i="50"/>
  <c r="AQ14" i="50"/>
  <c r="AQ13" i="50"/>
  <c r="AQ12" i="50"/>
  <c r="AQ11" i="50"/>
  <c r="AQ10" i="50"/>
  <c r="AQ9" i="50"/>
  <c r="AQ8" i="50"/>
  <c r="AQ7" i="50"/>
  <c r="AQ6" i="50"/>
  <c r="AQ5" i="50"/>
  <c r="AP2" i="50"/>
  <c r="AN110" i="49"/>
  <c r="AM110" i="49"/>
  <c r="AL110" i="49"/>
  <c r="AK110" i="49"/>
  <c r="AJ110" i="49"/>
  <c r="AI110" i="49"/>
  <c r="AH110" i="49"/>
  <c r="AG110" i="49"/>
  <c r="AF110" i="49"/>
  <c r="AE110" i="49"/>
  <c r="AD110" i="49"/>
  <c r="AC110" i="49"/>
  <c r="AB110" i="49"/>
  <c r="AA110" i="49"/>
  <c r="Z110" i="49"/>
  <c r="Y110" i="49"/>
  <c r="X110" i="49"/>
  <c r="W110" i="49"/>
  <c r="V110" i="49"/>
  <c r="U110" i="49"/>
  <c r="T110" i="49"/>
  <c r="S110" i="49"/>
  <c r="AN109" i="49"/>
  <c r="AM109" i="49"/>
  <c r="AL109" i="49"/>
  <c r="AK109" i="49"/>
  <c r="AJ109" i="49"/>
  <c r="AI109" i="49"/>
  <c r="AH109" i="49"/>
  <c r="AG109" i="49"/>
  <c r="AF109" i="49"/>
  <c r="AE109" i="49"/>
  <c r="AD109" i="49"/>
  <c r="AC109" i="49"/>
  <c r="AB109" i="49"/>
  <c r="AA109" i="49"/>
  <c r="Z109" i="49"/>
  <c r="Y109" i="49"/>
  <c r="X109" i="49"/>
  <c r="W109" i="49"/>
  <c r="V109" i="49"/>
  <c r="U109" i="49"/>
  <c r="T109" i="49"/>
  <c r="S109" i="49"/>
  <c r="AN108" i="49"/>
  <c r="AM108" i="49"/>
  <c r="AL108" i="49"/>
  <c r="AK108" i="49"/>
  <c r="AJ108" i="49"/>
  <c r="AI108" i="49"/>
  <c r="AH108" i="49"/>
  <c r="AG108" i="49"/>
  <c r="AF108" i="49"/>
  <c r="AE108" i="49"/>
  <c r="AD108" i="49"/>
  <c r="AC108" i="49"/>
  <c r="AB108" i="49"/>
  <c r="AA108" i="49"/>
  <c r="Z108" i="49"/>
  <c r="Y108" i="49"/>
  <c r="X108" i="49"/>
  <c r="W108" i="49"/>
  <c r="V108" i="49"/>
  <c r="U108" i="49"/>
  <c r="T108" i="49"/>
  <c r="S108" i="49"/>
  <c r="AN105" i="49"/>
  <c r="AM105" i="49"/>
  <c r="AL105" i="49"/>
  <c r="AK105" i="49"/>
  <c r="AJ105" i="49"/>
  <c r="AI105" i="49"/>
  <c r="AH105" i="49"/>
  <c r="AG105" i="49"/>
  <c r="AF105" i="49"/>
  <c r="AE105" i="49"/>
  <c r="AD105" i="49"/>
  <c r="AC105" i="49"/>
  <c r="AB105" i="49"/>
  <c r="AA105" i="49"/>
  <c r="Z105" i="49"/>
  <c r="Y105" i="49"/>
  <c r="X105" i="49"/>
  <c r="W105" i="49"/>
  <c r="V105" i="49"/>
  <c r="U105" i="49"/>
  <c r="T105" i="49"/>
  <c r="S105" i="49"/>
  <c r="R105" i="49"/>
  <c r="Q105" i="49"/>
  <c r="P105" i="49"/>
  <c r="AQ37" i="49"/>
  <c r="AQ36" i="49"/>
  <c r="AQ35" i="49"/>
  <c r="AQ34" i="49"/>
  <c r="AQ33" i="49"/>
  <c r="AQ32" i="49"/>
  <c r="AQ31" i="49"/>
  <c r="AQ30" i="49"/>
  <c r="AQ29" i="49"/>
  <c r="AQ28" i="49"/>
  <c r="AQ27" i="49"/>
  <c r="AQ26" i="49"/>
  <c r="AQ25" i="49"/>
  <c r="AQ24" i="49"/>
  <c r="AQ23" i="49"/>
  <c r="AQ22" i="49"/>
  <c r="AQ21" i="49"/>
  <c r="AQ20" i="49"/>
  <c r="AQ19" i="49"/>
  <c r="AQ18" i="49"/>
  <c r="AQ17" i="49"/>
  <c r="AQ16" i="49"/>
  <c r="AQ15" i="49"/>
  <c r="AQ14" i="49"/>
  <c r="AQ13" i="49"/>
  <c r="AQ12" i="49"/>
  <c r="AQ11" i="49"/>
  <c r="AQ10" i="49"/>
  <c r="AQ9" i="49"/>
  <c r="AQ8" i="49"/>
  <c r="AQ7" i="49"/>
  <c r="AQ6" i="49"/>
  <c r="AQ5" i="49"/>
  <c r="AP2" i="49"/>
  <c r="AN110" i="48"/>
  <c r="AM110" i="48"/>
  <c r="AL110" i="48"/>
  <c r="AK110" i="48"/>
  <c r="AJ110" i="48"/>
  <c r="AI110" i="48"/>
  <c r="AH110" i="48"/>
  <c r="AG110" i="48"/>
  <c r="AF110" i="48"/>
  <c r="AE110" i="48"/>
  <c r="AD110" i="48"/>
  <c r="AC110" i="48"/>
  <c r="AB110" i="48"/>
  <c r="AA110" i="48"/>
  <c r="Z110" i="48"/>
  <c r="Y110" i="48"/>
  <c r="X110" i="48"/>
  <c r="W110" i="48"/>
  <c r="V110" i="48"/>
  <c r="U110" i="48"/>
  <c r="T110" i="48"/>
  <c r="S110" i="48"/>
  <c r="AN109" i="48"/>
  <c r="AM109" i="48"/>
  <c r="AL109" i="48"/>
  <c r="AK109" i="48"/>
  <c r="AJ109" i="48"/>
  <c r="AI109" i="48"/>
  <c r="AH109" i="48"/>
  <c r="AG109" i="48"/>
  <c r="AF109" i="48"/>
  <c r="AE109" i="48"/>
  <c r="AD109" i="48"/>
  <c r="AC109" i="48"/>
  <c r="AB109" i="48"/>
  <c r="AA109" i="48"/>
  <c r="Z109" i="48"/>
  <c r="Y109" i="48"/>
  <c r="X109" i="48"/>
  <c r="W109" i="48"/>
  <c r="V109" i="48"/>
  <c r="U109" i="48"/>
  <c r="T109" i="48"/>
  <c r="S109" i="48"/>
  <c r="AN108" i="48"/>
  <c r="AA25" i="1" s="1"/>
  <c r="AM108" i="48"/>
  <c r="Z25" i="1" s="1"/>
  <c r="AL108" i="48"/>
  <c r="Y25" i="1" s="1"/>
  <c r="AK108" i="48"/>
  <c r="X25" i="1" s="1"/>
  <c r="AJ108" i="48"/>
  <c r="W25" i="1" s="1"/>
  <c r="AI108" i="48"/>
  <c r="V25" i="1" s="1"/>
  <c r="AH108" i="48"/>
  <c r="U25" i="1" s="1"/>
  <c r="AG108" i="48"/>
  <c r="AF108" i="48"/>
  <c r="S25" i="1" s="1"/>
  <c r="AE108" i="48"/>
  <c r="R25" i="1" s="1"/>
  <c r="AD108" i="48"/>
  <c r="Q25" i="1" s="1"/>
  <c r="AC108" i="48"/>
  <c r="P25" i="1" s="1"/>
  <c r="AB108" i="48"/>
  <c r="O25" i="1" s="1"/>
  <c r="AA108" i="48"/>
  <c r="N25" i="1" s="1"/>
  <c r="Z108" i="48"/>
  <c r="M25" i="1" s="1"/>
  <c r="Y108" i="48"/>
  <c r="X108" i="48"/>
  <c r="K25" i="1" s="1"/>
  <c r="W108" i="48"/>
  <c r="J25" i="1" s="1"/>
  <c r="V108" i="48"/>
  <c r="I25" i="1" s="1"/>
  <c r="U108" i="48"/>
  <c r="H25" i="1" s="1"/>
  <c r="T108" i="48"/>
  <c r="S108" i="48"/>
  <c r="F25" i="1" s="1"/>
  <c r="AN105" i="48"/>
  <c r="AM105" i="48"/>
  <c r="AL105" i="48"/>
  <c r="AK105" i="48"/>
  <c r="AJ105" i="48"/>
  <c r="AI105" i="48"/>
  <c r="AH105" i="48"/>
  <c r="AG105" i="48"/>
  <c r="AF105" i="48"/>
  <c r="AE105" i="48"/>
  <c r="AD105" i="48"/>
  <c r="AC105" i="48"/>
  <c r="AB105" i="48"/>
  <c r="AA105" i="48"/>
  <c r="Z105" i="48"/>
  <c r="Y105" i="48"/>
  <c r="X105" i="48"/>
  <c r="W105" i="48"/>
  <c r="V105" i="48"/>
  <c r="U105" i="48"/>
  <c r="T105" i="48"/>
  <c r="S105" i="48"/>
  <c r="R105" i="48"/>
  <c r="Q105" i="48"/>
  <c r="P105" i="48"/>
  <c r="AQ49" i="48"/>
  <c r="AQ46" i="48"/>
  <c r="AQ47" i="48"/>
  <c r="AQ48" i="48"/>
  <c r="AQ44" i="48"/>
  <c r="AQ43" i="48"/>
  <c r="AQ42" i="48"/>
  <c r="AQ8" i="48"/>
  <c r="AQ40" i="48"/>
  <c r="AQ39" i="48"/>
  <c r="AQ38" i="48"/>
  <c r="AQ37" i="48"/>
  <c r="AQ36" i="48"/>
  <c r="AQ35" i="48"/>
  <c r="AQ33" i="48"/>
  <c r="AQ34" i="48"/>
  <c r="AQ32" i="48"/>
  <c r="AQ31" i="48"/>
  <c r="AQ29" i="48"/>
  <c r="AQ27" i="48"/>
  <c r="AQ26" i="48"/>
  <c r="AQ24" i="48"/>
  <c r="AQ25" i="48"/>
  <c r="AQ21" i="48"/>
  <c r="AQ22" i="48"/>
  <c r="AQ19" i="48"/>
  <c r="AQ16" i="48"/>
  <c r="AQ14" i="48"/>
  <c r="AQ15" i="48"/>
  <c r="AQ17" i="48"/>
  <c r="AQ13" i="48"/>
  <c r="AQ12" i="48"/>
  <c r="AQ11" i="48"/>
  <c r="AQ10" i="48"/>
  <c r="AQ7" i="48"/>
  <c r="AQ6" i="48"/>
  <c r="AQ5" i="48"/>
  <c r="AQ45" i="48"/>
  <c r="AQ9" i="48"/>
  <c r="AQ30" i="48"/>
  <c r="AQ57" i="48"/>
  <c r="AQ56" i="48"/>
  <c r="AQ55" i="48"/>
  <c r="AQ60" i="48"/>
  <c r="AQ59" i="48"/>
  <c r="AQ28" i="48"/>
  <c r="AQ41" i="48"/>
  <c r="AQ18" i="48"/>
  <c r="AQ20" i="48"/>
  <c r="AQ23" i="48"/>
  <c r="AP2" i="48"/>
  <c r="AN110" i="47"/>
  <c r="AM110" i="47"/>
  <c r="AL110" i="47"/>
  <c r="AK110" i="47"/>
  <c r="AJ110" i="47"/>
  <c r="AI110" i="47"/>
  <c r="AH110" i="47"/>
  <c r="AG110" i="47"/>
  <c r="AF110" i="47"/>
  <c r="AE110" i="47"/>
  <c r="AD110" i="47"/>
  <c r="AC110" i="47"/>
  <c r="AB110" i="47"/>
  <c r="AA110" i="47"/>
  <c r="Z110" i="47"/>
  <c r="Y110" i="47"/>
  <c r="X110" i="47"/>
  <c r="W110" i="47"/>
  <c r="V110" i="47"/>
  <c r="U110" i="47"/>
  <c r="T110" i="47"/>
  <c r="S110" i="47"/>
  <c r="AN109" i="47"/>
  <c r="AM109" i="47"/>
  <c r="AL109" i="47"/>
  <c r="AK109" i="47"/>
  <c r="AJ109" i="47"/>
  <c r="AI109" i="47"/>
  <c r="AH109" i="47"/>
  <c r="AG109" i="47"/>
  <c r="AF109" i="47"/>
  <c r="AE109" i="47"/>
  <c r="AD109" i="47"/>
  <c r="AC109" i="47"/>
  <c r="AB109" i="47"/>
  <c r="AA109" i="47"/>
  <c r="Z109" i="47"/>
  <c r="Y109" i="47"/>
  <c r="X109" i="47"/>
  <c r="W109" i="47"/>
  <c r="V109" i="47"/>
  <c r="U109" i="47"/>
  <c r="T109" i="47"/>
  <c r="S109" i="47"/>
  <c r="AN108" i="47"/>
  <c r="AM108" i="47"/>
  <c r="AL108" i="47"/>
  <c r="AK108" i="47"/>
  <c r="AJ108" i="47"/>
  <c r="AI108" i="47"/>
  <c r="AH108" i="47"/>
  <c r="AG108" i="47"/>
  <c r="AF108" i="47"/>
  <c r="AE108" i="47"/>
  <c r="AD108" i="47"/>
  <c r="AC108" i="47"/>
  <c r="AB108" i="47"/>
  <c r="AA108" i="47"/>
  <c r="Z108" i="47"/>
  <c r="Y108" i="47"/>
  <c r="X108" i="47"/>
  <c r="W108" i="47"/>
  <c r="V108" i="47"/>
  <c r="U108" i="47"/>
  <c r="T108" i="47"/>
  <c r="S108" i="47"/>
  <c r="AN105" i="47"/>
  <c r="AM105" i="47"/>
  <c r="AL105" i="47"/>
  <c r="AK105" i="47"/>
  <c r="AJ105" i="47"/>
  <c r="AI105" i="47"/>
  <c r="AH105" i="47"/>
  <c r="AG105" i="47"/>
  <c r="AF105" i="47"/>
  <c r="AE105" i="47"/>
  <c r="AD105" i="47"/>
  <c r="AC105" i="47"/>
  <c r="AB105" i="47"/>
  <c r="AA105" i="47"/>
  <c r="Z105" i="47"/>
  <c r="Y105" i="47"/>
  <c r="X105" i="47"/>
  <c r="W105" i="47"/>
  <c r="V105" i="47"/>
  <c r="U105" i="47"/>
  <c r="T105" i="47"/>
  <c r="S105" i="47"/>
  <c r="R105" i="47"/>
  <c r="Q105" i="47"/>
  <c r="P105" i="47"/>
  <c r="AQ21" i="47"/>
  <c r="AQ20" i="47"/>
  <c r="AQ19" i="47"/>
  <c r="AQ18" i="47"/>
  <c r="AQ17" i="47"/>
  <c r="AQ16" i="47"/>
  <c r="AQ15" i="47"/>
  <c r="AQ14" i="47"/>
  <c r="AQ13" i="47"/>
  <c r="AQ12" i="47"/>
  <c r="AQ11" i="47"/>
  <c r="AQ10" i="47"/>
  <c r="AQ9" i="47"/>
  <c r="AQ8" i="47"/>
  <c r="AQ7" i="47"/>
  <c r="AQ6" i="47"/>
  <c r="AQ5" i="47"/>
  <c r="AP2" i="47"/>
  <c r="AN110" i="46"/>
  <c r="AM110" i="46"/>
  <c r="AL110" i="46"/>
  <c r="AK110" i="46"/>
  <c r="AJ110" i="46"/>
  <c r="AI110" i="46"/>
  <c r="AH110" i="46"/>
  <c r="AG110" i="46"/>
  <c r="AF110" i="46"/>
  <c r="AE110" i="46"/>
  <c r="AD110" i="46"/>
  <c r="AC110" i="46"/>
  <c r="AB110" i="46"/>
  <c r="AA110" i="46"/>
  <c r="Z110" i="46"/>
  <c r="Y110" i="46"/>
  <c r="X110" i="46"/>
  <c r="W110" i="46"/>
  <c r="V110" i="46"/>
  <c r="U110" i="46"/>
  <c r="T110" i="46"/>
  <c r="S110" i="46"/>
  <c r="AN109" i="46"/>
  <c r="AM109" i="46"/>
  <c r="AL109" i="46"/>
  <c r="AK109" i="46"/>
  <c r="AJ109" i="46"/>
  <c r="AI109" i="46"/>
  <c r="AH109" i="46"/>
  <c r="AG109" i="46"/>
  <c r="AF109" i="46"/>
  <c r="AE109" i="46"/>
  <c r="AD109" i="46"/>
  <c r="AC109" i="46"/>
  <c r="AB109" i="46"/>
  <c r="AA109" i="46"/>
  <c r="Z109" i="46"/>
  <c r="Y109" i="46"/>
  <c r="X109" i="46"/>
  <c r="W109" i="46"/>
  <c r="V109" i="46"/>
  <c r="U109" i="46"/>
  <c r="T109" i="46"/>
  <c r="S109" i="46"/>
  <c r="AN108" i="46"/>
  <c r="AA23" i="1" s="1"/>
  <c r="AM108" i="46"/>
  <c r="Z23" i="1" s="1"/>
  <c r="AL108" i="46"/>
  <c r="Y23" i="1" s="1"/>
  <c r="AK108" i="46"/>
  <c r="X23" i="1" s="1"/>
  <c r="AJ108" i="46"/>
  <c r="W23" i="1" s="1"/>
  <c r="AI108" i="46"/>
  <c r="V23" i="1" s="1"/>
  <c r="AH108" i="46"/>
  <c r="AG108" i="46"/>
  <c r="AF108" i="46"/>
  <c r="AE108" i="46"/>
  <c r="AD108" i="46"/>
  <c r="AC108" i="46"/>
  <c r="AB108" i="46"/>
  <c r="AA108" i="46"/>
  <c r="Z108" i="46"/>
  <c r="Y108" i="46"/>
  <c r="X108" i="46"/>
  <c r="W108" i="46"/>
  <c r="V108" i="46"/>
  <c r="U108" i="46"/>
  <c r="T108" i="46"/>
  <c r="S108" i="46"/>
  <c r="F23" i="1" s="1"/>
  <c r="AN105" i="46"/>
  <c r="AM105" i="46"/>
  <c r="AL105" i="46"/>
  <c r="AK105" i="46"/>
  <c r="AJ105" i="46"/>
  <c r="AI105" i="46"/>
  <c r="AH105" i="46"/>
  <c r="AG105" i="46"/>
  <c r="AF105" i="46"/>
  <c r="AE105" i="46"/>
  <c r="AD105" i="46"/>
  <c r="AC105" i="46"/>
  <c r="AB105" i="46"/>
  <c r="AA105" i="46"/>
  <c r="Z105" i="46"/>
  <c r="Y105" i="46"/>
  <c r="X105" i="46"/>
  <c r="W105" i="46"/>
  <c r="V105" i="46"/>
  <c r="U105" i="46"/>
  <c r="T105" i="46"/>
  <c r="S105" i="46"/>
  <c r="R105" i="46"/>
  <c r="Q105" i="46"/>
  <c r="P105" i="46"/>
  <c r="AQ25" i="46"/>
  <c r="AQ8" i="46"/>
  <c r="AQ9" i="46"/>
  <c r="AQ5" i="46"/>
  <c r="AQ6" i="46"/>
  <c r="AQ10" i="46"/>
  <c r="AQ15" i="46"/>
  <c r="AQ14" i="46"/>
  <c r="AP2" i="46"/>
  <c r="AN110" i="45"/>
  <c r="AM110" i="45"/>
  <c r="AL110" i="45"/>
  <c r="AK110" i="45"/>
  <c r="AJ110" i="45"/>
  <c r="AI110" i="45"/>
  <c r="AH110" i="45"/>
  <c r="AG110" i="45"/>
  <c r="AF110" i="45"/>
  <c r="AE110" i="45"/>
  <c r="AD110" i="45"/>
  <c r="AC110" i="45"/>
  <c r="AB110" i="45"/>
  <c r="AA110" i="45"/>
  <c r="Z110" i="45"/>
  <c r="Y110" i="45"/>
  <c r="X110" i="45"/>
  <c r="W110" i="45"/>
  <c r="V110" i="45"/>
  <c r="U110" i="45"/>
  <c r="T110" i="45"/>
  <c r="S110" i="45"/>
  <c r="AN109" i="45"/>
  <c r="AM109" i="45"/>
  <c r="AL109" i="45"/>
  <c r="AK109" i="45"/>
  <c r="AJ109" i="45"/>
  <c r="AI109" i="45"/>
  <c r="AH109" i="45"/>
  <c r="AG109" i="45"/>
  <c r="AF109" i="45"/>
  <c r="AE109" i="45"/>
  <c r="AD109" i="45"/>
  <c r="AC109" i="45"/>
  <c r="AB109" i="45"/>
  <c r="AA109" i="45"/>
  <c r="Z109" i="45"/>
  <c r="Y109" i="45"/>
  <c r="X109" i="45"/>
  <c r="W109" i="45"/>
  <c r="V109" i="45"/>
  <c r="U109" i="45"/>
  <c r="T109" i="45"/>
  <c r="S109" i="45"/>
  <c r="AN108" i="45"/>
  <c r="AM108" i="45"/>
  <c r="AL108" i="45"/>
  <c r="AK108" i="45"/>
  <c r="AJ108" i="45"/>
  <c r="AI108" i="45"/>
  <c r="AH108" i="45"/>
  <c r="U22" i="1" s="1"/>
  <c r="AG108" i="45"/>
  <c r="T22" i="1" s="1"/>
  <c r="AF108" i="45"/>
  <c r="AE108" i="45"/>
  <c r="R22" i="1" s="1"/>
  <c r="AD108" i="45"/>
  <c r="AC108" i="45"/>
  <c r="AB108" i="45"/>
  <c r="AA108" i="45"/>
  <c r="N22" i="1" s="1"/>
  <c r="Z108" i="45"/>
  <c r="Y108" i="45"/>
  <c r="X108" i="45"/>
  <c r="K22" i="1" s="1"/>
  <c r="W108" i="45"/>
  <c r="V108" i="45"/>
  <c r="I22" i="1" s="1"/>
  <c r="U108" i="45"/>
  <c r="H22" i="1" s="1"/>
  <c r="T108" i="45"/>
  <c r="G22" i="1" s="1"/>
  <c r="S108" i="45"/>
  <c r="AN105" i="45"/>
  <c r="AM105" i="45"/>
  <c r="AL105" i="45"/>
  <c r="AK105" i="45"/>
  <c r="AJ105" i="45"/>
  <c r="AI105" i="45"/>
  <c r="AH105" i="45"/>
  <c r="AG105" i="45"/>
  <c r="AF105" i="45"/>
  <c r="AE105" i="45"/>
  <c r="AD105" i="45"/>
  <c r="AC105" i="45"/>
  <c r="AB105" i="45"/>
  <c r="AA105" i="45"/>
  <c r="Z105" i="45"/>
  <c r="Y105" i="45"/>
  <c r="X105" i="45"/>
  <c r="W105" i="45"/>
  <c r="V105" i="45"/>
  <c r="U105" i="45"/>
  <c r="T105" i="45"/>
  <c r="S105" i="45"/>
  <c r="R105" i="45"/>
  <c r="Q105" i="45"/>
  <c r="P105" i="45"/>
  <c r="AQ14" i="45"/>
  <c r="AQ13" i="45"/>
  <c r="AQ12" i="45"/>
  <c r="AQ11" i="45"/>
  <c r="AQ10" i="45"/>
  <c r="AQ9" i="45"/>
  <c r="AQ8" i="45"/>
  <c r="AQ7" i="45"/>
  <c r="AQ6" i="45"/>
  <c r="AQ5" i="45"/>
  <c r="AP2" i="45"/>
  <c r="AN110" i="43"/>
  <c r="AM110" i="43"/>
  <c r="AL110" i="43"/>
  <c r="AK110" i="43"/>
  <c r="AJ110" i="43"/>
  <c r="AI110" i="43"/>
  <c r="AH110" i="43"/>
  <c r="AG110" i="43"/>
  <c r="AF110" i="43"/>
  <c r="AE110" i="43"/>
  <c r="AD110" i="43"/>
  <c r="AC110" i="43"/>
  <c r="AB110" i="43"/>
  <c r="AA110" i="43"/>
  <c r="Z110" i="43"/>
  <c r="Y110" i="43"/>
  <c r="X110" i="43"/>
  <c r="W110" i="43"/>
  <c r="V110" i="43"/>
  <c r="U110" i="43"/>
  <c r="T110" i="43"/>
  <c r="S110" i="43"/>
  <c r="AN109" i="43"/>
  <c r="AM109" i="43"/>
  <c r="AL109" i="43"/>
  <c r="AK109" i="43"/>
  <c r="AJ109" i="43"/>
  <c r="AI109" i="43"/>
  <c r="AH109" i="43"/>
  <c r="AG109" i="43"/>
  <c r="AF109" i="43"/>
  <c r="AE109" i="43"/>
  <c r="AD109" i="43"/>
  <c r="AC109" i="43"/>
  <c r="AB109" i="43"/>
  <c r="AA109" i="43"/>
  <c r="Z109" i="43"/>
  <c r="Y109" i="43"/>
  <c r="X109" i="43"/>
  <c r="W109" i="43"/>
  <c r="V109" i="43"/>
  <c r="U109" i="43"/>
  <c r="T109" i="43"/>
  <c r="S109" i="43"/>
  <c r="AN108" i="43"/>
  <c r="AM108" i="43"/>
  <c r="AL108" i="43"/>
  <c r="AK108" i="43"/>
  <c r="AJ108" i="43"/>
  <c r="AI108" i="43"/>
  <c r="AH108" i="43"/>
  <c r="AG108" i="43"/>
  <c r="AF108" i="43"/>
  <c r="AE108" i="43"/>
  <c r="AD108" i="43"/>
  <c r="AC108" i="43"/>
  <c r="AB108" i="43"/>
  <c r="AA108" i="43"/>
  <c r="Z108" i="43"/>
  <c r="Y108" i="43"/>
  <c r="X108" i="43"/>
  <c r="W108" i="43"/>
  <c r="V108" i="43"/>
  <c r="U108" i="43"/>
  <c r="T108" i="43"/>
  <c r="S108" i="43"/>
  <c r="AN105" i="43"/>
  <c r="AM105" i="43"/>
  <c r="AL105" i="43"/>
  <c r="AK105" i="43"/>
  <c r="AJ105" i="43"/>
  <c r="AI105" i="43"/>
  <c r="AH105" i="43"/>
  <c r="AG105" i="43"/>
  <c r="AF105" i="43"/>
  <c r="AE105" i="43"/>
  <c r="AD105" i="43"/>
  <c r="AC105" i="43"/>
  <c r="AB105" i="43"/>
  <c r="AA105" i="43"/>
  <c r="Z105" i="43"/>
  <c r="Y105" i="43"/>
  <c r="X105" i="43"/>
  <c r="W105" i="43"/>
  <c r="V105" i="43"/>
  <c r="U105" i="43"/>
  <c r="T105" i="43"/>
  <c r="S105" i="43"/>
  <c r="R105" i="43"/>
  <c r="Q105" i="43"/>
  <c r="P105" i="43"/>
  <c r="AQ14" i="43"/>
  <c r="AQ13" i="43"/>
  <c r="AQ12" i="43"/>
  <c r="AQ11" i="43"/>
  <c r="AQ10" i="43"/>
  <c r="AQ9" i="43"/>
  <c r="AQ8" i="43"/>
  <c r="AQ7" i="43"/>
  <c r="AQ6" i="43"/>
  <c r="AQ5" i="43"/>
  <c r="AP2" i="43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X110" i="41"/>
  <c r="W110" i="41"/>
  <c r="V110" i="41"/>
  <c r="U110" i="41"/>
  <c r="T110" i="41"/>
  <c r="S110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X109" i="41"/>
  <c r="W109" i="41"/>
  <c r="V109" i="41"/>
  <c r="U109" i="41"/>
  <c r="T109" i="41"/>
  <c r="S109" i="41"/>
  <c r="AN108" i="41"/>
  <c r="AA19" i="1" s="1"/>
  <c r="AM108" i="41"/>
  <c r="Z19" i="1" s="1"/>
  <c r="AL108" i="41"/>
  <c r="Y19" i="1" s="1"/>
  <c r="AK108" i="41"/>
  <c r="X19" i="1" s="1"/>
  <c r="AJ108" i="41"/>
  <c r="W19" i="1" s="1"/>
  <c r="AI108" i="41"/>
  <c r="V19" i="1" s="1"/>
  <c r="AH108" i="41"/>
  <c r="U19" i="1" s="1"/>
  <c r="AG108" i="41"/>
  <c r="AF108" i="41"/>
  <c r="S19" i="1" s="1"/>
  <c r="AE108" i="41"/>
  <c r="R19" i="1" s="1"/>
  <c r="AD108" i="41"/>
  <c r="Q19" i="1" s="1"/>
  <c r="AC108" i="41"/>
  <c r="P19" i="1" s="1"/>
  <c r="AB108" i="41"/>
  <c r="O19" i="1" s="1"/>
  <c r="AA108" i="41"/>
  <c r="N19" i="1" s="1"/>
  <c r="Z108" i="41"/>
  <c r="M19" i="1" s="1"/>
  <c r="Y108" i="41"/>
  <c r="X108" i="41"/>
  <c r="K19" i="1" s="1"/>
  <c r="W108" i="41"/>
  <c r="J19" i="1" s="1"/>
  <c r="V108" i="41"/>
  <c r="I19" i="1" s="1"/>
  <c r="U108" i="41"/>
  <c r="H19" i="1" s="1"/>
  <c r="T108" i="41"/>
  <c r="S108" i="41"/>
  <c r="F19" i="1" s="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X105" i="41"/>
  <c r="W105" i="41"/>
  <c r="V105" i="41"/>
  <c r="U105" i="41"/>
  <c r="T105" i="41"/>
  <c r="S105" i="41"/>
  <c r="R105" i="41"/>
  <c r="Q105" i="41"/>
  <c r="P105" i="41"/>
  <c r="AQ40" i="41"/>
  <c r="AQ39" i="41"/>
  <c r="AQ35" i="41"/>
  <c r="AQ32" i="41"/>
  <c r="AQ33" i="41"/>
  <c r="AQ38" i="41"/>
  <c r="AQ37" i="41"/>
  <c r="AQ36" i="41"/>
  <c r="AQ31" i="41"/>
  <c r="AQ30" i="41"/>
  <c r="AQ29" i="41"/>
  <c r="AQ28" i="41"/>
  <c r="AQ27" i="41"/>
  <c r="AQ16" i="41"/>
  <c r="AQ26" i="41"/>
  <c r="AQ14" i="41"/>
  <c r="AQ12" i="41"/>
  <c r="AQ13" i="41"/>
  <c r="AQ23" i="41"/>
  <c r="AQ25" i="41"/>
  <c r="AQ24" i="41"/>
  <c r="AQ20" i="41"/>
  <c r="AQ18" i="41"/>
  <c r="AQ17" i="41"/>
  <c r="AQ15" i="41"/>
  <c r="AQ9" i="41"/>
  <c r="AQ10" i="41"/>
  <c r="AQ8" i="41"/>
  <c r="AQ7" i="41"/>
  <c r="AQ6" i="41"/>
  <c r="AQ5" i="41"/>
  <c r="AQ22" i="41"/>
  <c r="AQ21" i="41"/>
  <c r="AQ19" i="41"/>
  <c r="AQ34" i="41"/>
  <c r="AP2" i="41"/>
  <c r="AN110" i="38"/>
  <c r="AM110" i="38"/>
  <c r="AL110" i="38"/>
  <c r="AK110" i="38"/>
  <c r="AJ110" i="38"/>
  <c r="AI110" i="38"/>
  <c r="AH110" i="38"/>
  <c r="AG110" i="38"/>
  <c r="AF110" i="38"/>
  <c r="AE110" i="38"/>
  <c r="AD110" i="38"/>
  <c r="AC110" i="38"/>
  <c r="AB110" i="38"/>
  <c r="AA110" i="38"/>
  <c r="Z110" i="38"/>
  <c r="Y110" i="38"/>
  <c r="X110" i="38"/>
  <c r="W110" i="38"/>
  <c r="V110" i="38"/>
  <c r="U110" i="38"/>
  <c r="T110" i="38"/>
  <c r="S110" i="38"/>
  <c r="AN109" i="38"/>
  <c r="AM109" i="38"/>
  <c r="AL109" i="38"/>
  <c r="AK109" i="38"/>
  <c r="AJ109" i="38"/>
  <c r="AI109" i="38"/>
  <c r="AH109" i="38"/>
  <c r="AG109" i="38"/>
  <c r="AF109" i="38"/>
  <c r="AE109" i="38"/>
  <c r="AD109" i="38"/>
  <c r="AC109" i="38"/>
  <c r="AB109" i="38"/>
  <c r="AA109" i="38"/>
  <c r="Z109" i="38"/>
  <c r="Y109" i="38"/>
  <c r="X109" i="38"/>
  <c r="W109" i="38"/>
  <c r="V109" i="38"/>
  <c r="U109" i="38"/>
  <c r="T109" i="38"/>
  <c r="S109" i="38"/>
  <c r="AN108" i="38"/>
  <c r="AM108" i="38"/>
  <c r="AL108" i="38"/>
  <c r="AK108" i="38"/>
  <c r="AJ108" i="38"/>
  <c r="AI108" i="38"/>
  <c r="AH108" i="38"/>
  <c r="AG108" i="38"/>
  <c r="AF108" i="38"/>
  <c r="AE108" i="38"/>
  <c r="AD108" i="38"/>
  <c r="AC108" i="38"/>
  <c r="AB108" i="38"/>
  <c r="AA108" i="38"/>
  <c r="Z108" i="38"/>
  <c r="Y108" i="38"/>
  <c r="X108" i="38"/>
  <c r="W108" i="38"/>
  <c r="V108" i="38"/>
  <c r="U108" i="38"/>
  <c r="T108" i="38"/>
  <c r="S108" i="38"/>
  <c r="AN105" i="38"/>
  <c r="AM105" i="38"/>
  <c r="AL105" i="38"/>
  <c r="AK105" i="38"/>
  <c r="AJ105" i="38"/>
  <c r="AI105" i="38"/>
  <c r="AH105" i="38"/>
  <c r="AG105" i="38"/>
  <c r="AF105" i="38"/>
  <c r="AE105" i="38"/>
  <c r="AD105" i="38"/>
  <c r="AC105" i="38"/>
  <c r="AB105" i="38"/>
  <c r="AA105" i="38"/>
  <c r="Z105" i="38"/>
  <c r="Y105" i="38"/>
  <c r="X105" i="38"/>
  <c r="W105" i="38"/>
  <c r="V105" i="38"/>
  <c r="U105" i="38"/>
  <c r="T105" i="38"/>
  <c r="S105" i="38"/>
  <c r="R105" i="38"/>
  <c r="Q105" i="38"/>
  <c r="P105" i="38"/>
  <c r="AQ5" i="38"/>
  <c r="AP2" i="38"/>
  <c r="AN110" i="52"/>
  <c r="AM110" i="52"/>
  <c r="AL110" i="52"/>
  <c r="AK110" i="52"/>
  <c r="AJ110" i="52"/>
  <c r="AI110" i="52"/>
  <c r="AH110" i="52"/>
  <c r="AG110" i="52"/>
  <c r="AF110" i="52"/>
  <c r="AE110" i="52"/>
  <c r="AD110" i="52"/>
  <c r="AC110" i="52"/>
  <c r="AB110" i="52"/>
  <c r="AA110" i="52"/>
  <c r="Z110" i="52"/>
  <c r="Y110" i="52"/>
  <c r="X110" i="52"/>
  <c r="W110" i="52"/>
  <c r="V110" i="52"/>
  <c r="U110" i="52"/>
  <c r="T110" i="52"/>
  <c r="S110" i="52"/>
  <c r="AN109" i="52"/>
  <c r="AM109" i="52"/>
  <c r="AL109" i="52"/>
  <c r="AK109" i="52"/>
  <c r="AJ109" i="52"/>
  <c r="AI109" i="52"/>
  <c r="AH109" i="52"/>
  <c r="AG109" i="52"/>
  <c r="AF109" i="52"/>
  <c r="AE109" i="52"/>
  <c r="AD109" i="52"/>
  <c r="AC109" i="52"/>
  <c r="AB109" i="52"/>
  <c r="AA109" i="52"/>
  <c r="Z109" i="52"/>
  <c r="Y109" i="52"/>
  <c r="X109" i="52"/>
  <c r="W109" i="52"/>
  <c r="V109" i="52"/>
  <c r="U109" i="52"/>
  <c r="T109" i="52"/>
  <c r="S109" i="52"/>
  <c r="AN108" i="52"/>
  <c r="AM108" i="52"/>
  <c r="AL108" i="52"/>
  <c r="AK108" i="52"/>
  <c r="AJ108" i="52"/>
  <c r="AI108" i="52"/>
  <c r="AH108" i="52"/>
  <c r="AG108" i="52"/>
  <c r="AF108" i="52"/>
  <c r="AE108" i="52"/>
  <c r="AD108" i="52"/>
  <c r="AC108" i="52"/>
  <c r="AB108" i="52"/>
  <c r="AA108" i="52"/>
  <c r="Z108" i="52"/>
  <c r="Y108" i="52"/>
  <c r="X108" i="52"/>
  <c r="W108" i="52"/>
  <c r="V108" i="52"/>
  <c r="U108" i="52"/>
  <c r="T108" i="52"/>
  <c r="S108" i="52"/>
  <c r="AQ108" i="52" s="1"/>
  <c r="AN105" i="52"/>
  <c r="AM105" i="52"/>
  <c r="AL105" i="52"/>
  <c r="AK105" i="52"/>
  <c r="AJ105" i="52"/>
  <c r="AI105" i="52"/>
  <c r="AH105" i="52"/>
  <c r="AG105" i="52"/>
  <c r="AF105" i="52"/>
  <c r="AE105" i="52"/>
  <c r="AD105" i="52"/>
  <c r="AC105" i="52"/>
  <c r="AB105" i="52"/>
  <c r="AA105" i="52"/>
  <c r="Z105" i="52"/>
  <c r="Y105" i="52"/>
  <c r="X105" i="52"/>
  <c r="W105" i="52"/>
  <c r="V105" i="52"/>
  <c r="U105" i="52"/>
  <c r="T105" i="52"/>
  <c r="S105" i="52"/>
  <c r="R105" i="52"/>
  <c r="Q105" i="52"/>
  <c r="P105" i="52"/>
  <c r="AQ5" i="52"/>
  <c r="AP2" i="52"/>
  <c r="AN110" i="51"/>
  <c r="AM110" i="51"/>
  <c r="AL110" i="51"/>
  <c r="AK110" i="51"/>
  <c r="AJ110" i="51"/>
  <c r="AI110" i="51"/>
  <c r="AH110" i="51"/>
  <c r="AG110" i="51"/>
  <c r="AF110" i="51"/>
  <c r="AE110" i="51"/>
  <c r="AD110" i="51"/>
  <c r="AC110" i="51"/>
  <c r="AB110" i="51"/>
  <c r="AA110" i="51"/>
  <c r="Z110" i="51"/>
  <c r="Y110" i="51"/>
  <c r="X110" i="51"/>
  <c r="W110" i="51"/>
  <c r="V110" i="51"/>
  <c r="U110" i="51"/>
  <c r="T110" i="51"/>
  <c r="S110" i="51"/>
  <c r="AN109" i="51"/>
  <c r="AM109" i="51"/>
  <c r="AL109" i="51"/>
  <c r="AK109" i="51"/>
  <c r="AJ109" i="51"/>
  <c r="AI109" i="51"/>
  <c r="AH109" i="51"/>
  <c r="AG109" i="51"/>
  <c r="AF109" i="51"/>
  <c r="AE109" i="51"/>
  <c r="AD109" i="51"/>
  <c r="AC109" i="51"/>
  <c r="AB109" i="51"/>
  <c r="AA109" i="51"/>
  <c r="Z109" i="51"/>
  <c r="Y109" i="51"/>
  <c r="X109" i="51"/>
  <c r="W109" i="51"/>
  <c r="V109" i="51"/>
  <c r="U109" i="51"/>
  <c r="T109" i="51"/>
  <c r="S109" i="51"/>
  <c r="AN108" i="51"/>
  <c r="AM108" i="51"/>
  <c r="AL108" i="51"/>
  <c r="AK108" i="51"/>
  <c r="AJ108" i="51"/>
  <c r="AI108" i="51"/>
  <c r="AH108" i="51"/>
  <c r="U16" i="1" s="1"/>
  <c r="AG108" i="51"/>
  <c r="T16" i="1" s="1"/>
  <c r="AF108" i="51"/>
  <c r="S16" i="1" s="1"/>
  <c r="AE108" i="51"/>
  <c r="R16" i="1" s="1"/>
  <c r="AD108" i="51"/>
  <c r="Q16" i="1" s="1"/>
  <c r="AC108" i="51"/>
  <c r="AB108" i="51"/>
  <c r="AA108" i="51"/>
  <c r="Z108" i="51"/>
  <c r="Y108" i="51"/>
  <c r="L16" i="1" s="1"/>
  <c r="X108" i="51"/>
  <c r="W108" i="51"/>
  <c r="V108" i="51"/>
  <c r="I16" i="1" s="1"/>
  <c r="U108" i="51"/>
  <c r="H16" i="1" s="1"/>
  <c r="T108" i="51"/>
  <c r="G16" i="1" s="1"/>
  <c r="S108" i="51"/>
  <c r="F16" i="1" s="1"/>
  <c r="AN105" i="51"/>
  <c r="AM105" i="51"/>
  <c r="AL105" i="51"/>
  <c r="AK105" i="51"/>
  <c r="AJ105" i="51"/>
  <c r="AI105" i="51"/>
  <c r="AH105" i="51"/>
  <c r="AG105" i="51"/>
  <c r="AF105" i="51"/>
  <c r="AE105" i="51"/>
  <c r="AD105" i="51"/>
  <c r="AC105" i="51"/>
  <c r="AB105" i="51"/>
  <c r="AA105" i="51"/>
  <c r="Z105" i="51"/>
  <c r="Y105" i="51"/>
  <c r="X105" i="51"/>
  <c r="W105" i="51"/>
  <c r="V105" i="51"/>
  <c r="U105" i="51"/>
  <c r="T105" i="51"/>
  <c r="S105" i="51"/>
  <c r="R105" i="51"/>
  <c r="Q105" i="51"/>
  <c r="P105" i="51"/>
  <c r="AQ5" i="51"/>
  <c r="AP2" i="51"/>
  <c r="AN110" i="42"/>
  <c r="AM110" i="42"/>
  <c r="AL110" i="42"/>
  <c r="AK110" i="42"/>
  <c r="AJ110" i="42"/>
  <c r="AI110" i="42"/>
  <c r="AH110" i="42"/>
  <c r="AG110" i="42"/>
  <c r="AF110" i="42"/>
  <c r="AE110" i="42"/>
  <c r="AD110" i="42"/>
  <c r="AC110" i="42"/>
  <c r="AB110" i="42"/>
  <c r="AA110" i="42"/>
  <c r="Z110" i="42"/>
  <c r="Y110" i="42"/>
  <c r="X110" i="42"/>
  <c r="W110" i="42"/>
  <c r="V110" i="42"/>
  <c r="U110" i="42"/>
  <c r="T110" i="42"/>
  <c r="S110" i="42"/>
  <c r="AN109" i="42"/>
  <c r="AM109" i="42"/>
  <c r="AL109" i="42"/>
  <c r="AK109" i="42"/>
  <c r="AJ109" i="42"/>
  <c r="AI109" i="42"/>
  <c r="AH109" i="42"/>
  <c r="AG109" i="42"/>
  <c r="AF109" i="42"/>
  <c r="AE109" i="42"/>
  <c r="AD109" i="42"/>
  <c r="AC109" i="42"/>
  <c r="AB109" i="42"/>
  <c r="AA109" i="42"/>
  <c r="Z109" i="42"/>
  <c r="Y109" i="42"/>
  <c r="X109" i="42"/>
  <c r="W109" i="42"/>
  <c r="V109" i="42"/>
  <c r="U109" i="42"/>
  <c r="T109" i="42"/>
  <c r="S109" i="42"/>
  <c r="AN108" i="42"/>
  <c r="AM108" i="42"/>
  <c r="AL108" i="42"/>
  <c r="AK108" i="42"/>
  <c r="AJ108" i="42"/>
  <c r="AI108" i="42"/>
  <c r="AH108" i="42"/>
  <c r="AG108" i="42"/>
  <c r="T15" i="1" s="1"/>
  <c r="AF108" i="42"/>
  <c r="AE108" i="42"/>
  <c r="R15" i="1" s="1"/>
  <c r="AD108" i="42"/>
  <c r="Q15" i="1" s="1"/>
  <c r="AC108" i="42"/>
  <c r="AB108" i="42"/>
  <c r="AA108" i="42"/>
  <c r="Z108" i="42"/>
  <c r="Y108" i="42"/>
  <c r="L15" i="1" s="1"/>
  <c r="X108" i="42"/>
  <c r="K15" i="1" s="1"/>
  <c r="W108" i="42"/>
  <c r="J15" i="1" s="1"/>
  <c r="V108" i="42"/>
  <c r="I15" i="1" s="1"/>
  <c r="U108" i="42"/>
  <c r="T108" i="42"/>
  <c r="G15" i="1" s="1"/>
  <c r="S108" i="42"/>
  <c r="F15" i="1" s="1"/>
  <c r="AN105" i="42"/>
  <c r="AM105" i="42"/>
  <c r="AL105" i="42"/>
  <c r="AK105" i="42"/>
  <c r="AJ105" i="42"/>
  <c r="AI105" i="42"/>
  <c r="AH105" i="42"/>
  <c r="AG105" i="42"/>
  <c r="AF105" i="42"/>
  <c r="AE105" i="42"/>
  <c r="AD105" i="42"/>
  <c r="AC105" i="42"/>
  <c r="AB105" i="42"/>
  <c r="AA105" i="42"/>
  <c r="Z105" i="42"/>
  <c r="Y105" i="42"/>
  <c r="X105" i="42"/>
  <c r="W105" i="42"/>
  <c r="V105" i="42"/>
  <c r="U105" i="42"/>
  <c r="T105" i="42"/>
  <c r="S105" i="42"/>
  <c r="R105" i="42"/>
  <c r="Q105" i="42"/>
  <c r="P105" i="42"/>
  <c r="AQ14" i="42"/>
  <c r="AQ13" i="42"/>
  <c r="AQ12" i="42"/>
  <c r="AQ11" i="42"/>
  <c r="AQ10" i="42"/>
  <c r="AQ9" i="42"/>
  <c r="AQ8" i="42"/>
  <c r="AQ7" i="42"/>
  <c r="AQ6" i="42"/>
  <c r="AQ5" i="42"/>
  <c r="AP2" i="42"/>
  <c r="AN110" i="40"/>
  <c r="AM110" i="40"/>
  <c r="AL110" i="40"/>
  <c r="AK110" i="40"/>
  <c r="AJ110" i="40"/>
  <c r="AI110" i="40"/>
  <c r="AH110" i="40"/>
  <c r="AG110" i="40"/>
  <c r="AF110" i="40"/>
  <c r="AE110" i="40"/>
  <c r="AD110" i="40"/>
  <c r="AC110" i="40"/>
  <c r="AB110" i="40"/>
  <c r="AA110" i="40"/>
  <c r="Z110" i="40"/>
  <c r="Y110" i="40"/>
  <c r="X110" i="40"/>
  <c r="W110" i="40"/>
  <c r="V110" i="40"/>
  <c r="U110" i="40"/>
  <c r="T110" i="40"/>
  <c r="S110" i="40"/>
  <c r="AN109" i="40"/>
  <c r="AM109" i="40"/>
  <c r="AL109" i="40"/>
  <c r="AK109" i="40"/>
  <c r="AJ109" i="40"/>
  <c r="AI109" i="40"/>
  <c r="AH109" i="40"/>
  <c r="AG109" i="40"/>
  <c r="AF109" i="40"/>
  <c r="AE109" i="40"/>
  <c r="AD109" i="40"/>
  <c r="AC109" i="40"/>
  <c r="AB109" i="40"/>
  <c r="AA109" i="40"/>
  <c r="Z109" i="40"/>
  <c r="Y109" i="40"/>
  <c r="X109" i="40"/>
  <c r="W109" i="40"/>
  <c r="V109" i="40"/>
  <c r="U109" i="40"/>
  <c r="T109" i="40"/>
  <c r="S109" i="40"/>
  <c r="AN108" i="40"/>
  <c r="AM108" i="40"/>
  <c r="AL108" i="40"/>
  <c r="AK108" i="40"/>
  <c r="AJ108" i="40"/>
  <c r="AI108" i="40"/>
  <c r="AH108" i="40"/>
  <c r="AG108" i="40"/>
  <c r="T14" i="1" s="1"/>
  <c r="AF108" i="40"/>
  <c r="AE108" i="40"/>
  <c r="R14" i="1" s="1"/>
  <c r="AD108" i="40"/>
  <c r="AC108" i="40"/>
  <c r="AB108" i="40"/>
  <c r="AA108" i="40"/>
  <c r="Z108" i="40"/>
  <c r="Y108" i="40"/>
  <c r="L14" i="1" s="1"/>
  <c r="X108" i="40"/>
  <c r="W108" i="40"/>
  <c r="J14" i="1" s="1"/>
  <c r="V108" i="40"/>
  <c r="U108" i="40"/>
  <c r="T108" i="40"/>
  <c r="G14" i="1" s="1"/>
  <c r="S108" i="40"/>
  <c r="AN105" i="40"/>
  <c r="AM105" i="40"/>
  <c r="AL105" i="40"/>
  <c r="AK105" i="40"/>
  <c r="AJ105" i="40"/>
  <c r="AI105" i="40"/>
  <c r="AH105" i="40"/>
  <c r="AG105" i="40"/>
  <c r="AF105" i="40"/>
  <c r="AE105" i="40"/>
  <c r="AD105" i="40"/>
  <c r="AC105" i="40"/>
  <c r="AB105" i="40"/>
  <c r="AA105" i="40"/>
  <c r="Z105" i="40"/>
  <c r="Y105" i="40"/>
  <c r="X105" i="40"/>
  <c r="W105" i="40"/>
  <c r="V105" i="40"/>
  <c r="U105" i="40"/>
  <c r="T105" i="40"/>
  <c r="S105" i="40"/>
  <c r="R105" i="40"/>
  <c r="Q105" i="40"/>
  <c r="P105" i="40"/>
  <c r="AQ14" i="40"/>
  <c r="AQ13" i="40"/>
  <c r="AQ12" i="40"/>
  <c r="AQ11" i="40"/>
  <c r="AQ10" i="40"/>
  <c r="AQ9" i="40"/>
  <c r="AQ8" i="40"/>
  <c r="AQ7" i="40"/>
  <c r="AQ6" i="40"/>
  <c r="AQ5" i="40"/>
  <c r="AP2" i="40"/>
  <c r="AN110" i="39"/>
  <c r="AM110" i="39"/>
  <c r="AL110" i="39"/>
  <c r="AK110" i="39"/>
  <c r="AJ110" i="39"/>
  <c r="AI110" i="39"/>
  <c r="AH110" i="39"/>
  <c r="AG110" i="39"/>
  <c r="AF110" i="39"/>
  <c r="AE110" i="39"/>
  <c r="AD110" i="39"/>
  <c r="AC110" i="39"/>
  <c r="AB110" i="39"/>
  <c r="AA110" i="39"/>
  <c r="Z110" i="39"/>
  <c r="Y110" i="39"/>
  <c r="X110" i="39"/>
  <c r="W110" i="39"/>
  <c r="V110" i="39"/>
  <c r="U110" i="39"/>
  <c r="T110" i="39"/>
  <c r="S110" i="39"/>
  <c r="AN109" i="39"/>
  <c r="AM109" i="39"/>
  <c r="AL109" i="39"/>
  <c r="AK109" i="39"/>
  <c r="AJ109" i="39"/>
  <c r="AI109" i="39"/>
  <c r="AH109" i="39"/>
  <c r="AG109" i="39"/>
  <c r="AF109" i="39"/>
  <c r="AE109" i="39"/>
  <c r="AD109" i="39"/>
  <c r="AC109" i="39"/>
  <c r="AB109" i="39"/>
  <c r="AA109" i="39"/>
  <c r="Z109" i="39"/>
  <c r="Y109" i="39"/>
  <c r="X109" i="39"/>
  <c r="W109" i="39"/>
  <c r="V109" i="39"/>
  <c r="U109" i="39"/>
  <c r="T109" i="39"/>
  <c r="S109" i="39"/>
  <c r="AN108" i="39"/>
  <c r="AA13" i="1" s="1"/>
  <c r="AM108" i="39"/>
  <c r="Z13" i="1" s="1"/>
  <c r="AL108" i="39"/>
  <c r="Y13" i="1" s="1"/>
  <c r="AK108" i="39"/>
  <c r="X13" i="1" s="1"/>
  <c r="AJ108" i="39"/>
  <c r="W13" i="1" s="1"/>
  <c r="AI108" i="39"/>
  <c r="V13" i="1" s="1"/>
  <c r="AH108" i="39"/>
  <c r="U13" i="1" s="1"/>
  <c r="AG108" i="39"/>
  <c r="AF108" i="39"/>
  <c r="S13" i="1" s="1"/>
  <c r="AE108" i="39"/>
  <c r="R13" i="1" s="1"/>
  <c r="AD108" i="39"/>
  <c r="AC108" i="39"/>
  <c r="AB108" i="39"/>
  <c r="O13" i="1" s="1"/>
  <c r="AA108" i="39"/>
  <c r="N13" i="1" s="1"/>
  <c r="Z108" i="39"/>
  <c r="M13" i="1" s="1"/>
  <c r="Y108" i="39"/>
  <c r="X108" i="39"/>
  <c r="K13" i="1" s="1"/>
  <c r="W108" i="39"/>
  <c r="V108" i="39"/>
  <c r="I13" i="1" s="1"/>
  <c r="U108" i="39"/>
  <c r="H13" i="1" s="1"/>
  <c r="T108" i="39"/>
  <c r="G13" i="1" s="1"/>
  <c r="S108" i="39"/>
  <c r="F13" i="1" s="1"/>
  <c r="AN105" i="39"/>
  <c r="AM105" i="39"/>
  <c r="AL105" i="39"/>
  <c r="AK105" i="39"/>
  <c r="AJ105" i="39"/>
  <c r="AI105" i="39"/>
  <c r="AH105" i="39"/>
  <c r="AG105" i="39"/>
  <c r="AF105" i="39"/>
  <c r="AE105" i="39"/>
  <c r="AD105" i="39"/>
  <c r="AC105" i="39"/>
  <c r="AB105" i="39"/>
  <c r="AA105" i="39"/>
  <c r="Z105" i="39"/>
  <c r="Y105" i="39"/>
  <c r="X105" i="39"/>
  <c r="W105" i="39"/>
  <c r="V105" i="39"/>
  <c r="U105" i="39"/>
  <c r="T105" i="39"/>
  <c r="S105" i="39"/>
  <c r="R105" i="39"/>
  <c r="Q105" i="39"/>
  <c r="P105" i="39"/>
  <c r="AQ12" i="39"/>
  <c r="AP2" i="39"/>
  <c r="AN110" i="37"/>
  <c r="AM110" i="37"/>
  <c r="AL110" i="37"/>
  <c r="AK110" i="37"/>
  <c r="AJ110" i="37"/>
  <c r="AI110" i="37"/>
  <c r="AH110" i="37"/>
  <c r="AG11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AN109" i="37"/>
  <c r="AM109" i="37"/>
  <c r="AL109" i="37"/>
  <c r="AK109" i="37"/>
  <c r="AJ109" i="37"/>
  <c r="AI109" i="37"/>
  <c r="AH109" i="37"/>
  <c r="AG109" i="37"/>
  <c r="AF109" i="37"/>
  <c r="AE109" i="37"/>
  <c r="AD109" i="37"/>
  <c r="AC109" i="37"/>
  <c r="AB109" i="37"/>
  <c r="AA109" i="37"/>
  <c r="Z109" i="37"/>
  <c r="Y109" i="37"/>
  <c r="X109" i="37"/>
  <c r="W109" i="37"/>
  <c r="V109" i="37"/>
  <c r="U109" i="37"/>
  <c r="T109" i="37"/>
  <c r="S109" i="37"/>
  <c r="AN108" i="37"/>
  <c r="AM108" i="37"/>
  <c r="AL108" i="37"/>
  <c r="AK108" i="37"/>
  <c r="AJ108" i="37"/>
  <c r="AI108" i="37"/>
  <c r="AH108" i="37"/>
  <c r="AG108" i="37"/>
  <c r="AF108" i="37"/>
  <c r="AE108" i="37"/>
  <c r="AD108" i="37"/>
  <c r="AC108" i="37"/>
  <c r="AB108" i="37"/>
  <c r="AA108" i="37"/>
  <c r="Z108" i="37"/>
  <c r="Y108" i="37"/>
  <c r="X108" i="37"/>
  <c r="W108" i="37"/>
  <c r="V108" i="37"/>
  <c r="U108" i="37"/>
  <c r="T108" i="37"/>
  <c r="S108" i="37"/>
  <c r="AN105" i="37"/>
  <c r="AM105" i="37"/>
  <c r="AL105" i="37"/>
  <c r="AK105" i="37"/>
  <c r="AJ105" i="37"/>
  <c r="AI105" i="37"/>
  <c r="AH105" i="37"/>
  <c r="AG105" i="37"/>
  <c r="AF105" i="37"/>
  <c r="AE105" i="37"/>
  <c r="AD105" i="37"/>
  <c r="AC105" i="37"/>
  <c r="AB105" i="37"/>
  <c r="AA105" i="37"/>
  <c r="Z105" i="37"/>
  <c r="Y105" i="37"/>
  <c r="X105" i="37"/>
  <c r="W105" i="37"/>
  <c r="V105" i="37"/>
  <c r="U105" i="37"/>
  <c r="T105" i="37"/>
  <c r="S105" i="37"/>
  <c r="R105" i="37"/>
  <c r="Q105" i="37"/>
  <c r="P105" i="37"/>
  <c r="AQ40" i="37"/>
  <c r="AQ39" i="37"/>
  <c r="AQ38" i="37"/>
  <c r="AQ37" i="37"/>
  <c r="AQ36" i="37"/>
  <c r="AQ35" i="37"/>
  <c r="AQ34" i="37"/>
  <c r="AQ33" i="37"/>
  <c r="AQ32" i="37"/>
  <c r="AQ31" i="37"/>
  <c r="AQ30" i="37"/>
  <c r="AQ10" i="37"/>
  <c r="AQ5" i="37"/>
  <c r="AQ13" i="37"/>
  <c r="AQ22" i="37"/>
  <c r="AQ28" i="37"/>
  <c r="AQ8" i="37"/>
  <c r="AQ19" i="37"/>
  <c r="AQ27" i="37"/>
  <c r="AQ24" i="37"/>
  <c r="AQ17" i="37"/>
  <c r="AQ29" i="37"/>
  <c r="AQ11" i="37"/>
  <c r="AQ6" i="37"/>
  <c r="AQ12" i="37"/>
  <c r="AQ20" i="37"/>
  <c r="AQ14" i="37"/>
  <c r="AQ15" i="37"/>
  <c r="AQ7" i="37"/>
  <c r="AQ9" i="37"/>
  <c r="AQ16" i="37"/>
  <c r="AQ26" i="37"/>
  <c r="AQ25" i="37"/>
  <c r="AQ18" i="37"/>
  <c r="AQ23" i="37"/>
  <c r="AQ21" i="37"/>
  <c r="AP2" i="37"/>
  <c r="AN110" i="36"/>
  <c r="AM110" i="36"/>
  <c r="AL110" i="36"/>
  <c r="AK110" i="36"/>
  <c r="AJ110" i="36"/>
  <c r="AI110" i="36"/>
  <c r="AH110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AN109" i="36"/>
  <c r="AM109" i="36"/>
  <c r="AL109" i="36"/>
  <c r="AK109" i="36"/>
  <c r="AJ109" i="36"/>
  <c r="AI109" i="36"/>
  <c r="AH109" i="36"/>
  <c r="AG109" i="36"/>
  <c r="AF109" i="36"/>
  <c r="AE109" i="36"/>
  <c r="AD109" i="36"/>
  <c r="AC109" i="36"/>
  <c r="AB109" i="36"/>
  <c r="AA109" i="36"/>
  <c r="Z109" i="36"/>
  <c r="Y109" i="36"/>
  <c r="X109" i="36"/>
  <c r="W109" i="36"/>
  <c r="V109" i="36"/>
  <c r="U109" i="36"/>
  <c r="T109" i="36"/>
  <c r="S109" i="36"/>
  <c r="AN108" i="36"/>
  <c r="AM108" i="36"/>
  <c r="AL108" i="36"/>
  <c r="AK108" i="36"/>
  <c r="AJ108" i="36"/>
  <c r="AI108" i="36"/>
  <c r="AH108" i="36"/>
  <c r="AG108" i="36"/>
  <c r="AF108" i="36"/>
  <c r="AE108" i="36"/>
  <c r="AD108" i="36"/>
  <c r="AC108" i="36"/>
  <c r="AB108" i="36"/>
  <c r="AA108" i="36"/>
  <c r="Z108" i="36"/>
  <c r="Y108" i="36"/>
  <c r="X108" i="36"/>
  <c r="W108" i="36"/>
  <c r="V108" i="36"/>
  <c r="U108" i="36"/>
  <c r="T108" i="36"/>
  <c r="S108" i="36"/>
  <c r="AN105" i="36"/>
  <c r="AM105" i="36"/>
  <c r="AL105" i="36"/>
  <c r="AK105" i="36"/>
  <c r="AJ105" i="36"/>
  <c r="AI105" i="36"/>
  <c r="AH105" i="36"/>
  <c r="AG105" i="36"/>
  <c r="AF105" i="36"/>
  <c r="AE105" i="36"/>
  <c r="AD105" i="36"/>
  <c r="AC105" i="36"/>
  <c r="AB105" i="36"/>
  <c r="AA105" i="36"/>
  <c r="Z105" i="36"/>
  <c r="Y105" i="36"/>
  <c r="X105" i="36"/>
  <c r="W105" i="36"/>
  <c r="V105" i="36"/>
  <c r="U105" i="36"/>
  <c r="T105" i="36"/>
  <c r="S105" i="36"/>
  <c r="R105" i="36"/>
  <c r="Q105" i="36"/>
  <c r="P105" i="36"/>
  <c r="AQ16" i="36"/>
  <c r="AP2" i="36"/>
  <c r="AN110" i="35"/>
  <c r="AM110" i="35"/>
  <c r="AL110" i="35"/>
  <c r="AK110" i="35"/>
  <c r="AJ110" i="35"/>
  <c r="AI110" i="35"/>
  <c r="AH110" i="35"/>
  <c r="AG110" i="35"/>
  <c r="AF110" i="35"/>
  <c r="AE110" i="35"/>
  <c r="AD110" i="35"/>
  <c r="AC110" i="35"/>
  <c r="AB110" i="35"/>
  <c r="AA110" i="35"/>
  <c r="Z110" i="35"/>
  <c r="Y110" i="35"/>
  <c r="X110" i="35"/>
  <c r="W110" i="35"/>
  <c r="V110" i="35"/>
  <c r="U110" i="35"/>
  <c r="T110" i="35"/>
  <c r="S110" i="35"/>
  <c r="AN109" i="35"/>
  <c r="AM109" i="35"/>
  <c r="AL109" i="35"/>
  <c r="AK109" i="35"/>
  <c r="AJ109" i="35"/>
  <c r="AI109" i="35"/>
  <c r="AH109" i="35"/>
  <c r="AG109" i="35"/>
  <c r="AF109" i="35"/>
  <c r="AE109" i="35"/>
  <c r="AD109" i="35"/>
  <c r="AC109" i="35"/>
  <c r="AB109" i="35"/>
  <c r="AA109" i="35"/>
  <c r="Z109" i="35"/>
  <c r="Y109" i="35"/>
  <c r="X109" i="35"/>
  <c r="W109" i="35"/>
  <c r="V109" i="35"/>
  <c r="U109" i="35"/>
  <c r="T109" i="35"/>
  <c r="S109" i="35"/>
  <c r="AN108" i="35"/>
  <c r="AM108" i="35"/>
  <c r="AL108" i="35"/>
  <c r="AK108" i="35"/>
  <c r="AJ108" i="35"/>
  <c r="AI108" i="35"/>
  <c r="AH108" i="35"/>
  <c r="AG108" i="35"/>
  <c r="AF108" i="35"/>
  <c r="AE108" i="35"/>
  <c r="AD108" i="35"/>
  <c r="AC108" i="35"/>
  <c r="AB108" i="35"/>
  <c r="AA108" i="35"/>
  <c r="Z108" i="35"/>
  <c r="Y108" i="35"/>
  <c r="X108" i="35"/>
  <c r="W108" i="35"/>
  <c r="V108" i="35"/>
  <c r="U108" i="35"/>
  <c r="T108" i="35"/>
  <c r="S108" i="35"/>
  <c r="AN105" i="35"/>
  <c r="AM105" i="35"/>
  <c r="AL105" i="35"/>
  <c r="AK105" i="35"/>
  <c r="AJ105" i="35"/>
  <c r="AI105" i="35"/>
  <c r="AH105" i="35"/>
  <c r="AG105" i="35"/>
  <c r="AF105" i="35"/>
  <c r="AE105" i="35"/>
  <c r="AD105" i="35"/>
  <c r="AC105" i="35"/>
  <c r="AB105" i="35"/>
  <c r="AA105" i="35"/>
  <c r="Z105" i="35"/>
  <c r="Y105" i="35"/>
  <c r="X105" i="35"/>
  <c r="W105" i="35"/>
  <c r="V105" i="35"/>
  <c r="U105" i="35"/>
  <c r="T105" i="35"/>
  <c r="S105" i="35"/>
  <c r="R105" i="35"/>
  <c r="Q105" i="35"/>
  <c r="P105" i="35"/>
  <c r="AQ47" i="35"/>
  <c r="AQ46" i="35"/>
  <c r="AQ45" i="35"/>
  <c r="AQ44" i="35"/>
  <c r="AQ43" i="35"/>
  <c r="AQ42" i="35"/>
  <c r="AQ41" i="35"/>
  <c r="AQ40" i="35"/>
  <c r="AQ39" i="35"/>
  <c r="AQ38" i="35"/>
  <c r="AQ37" i="35"/>
  <c r="AQ36" i="35"/>
  <c r="AQ35" i="35"/>
  <c r="AQ34" i="35"/>
  <c r="AQ33" i="35"/>
  <c r="AQ32" i="35"/>
  <c r="AQ31" i="35"/>
  <c r="AQ30" i="35"/>
  <c r="AQ22" i="35"/>
  <c r="AQ24" i="35"/>
  <c r="AQ7" i="35"/>
  <c r="AQ9" i="35"/>
  <c r="AQ19" i="35"/>
  <c r="AQ13" i="35"/>
  <c r="AQ15" i="35"/>
  <c r="AP2" i="35"/>
  <c r="AN110" i="34"/>
  <c r="AM110" i="34"/>
  <c r="AL110" i="34"/>
  <c r="AK110" i="34"/>
  <c r="AJ110" i="34"/>
  <c r="AI110" i="34"/>
  <c r="AH110" i="34"/>
  <c r="AG110" i="34"/>
  <c r="AF110" i="34"/>
  <c r="AE110" i="34"/>
  <c r="AD110" i="34"/>
  <c r="AC110" i="34"/>
  <c r="AB110" i="34"/>
  <c r="AA110" i="34"/>
  <c r="Z110" i="34"/>
  <c r="Y110" i="34"/>
  <c r="X110" i="34"/>
  <c r="W110" i="34"/>
  <c r="V110" i="34"/>
  <c r="U110" i="34"/>
  <c r="T110" i="34"/>
  <c r="S110" i="34"/>
  <c r="AN109" i="34"/>
  <c r="AM109" i="34"/>
  <c r="AL109" i="34"/>
  <c r="AK109" i="34"/>
  <c r="AJ109" i="34"/>
  <c r="AI109" i="34"/>
  <c r="AH109" i="34"/>
  <c r="AG109" i="34"/>
  <c r="AF109" i="34"/>
  <c r="AE109" i="34"/>
  <c r="AD109" i="34"/>
  <c r="AC109" i="34"/>
  <c r="AB109" i="34"/>
  <c r="AA109" i="34"/>
  <c r="Z109" i="34"/>
  <c r="Y109" i="34"/>
  <c r="X109" i="34"/>
  <c r="W109" i="34"/>
  <c r="V109" i="34"/>
  <c r="U109" i="34"/>
  <c r="T109" i="34"/>
  <c r="S109" i="34"/>
  <c r="AN108" i="34"/>
  <c r="AM108" i="34"/>
  <c r="AL108" i="34"/>
  <c r="AK108" i="34"/>
  <c r="AJ108" i="34"/>
  <c r="AI108" i="34"/>
  <c r="AH108" i="34"/>
  <c r="AG108" i="34"/>
  <c r="T9" i="1" s="1"/>
  <c r="AF108" i="34"/>
  <c r="S9" i="1" s="1"/>
  <c r="AE108" i="34"/>
  <c r="R9" i="1" s="1"/>
  <c r="AD108" i="34"/>
  <c r="AC108" i="34"/>
  <c r="P9" i="1" s="1"/>
  <c r="AB108" i="34"/>
  <c r="AA108" i="34"/>
  <c r="Z108" i="34"/>
  <c r="Y108" i="34"/>
  <c r="X108" i="34"/>
  <c r="W108" i="34"/>
  <c r="J9" i="1" s="1"/>
  <c r="V108" i="34"/>
  <c r="U108" i="34"/>
  <c r="T108" i="34"/>
  <c r="S108" i="34"/>
  <c r="F9" i="1" s="1"/>
  <c r="AN105" i="34"/>
  <c r="AM105" i="34"/>
  <c r="AL105" i="34"/>
  <c r="AK105" i="34"/>
  <c r="AJ105" i="34"/>
  <c r="AI105" i="34"/>
  <c r="AH105" i="34"/>
  <c r="AG105" i="34"/>
  <c r="AF105" i="34"/>
  <c r="AE105" i="34"/>
  <c r="AD105" i="34"/>
  <c r="AC105" i="34"/>
  <c r="AB105" i="34"/>
  <c r="AA105" i="34"/>
  <c r="Z105" i="34"/>
  <c r="Y105" i="34"/>
  <c r="X105" i="34"/>
  <c r="W105" i="34"/>
  <c r="V105" i="34"/>
  <c r="U105" i="34"/>
  <c r="T105" i="34"/>
  <c r="S105" i="34"/>
  <c r="R105" i="34"/>
  <c r="Q105" i="34"/>
  <c r="P105" i="34"/>
  <c r="AQ19" i="34"/>
  <c r="AQ18" i="34"/>
  <c r="AQ17" i="34"/>
  <c r="AQ16" i="34"/>
  <c r="AQ15" i="34"/>
  <c r="AQ14" i="34"/>
  <c r="AQ13" i="34"/>
  <c r="AQ12" i="34"/>
  <c r="AQ11" i="34"/>
  <c r="AQ10" i="34"/>
  <c r="AQ9" i="34"/>
  <c r="AQ8" i="34"/>
  <c r="AQ7" i="34"/>
  <c r="AQ6" i="34"/>
  <c r="AQ5" i="34"/>
  <c r="AP2" i="34"/>
  <c r="AN107" i="33"/>
  <c r="AM107" i="33"/>
  <c r="AL107" i="33"/>
  <c r="AK107" i="33"/>
  <c r="AJ107" i="33"/>
  <c r="AI107" i="33"/>
  <c r="AH107" i="33"/>
  <c r="AG107" i="33"/>
  <c r="AF107" i="33"/>
  <c r="AE107" i="33"/>
  <c r="AD107" i="33"/>
  <c r="AC107" i="33"/>
  <c r="AB107" i="33"/>
  <c r="AA107" i="33"/>
  <c r="Z107" i="33"/>
  <c r="Y107" i="33"/>
  <c r="X107" i="33"/>
  <c r="W107" i="33"/>
  <c r="V107" i="33"/>
  <c r="U107" i="33"/>
  <c r="T107" i="33"/>
  <c r="S107" i="33"/>
  <c r="AN106" i="33"/>
  <c r="AM106" i="33"/>
  <c r="AL106" i="33"/>
  <c r="AK106" i="33"/>
  <c r="AJ106" i="33"/>
  <c r="AI106" i="33"/>
  <c r="AH106" i="33"/>
  <c r="AG106" i="33"/>
  <c r="AF106" i="33"/>
  <c r="AE106" i="33"/>
  <c r="AD106" i="33"/>
  <c r="AC106" i="33"/>
  <c r="AB106" i="33"/>
  <c r="AA106" i="33"/>
  <c r="Z106" i="33"/>
  <c r="Y106" i="33"/>
  <c r="X106" i="33"/>
  <c r="W106" i="33"/>
  <c r="V106" i="33"/>
  <c r="U106" i="33"/>
  <c r="T106" i="33"/>
  <c r="S106" i="33"/>
  <c r="AN105" i="33"/>
  <c r="AM105" i="33"/>
  <c r="AL105" i="33"/>
  <c r="AK105" i="33"/>
  <c r="AJ105" i="33"/>
  <c r="AI105" i="33"/>
  <c r="AH105" i="33"/>
  <c r="AG105" i="33"/>
  <c r="AF105" i="33"/>
  <c r="AE105" i="33"/>
  <c r="AD105" i="33"/>
  <c r="AC105" i="33"/>
  <c r="AB105" i="33"/>
  <c r="AA105" i="33"/>
  <c r="Z105" i="33"/>
  <c r="Y105" i="33"/>
  <c r="X105" i="33"/>
  <c r="W105" i="33"/>
  <c r="V105" i="33"/>
  <c r="U105" i="33"/>
  <c r="T105" i="33"/>
  <c r="S105" i="33"/>
  <c r="AN102" i="33"/>
  <c r="AM102" i="33"/>
  <c r="AL102" i="33"/>
  <c r="AK102" i="33"/>
  <c r="AJ102" i="33"/>
  <c r="AI102" i="33"/>
  <c r="AH102" i="33"/>
  <c r="AG102" i="33"/>
  <c r="AF102" i="33"/>
  <c r="AE102" i="33"/>
  <c r="AD102" i="33"/>
  <c r="AC102" i="33"/>
  <c r="AB102" i="33"/>
  <c r="AA102" i="33"/>
  <c r="Z102" i="33"/>
  <c r="Y102" i="33"/>
  <c r="X102" i="33"/>
  <c r="W102" i="33"/>
  <c r="V102" i="33"/>
  <c r="U102" i="33"/>
  <c r="T102" i="33"/>
  <c r="S102" i="33"/>
  <c r="R102" i="33"/>
  <c r="Q102" i="33"/>
  <c r="P102" i="33"/>
  <c r="AQ20" i="33"/>
  <c r="AP2" i="33"/>
  <c r="AN107" i="31"/>
  <c r="AM107" i="31"/>
  <c r="AL107" i="31"/>
  <c r="AK107" i="31"/>
  <c r="AJ107" i="31"/>
  <c r="AI107" i="31"/>
  <c r="AH107" i="31"/>
  <c r="AG107" i="31"/>
  <c r="AF107" i="31"/>
  <c r="AE107" i="31"/>
  <c r="AD107" i="31"/>
  <c r="AC107" i="31"/>
  <c r="AB107" i="31"/>
  <c r="AA107" i="31"/>
  <c r="Z107" i="31"/>
  <c r="Y107" i="31"/>
  <c r="X107" i="31"/>
  <c r="W107" i="31"/>
  <c r="V107" i="31"/>
  <c r="U107" i="31"/>
  <c r="T107" i="31"/>
  <c r="S107" i="31"/>
  <c r="AN106" i="31"/>
  <c r="AM106" i="31"/>
  <c r="AL106" i="31"/>
  <c r="AK106" i="31"/>
  <c r="AJ106" i="31"/>
  <c r="AI106" i="31"/>
  <c r="AH106" i="31"/>
  <c r="AG106" i="31"/>
  <c r="AF106" i="31"/>
  <c r="AE106" i="31"/>
  <c r="AD106" i="31"/>
  <c r="AC106" i="31"/>
  <c r="AB106" i="31"/>
  <c r="AA106" i="31"/>
  <c r="Z106" i="31"/>
  <c r="Y106" i="31"/>
  <c r="X106" i="31"/>
  <c r="W106" i="31"/>
  <c r="V106" i="31"/>
  <c r="U106" i="31"/>
  <c r="T106" i="31"/>
  <c r="S106" i="31"/>
  <c r="AN105" i="31"/>
  <c r="AA7" i="1" s="1"/>
  <c r="AM105" i="31"/>
  <c r="Z7" i="1" s="1"/>
  <c r="AL105" i="31"/>
  <c r="Y7" i="1" s="1"/>
  <c r="AK105" i="31"/>
  <c r="X7" i="1" s="1"/>
  <c r="AJ105" i="31"/>
  <c r="W7" i="1" s="1"/>
  <c r="AI105" i="31"/>
  <c r="V7" i="1" s="1"/>
  <c r="AH105" i="31"/>
  <c r="U7" i="1" s="1"/>
  <c r="AG105" i="31"/>
  <c r="T7" i="1" s="1"/>
  <c r="AF105" i="31"/>
  <c r="S7" i="1" s="1"/>
  <c r="AE105" i="31"/>
  <c r="R7" i="1" s="1"/>
  <c r="AD105" i="31"/>
  <c r="Q7" i="1" s="1"/>
  <c r="AC105" i="31"/>
  <c r="P7" i="1" s="1"/>
  <c r="AB105" i="31"/>
  <c r="O7" i="1" s="1"/>
  <c r="AA105" i="31"/>
  <c r="N7" i="1" s="1"/>
  <c r="Z105" i="31"/>
  <c r="M7" i="1" s="1"/>
  <c r="Y105" i="31"/>
  <c r="L7" i="1" s="1"/>
  <c r="X105" i="31"/>
  <c r="K7" i="1" s="1"/>
  <c r="W105" i="31"/>
  <c r="J7" i="1" s="1"/>
  <c r="V105" i="31"/>
  <c r="U105" i="31"/>
  <c r="H7" i="1" s="1"/>
  <c r="T105" i="31"/>
  <c r="G7" i="1" s="1"/>
  <c r="S105" i="31"/>
  <c r="F7" i="1" s="1"/>
  <c r="AN102" i="31"/>
  <c r="AM102" i="31"/>
  <c r="AL102" i="31"/>
  <c r="AK102" i="31"/>
  <c r="AJ102" i="31"/>
  <c r="AI102" i="31"/>
  <c r="AH102" i="31"/>
  <c r="AG102" i="31"/>
  <c r="AF102" i="31"/>
  <c r="AE102" i="31"/>
  <c r="AD102" i="31"/>
  <c r="AC102" i="31"/>
  <c r="AB102" i="31"/>
  <c r="AA102" i="31"/>
  <c r="Z102" i="31"/>
  <c r="Y102" i="31"/>
  <c r="X102" i="31"/>
  <c r="W102" i="31"/>
  <c r="V102" i="31"/>
  <c r="U102" i="31"/>
  <c r="T102" i="31"/>
  <c r="S102" i="31"/>
  <c r="R102" i="31"/>
  <c r="Q102" i="31"/>
  <c r="P102" i="31"/>
  <c r="AQ32" i="31"/>
  <c r="AQ31" i="31"/>
  <c r="AQ30" i="31"/>
  <c r="AQ29" i="31"/>
  <c r="AQ28" i="31"/>
  <c r="AQ27" i="31"/>
  <c r="AQ26" i="31"/>
  <c r="AQ25" i="31"/>
  <c r="AQ24" i="31"/>
  <c r="AQ23" i="31"/>
  <c r="AQ22" i="31"/>
  <c r="AQ21" i="31"/>
  <c r="AQ20" i="31"/>
  <c r="AQ19" i="31"/>
  <c r="AQ18" i="31"/>
  <c r="AQ6" i="31"/>
  <c r="AQ11" i="31"/>
  <c r="AQ9" i="31"/>
  <c r="AQ13" i="31"/>
  <c r="AQ15" i="31"/>
  <c r="AQ14" i="31"/>
  <c r="AQ5" i="31"/>
  <c r="AQ7" i="31"/>
  <c r="AQ10" i="31"/>
  <c r="AQ12" i="31"/>
  <c r="AQ17" i="31"/>
  <c r="AQ16" i="31"/>
  <c r="AQ8" i="31"/>
  <c r="AP2" i="31"/>
  <c r="AN110" i="30"/>
  <c r="AM110" i="30"/>
  <c r="AL110" i="30"/>
  <c r="AK110" i="30"/>
  <c r="AJ110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AN109" i="30"/>
  <c r="AM109" i="30"/>
  <c r="AL109" i="30"/>
  <c r="AK109" i="30"/>
  <c r="AJ109" i="30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AN108" i="30"/>
  <c r="AM108" i="30"/>
  <c r="AL108" i="30"/>
  <c r="AK108" i="30"/>
  <c r="AJ108" i="30"/>
  <c r="AI108" i="30"/>
  <c r="AH108" i="30"/>
  <c r="AG108" i="30"/>
  <c r="AF108" i="30"/>
  <c r="S6" i="1" s="1"/>
  <c r="AE108" i="30"/>
  <c r="AD108" i="30"/>
  <c r="AC108" i="30"/>
  <c r="P6" i="1" s="1"/>
  <c r="AB108" i="30"/>
  <c r="O6" i="1" s="1"/>
  <c r="AA108" i="30"/>
  <c r="N6" i="1" s="1"/>
  <c r="Z108" i="30"/>
  <c r="Y108" i="30"/>
  <c r="X108" i="30"/>
  <c r="K6" i="1" s="1"/>
  <c r="W108" i="30"/>
  <c r="J6" i="1" s="1"/>
  <c r="V108" i="30"/>
  <c r="I6" i="1" s="1"/>
  <c r="U108" i="30"/>
  <c r="H6" i="1" s="1"/>
  <c r="T108" i="30"/>
  <c r="G6" i="1" s="1"/>
  <c r="S108" i="30"/>
  <c r="AN105" i="30"/>
  <c r="AM105" i="30"/>
  <c r="AL105" i="30"/>
  <c r="AK105" i="30"/>
  <c r="AJ105" i="30"/>
  <c r="AI105" i="30"/>
  <c r="AH105" i="30"/>
  <c r="AG105" i="30"/>
  <c r="AF105" i="30"/>
  <c r="AE105" i="30"/>
  <c r="AD105" i="30"/>
  <c r="AC105" i="30"/>
  <c r="AB105" i="30"/>
  <c r="AA105" i="30"/>
  <c r="Z105" i="30"/>
  <c r="Y105" i="30"/>
  <c r="X105" i="30"/>
  <c r="W105" i="30"/>
  <c r="V105" i="30"/>
  <c r="U105" i="30"/>
  <c r="T105" i="30"/>
  <c r="S105" i="30"/>
  <c r="R105" i="30"/>
  <c r="Q105" i="30"/>
  <c r="P105" i="30"/>
  <c r="AQ17" i="30"/>
  <c r="AQ16" i="30"/>
  <c r="AQ15" i="30"/>
  <c r="AQ14" i="30"/>
  <c r="AQ13" i="30"/>
  <c r="AQ12" i="30"/>
  <c r="AQ11" i="30"/>
  <c r="AQ10" i="30"/>
  <c r="AQ9" i="30"/>
  <c r="AQ8" i="30"/>
  <c r="AQ7" i="30"/>
  <c r="AQ6" i="30"/>
  <c r="AQ5" i="30"/>
  <c r="AP2" i="30"/>
  <c r="AN107" i="29"/>
  <c r="AM107" i="29"/>
  <c r="AL107" i="29"/>
  <c r="AK107" i="29"/>
  <c r="AJ107" i="29"/>
  <c r="AI107" i="29"/>
  <c r="AH107" i="29"/>
  <c r="AG107" i="29"/>
  <c r="AF107" i="29"/>
  <c r="AE107" i="29"/>
  <c r="AD107" i="29"/>
  <c r="AC107" i="29"/>
  <c r="AB107" i="29"/>
  <c r="AA107" i="29"/>
  <c r="Z107" i="29"/>
  <c r="Y107" i="29"/>
  <c r="X107" i="29"/>
  <c r="W107" i="29"/>
  <c r="V107" i="29"/>
  <c r="U107" i="29"/>
  <c r="T107" i="29"/>
  <c r="S107" i="29"/>
  <c r="AN106" i="29"/>
  <c r="AM106" i="29"/>
  <c r="AL106" i="29"/>
  <c r="AK106" i="29"/>
  <c r="AJ106" i="29"/>
  <c r="AI106" i="29"/>
  <c r="AH106" i="29"/>
  <c r="AG106" i="29"/>
  <c r="AF106" i="29"/>
  <c r="AE106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AN105" i="29"/>
  <c r="AA5" i="1" s="1"/>
  <c r="AM105" i="29"/>
  <c r="Z5" i="1" s="1"/>
  <c r="AL105" i="29"/>
  <c r="Y5" i="1" s="1"/>
  <c r="AK105" i="29"/>
  <c r="X5" i="1" s="1"/>
  <c r="AJ105" i="29"/>
  <c r="W5" i="1" s="1"/>
  <c r="AI105" i="29"/>
  <c r="V5" i="1" s="1"/>
  <c r="AH105" i="29"/>
  <c r="U5" i="1" s="1"/>
  <c r="AG105" i="29"/>
  <c r="T5" i="1" s="1"/>
  <c r="AF105" i="29"/>
  <c r="AE105" i="29"/>
  <c r="AD105" i="29"/>
  <c r="Q5" i="1" s="1"/>
  <c r="AC105" i="29"/>
  <c r="P5" i="1" s="1"/>
  <c r="AB105" i="29"/>
  <c r="AA105" i="29"/>
  <c r="N5" i="1" s="1"/>
  <c r="Z105" i="29"/>
  <c r="M5" i="1" s="1"/>
  <c r="Y105" i="29"/>
  <c r="L5" i="1" s="1"/>
  <c r="X105" i="29"/>
  <c r="K5" i="1" s="1"/>
  <c r="W105" i="29"/>
  <c r="J5" i="1" s="1"/>
  <c r="V105" i="29"/>
  <c r="U105" i="29"/>
  <c r="T105" i="29"/>
  <c r="S105" i="29"/>
  <c r="F5" i="1" s="1"/>
  <c r="AN102" i="29"/>
  <c r="AM102" i="29"/>
  <c r="AL102" i="29"/>
  <c r="AK102" i="29"/>
  <c r="AJ102" i="29"/>
  <c r="AI102" i="29"/>
  <c r="AH102" i="29"/>
  <c r="AG102" i="29"/>
  <c r="AF102" i="29"/>
  <c r="AE102" i="29"/>
  <c r="AD102" i="29"/>
  <c r="AC102" i="29"/>
  <c r="AB102" i="29"/>
  <c r="AA102" i="29"/>
  <c r="Z102" i="29"/>
  <c r="Y102" i="29"/>
  <c r="X102" i="29"/>
  <c r="W102" i="29"/>
  <c r="V102" i="29"/>
  <c r="U102" i="29"/>
  <c r="T102" i="29"/>
  <c r="S102" i="29"/>
  <c r="R102" i="29"/>
  <c r="Q102" i="29"/>
  <c r="P102" i="29"/>
  <c r="AQ36" i="29"/>
  <c r="AQ35" i="29"/>
  <c r="AQ34" i="29"/>
  <c r="AQ33" i="29"/>
  <c r="AQ32" i="29"/>
  <c r="AQ31" i="29"/>
  <c r="AQ30" i="29"/>
  <c r="AQ29" i="29"/>
  <c r="AQ28" i="29"/>
  <c r="AQ27" i="29"/>
  <c r="AQ26" i="29"/>
  <c r="AQ25" i="29"/>
  <c r="AQ24" i="29"/>
  <c r="AQ23" i="29"/>
  <c r="AQ22" i="29"/>
  <c r="AQ21" i="29"/>
  <c r="AQ20" i="29"/>
  <c r="AQ19" i="29"/>
  <c r="AQ7" i="29"/>
  <c r="AQ13" i="29"/>
  <c r="AQ12" i="29"/>
  <c r="AQ18" i="29"/>
  <c r="AQ14" i="29"/>
  <c r="AQ6" i="29"/>
  <c r="AQ15" i="29"/>
  <c r="AQ8" i="29"/>
  <c r="AQ9" i="29"/>
  <c r="AQ5" i="29"/>
  <c r="AQ16" i="29"/>
  <c r="AQ11" i="29"/>
  <c r="AQ10" i="29"/>
  <c r="AQ17" i="29"/>
  <c r="AP2" i="29"/>
  <c r="A11" i="52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7" i="52"/>
  <c r="A8" i="52" s="1"/>
  <c r="A9" i="52" s="1"/>
  <c r="A10" i="52" s="1"/>
  <c r="A6" i="52"/>
  <c r="AQ43" i="51"/>
  <c r="A6" i="5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M16" i="1" l="1"/>
  <c r="K16" i="1"/>
  <c r="U9" i="1"/>
  <c r="AB9" i="1"/>
  <c r="I7" i="1"/>
  <c r="AB7" i="1" s="1"/>
  <c r="L19" i="1"/>
  <c r="G19" i="1"/>
  <c r="T19" i="1"/>
  <c r="G25" i="1"/>
  <c r="T25" i="1"/>
  <c r="L25" i="1"/>
  <c r="I27" i="1"/>
  <c r="Q27" i="1"/>
  <c r="J27" i="1"/>
  <c r="R27" i="1"/>
  <c r="AA27" i="1"/>
  <c r="K27" i="1"/>
  <c r="S27" i="1"/>
  <c r="V27" i="1"/>
  <c r="L27" i="1"/>
  <c r="T27" i="1"/>
  <c r="W27" i="1"/>
  <c r="H27" i="1"/>
  <c r="M27" i="1"/>
  <c r="U27" i="1"/>
  <c r="X27" i="1"/>
  <c r="F27" i="1"/>
  <c r="N27" i="1"/>
  <c r="Y27" i="1"/>
  <c r="P27" i="1"/>
  <c r="G27" i="1"/>
  <c r="O27" i="1"/>
  <c r="Z27" i="1"/>
  <c r="I26" i="1"/>
  <c r="Z26" i="1"/>
  <c r="H26" i="1"/>
  <c r="P26" i="1"/>
  <c r="X26" i="1"/>
  <c r="Q26" i="1"/>
  <c r="K26" i="1"/>
  <c r="S26" i="1"/>
  <c r="AA26" i="1"/>
  <c r="Y26" i="1"/>
  <c r="L26" i="1"/>
  <c r="T26" i="1"/>
  <c r="M26" i="1"/>
  <c r="U26" i="1"/>
  <c r="J26" i="1"/>
  <c r="F26" i="1"/>
  <c r="AB26" i="1" s="1"/>
  <c r="N26" i="1"/>
  <c r="V26" i="1"/>
  <c r="R26" i="1"/>
  <c r="G26" i="1"/>
  <c r="O26" i="1"/>
  <c r="W26" i="1"/>
  <c r="AA24" i="1"/>
  <c r="L24" i="1"/>
  <c r="M24" i="1"/>
  <c r="U24" i="1"/>
  <c r="F24" i="1"/>
  <c r="G24" i="1"/>
  <c r="O24" i="1"/>
  <c r="W24" i="1"/>
  <c r="S24" i="1"/>
  <c r="V24" i="1"/>
  <c r="H24" i="1"/>
  <c r="P24" i="1"/>
  <c r="X24" i="1"/>
  <c r="K24" i="1"/>
  <c r="T24" i="1"/>
  <c r="N24" i="1"/>
  <c r="I24" i="1"/>
  <c r="Q24" i="1"/>
  <c r="Y24" i="1"/>
  <c r="J24" i="1"/>
  <c r="R24" i="1"/>
  <c r="Z24" i="1"/>
  <c r="R20" i="1"/>
  <c r="Z20" i="1"/>
  <c r="K20" i="1"/>
  <c r="S20" i="1"/>
  <c r="AA20" i="1"/>
  <c r="J20" i="1"/>
  <c r="L20" i="1"/>
  <c r="T20" i="1"/>
  <c r="U20" i="1"/>
  <c r="F20" i="1"/>
  <c r="N20" i="1"/>
  <c r="V20" i="1"/>
  <c r="G20" i="1"/>
  <c r="O20" i="1"/>
  <c r="W20" i="1"/>
  <c r="H20" i="1"/>
  <c r="P20" i="1"/>
  <c r="X20" i="1"/>
  <c r="M20" i="1"/>
  <c r="I20" i="1"/>
  <c r="Q20" i="1"/>
  <c r="Y20" i="1"/>
  <c r="P12" i="1"/>
  <c r="G12" i="1"/>
  <c r="O12" i="1"/>
  <c r="W12" i="1"/>
  <c r="H12" i="1"/>
  <c r="I12" i="1"/>
  <c r="Q12" i="1"/>
  <c r="Y12" i="1"/>
  <c r="J12" i="1"/>
  <c r="R12" i="1"/>
  <c r="Z12" i="1"/>
  <c r="K12" i="1"/>
  <c r="S12" i="1"/>
  <c r="AA12" i="1"/>
  <c r="L12" i="1"/>
  <c r="T12" i="1"/>
  <c r="M12" i="1"/>
  <c r="U12" i="1"/>
  <c r="X12" i="1"/>
  <c r="F12" i="1"/>
  <c r="AB12" i="1" s="1"/>
  <c r="N12" i="1"/>
  <c r="V12" i="1"/>
  <c r="Y11" i="1"/>
  <c r="G11" i="1"/>
  <c r="O11" i="1"/>
  <c r="W11" i="1"/>
  <c r="I11" i="1"/>
  <c r="J11" i="1"/>
  <c r="R11" i="1"/>
  <c r="Z11" i="1"/>
  <c r="H11" i="1"/>
  <c r="X11" i="1"/>
  <c r="K11" i="1"/>
  <c r="S11" i="1"/>
  <c r="AA11" i="1"/>
  <c r="L11" i="1"/>
  <c r="T11" i="1"/>
  <c r="P11" i="1"/>
  <c r="M11" i="1"/>
  <c r="U11" i="1"/>
  <c r="Q11" i="1"/>
  <c r="F11" i="1"/>
  <c r="N11" i="1"/>
  <c r="V11" i="1"/>
  <c r="U10" i="1"/>
  <c r="L10" i="1"/>
  <c r="T10" i="1"/>
  <c r="G10" i="1"/>
  <c r="O10" i="1"/>
  <c r="H10" i="1"/>
  <c r="P10" i="1"/>
  <c r="I10" i="1"/>
  <c r="Q10" i="1"/>
  <c r="J10" i="1"/>
  <c r="R10" i="1"/>
  <c r="K10" i="1"/>
  <c r="S10" i="1"/>
  <c r="L8" i="1"/>
  <c r="T8" i="1"/>
  <c r="M8" i="1"/>
  <c r="U8" i="1"/>
  <c r="F8" i="1"/>
  <c r="N8" i="1"/>
  <c r="V8" i="1"/>
  <c r="O8" i="1"/>
  <c r="W8" i="1"/>
  <c r="G8" i="1"/>
  <c r="H8" i="1"/>
  <c r="P8" i="1"/>
  <c r="X8" i="1"/>
  <c r="I8" i="1"/>
  <c r="Q8" i="1"/>
  <c r="Y8" i="1"/>
  <c r="J8" i="1"/>
  <c r="R8" i="1"/>
  <c r="Z8" i="1"/>
  <c r="K8" i="1"/>
  <c r="S8" i="1"/>
  <c r="AA8" i="1"/>
  <c r="J23" i="1"/>
  <c r="R23" i="1"/>
  <c r="L23" i="1"/>
  <c r="T23" i="1"/>
  <c r="I23" i="1"/>
  <c r="M23" i="1"/>
  <c r="U23" i="1"/>
  <c r="H23" i="1"/>
  <c r="K23" i="1"/>
  <c r="N23" i="1"/>
  <c r="P23" i="1"/>
  <c r="Q23" i="1"/>
  <c r="S23" i="1"/>
  <c r="G23" i="1"/>
  <c r="O23" i="1"/>
  <c r="F10" i="1"/>
  <c r="AA10" i="1"/>
  <c r="N10" i="1"/>
  <c r="V10" i="1"/>
  <c r="W10" i="1"/>
  <c r="Z10" i="1"/>
  <c r="X10" i="1"/>
  <c r="Y10" i="1"/>
  <c r="M10" i="1"/>
  <c r="K14" i="1"/>
  <c r="P13" i="1"/>
  <c r="Q13" i="1"/>
  <c r="J13" i="1"/>
  <c r="AB13" i="1" s="1"/>
  <c r="L13" i="1"/>
  <c r="T13" i="1"/>
  <c r="U6" i="1"/>
  <c r="F6" i="1"/>
  <c r="H5" i="1"/>
  <c r="R5" i="1"/>
  <c r="G5" i="1"/>
  <c r="O5" i="1"/>
  <c r="S5" i="1"/>
  <c r="I5" i="1"/>
  <c r="AQ108" i="30"/>
  <c r="AQ110" i="30"/>
  <c r="AQ108" i="49"/>
  <c r="AQ109" i="49"/>
  <c r="AQ110" i="49"/>
  <c r="AQ108" i="48"/>
  <c r="AQ109" i="48"/>
  <c r="AQ108" i="36"/>
  <c r="AQ106" i="29"/>
  <c r="AQ109" i="36"/>
  <c r="AQ110" i="36"/>
  <c r="AQ108" i="37"/>
  <c r="AQ109" i="37"/>
  <c r="AQ110" i="37"/>
  <c r="AQ108" i="39"/>
  <c r="AQ109" i="39"/>
  <c r="AQ110" i="39"/>
  <c r="AQ108" i="51"/>
  <c r="AQ109" i="51"/>
  <c r="AQ110" i="51"/>
  <c r="AQ108" i="38"/>
  <c r="AQ109" i="38"/>
  <c r="AQ110" i="38"/>
  <c r="AQ108" i="42"/>
  <c r="AQ109" i="42"/>
  <c r="AQ110" i="42"/>
  <c r="AQ110" i="48"/>
  <c r="AQ109" i="35"/>
  <c r="AQ110" i="35"/>
  <c r="AQ108" i="35"/>
  <c r="AQ107" i="33"/>
  <c r="AQ105" i="33"/>
  <c r="AQ106" i="33"/>
  <c r="AQ105" i="31"/>
  <c r="AQ107" i="31"/>
  <c r="AQ106" i="31"/>
  <c r="AQ108" i="50"/>
  <c r="AQ109" i="50"/>
  <c r="AQ110" i="50"/>
  <c r="AQ108" i="47"/>
  <c r="AQ109" i="47"/>
  <c r="AQ110" i="47"/>
  <c r="AQ109" i="46"/>
  <c r="AQ110" i="46"/>
  <c r="AQ108" i="46"/>
  <c r="AQ108" i="45"/>
  <c r="AQ109" i="45"/>
  <c r="AQ110" i="45"/>
  <c r="AQ109" i="43"/>
  <c r="AQ110" i="43"/>
  <c r="AQ108" i="43"/>
  <c r="AQ108" i="41"/>
  <c r="AQ109" i="41"/>
  <c r="AQ110" i="41"/>
  <c r="AQ109" i="52"/>
  <c r="AQ110" i="52"/>
  <c r="AQ108" i="40"/>
  <c r="AQ109" i="40"/>
  <c r="AQ110" i="40"/>
  <c r="AQ108" i="34"/>
  <c r="AQ109" i="34"/>
  <c r="AQ110" i="34"/>
  <c r="AQ109" i="30"/>
  <c r="AQ105" i="29"/>
  <c r="AQ107" i="29"/>
  <c r="AQ7" i="52"/>
  <c r="AQ6" i="52"/>
  <c r="AQ8" i="51"/>
  <c r="AQ12" i="51"/>
  <c r="AQ16" i="51"/>
  <c r="AQ20" i="51"/>
  <c r="AQ24" i="51"/>
  <c r="AQ28" i="51"/>
  <c r="AQ32" i="51"/>
  <c r="AQ36" i="51"/>
  <c r="AQ40" i="51"/>
  <c r="AQ9" i="51"/>
  <c r="AQ13" i="51"/>
  <c r="AQ17" i="51"/>
  <c r="AQ21" i="51"/>
  <c r="AQ25" i="51"/>
  <c r="AQ29" i="51"/>
  <c r="AQ33" i="51"/>
  <c r="AQ37" i="51"/>
  <c r="AQ41" i="51"/>
  <c r="AQ6" i="51"/>
  <c r="AQ10" i="51"/>
  <c r="AQ14" i="51"/>
  <c r="AQ18" i="51"/>
  <c r="AQ22" i="51"/>
  <c r="AQ26" i="51"/>
  <c r="AQ30" i="51"/>
  <c r="AQ34" i="51"/>
  <c r="AQ38" i="51"/>
  <c r="AQ42" i="51"/>
  <c r="AQ7" i="51"/>
  <c r="AQ11" i="51"/>
  <c r="AQ15" i="51"/>
  <c r="AQ19" i="51"/>
  <c r="AQ23" i="51"/>
  <c r="AQ27" i="51"/>
  <c r="AQ31" i="51"/>
  <c r="AQ35" i="51"/>
  <c r="AQ39" i="51"/>
  <c r="AB37" i="1" l="1"/>
  <c r="AB19" i="1"/>
  <c r="AB8" i="1"/>
  <c r="AB16" i="1"/>
  <c r="AB5" i="1"/>
  <c r="AB20" i="1"/>
  <c r="AB11" i="1"/>
  <c r="AB10" i="1"/>
  <c r="AB23" i="1"/>
  <c r="AQ8" i="52"/>
  <c r="AQ44" i="51"/>
  <c r="AQ49" i="51"/>
  <c r="AQ9" i="52" l="1"/>
  <c r="AQ50" i="51"/>
  <c r="AQ45" i="51"/>
  <c r="AQ10" i="52" l="1"/>
  <c r="AQ46" i="51"/>
  <c r="AQ51" i="51"/>
  <c r="Q105" i="27"/>
  <c r="D51" i="1" l="1"/>
  <c r="AQ11" i="52"/>
  <c r="AQ52" i="51"/>
  <c r="AQ48" i="51"/>
  <c r="AQ47" i="51"/>
  <c r="AP2" i="27"/>
  <c r="R105" i="27"/>
  <c r="P105" i="27"/>
  <c r="AC3" i="1"/>
  <c r="AL108" i="27"/>
  <c r="AM108" i="27"/>
  <c r="AL109" i="27"/>
  <c r="AM109" i="27"/>
  <c r="AL110" i="27"/>
  <c r="AM110" i="27"/>
  <c r="AL105" i="27"/>
  <c r="AM105" i="27"/>
  <c r="X31" i="1"/>
  <c r="T31" i="1"/>
  <c r="M31" i="1"/>
  <c r="I31" i="1"/>
  <c r="AA31" i="1"/>
  <c r="Z31" i="1"/>
  <c r="Y31" i="1"/>
  <c r="W31" i="1"/>
  <c r="V31" i="1"/>
  <c r="U31" i="1"/>
  <c r="S31" i="1"/>
  <c r="R31" i="1"/>
  <c r="Q31" i="1"/>
  <c r="P31" i="1"/>
  <c r="O31" i="1"/>
  <c r="N31" i="1"/>
  <c r="L31" i="1"/>
  <c r="K31" i="1"/>
  <c r="J31" i="1"/>
  <c r="H31" i="1"/>
  <c r="G31" i="1"/>
  <c r="F31" i="1"/>
  <c r="T108" i="27"/>
  <c r="G43" i="1" s="1"/>
  <c r="U108" i="27"/>
  <c r="H43" i="1" s="1"/>
  <c r="V108" i="27"/>
  <c r="I43" i="1" s="1"/>
  <c r="W108" i="27"/>
  <c r="J43" i="1" s="1"/>
  <c r="X108" i="27"/>
  <c r="K43" i="1" s="1"/>
  <c r="Y108" i="27"/>
  <c r="L43" i="1" s="1"/>
  <c r="Z108" i="27"/>
  <c r="M43" i="1" s="1"/>
  <c r="AA108" i="27"/>
  <c r="N43" i="1" s="1"/>
  <c r="AB108" i="27"/>
  <c r="O43" i="1" s="1"/>
  <c r="AC108" i="27"/>
  <c r="P43" i="1" s="1"/>
  <c r="AD108" i="27"/>
  <c r="Q43" i="1" s="1"/>
  <c r="AE108" i="27"/>
  <c r="R43" i="1" s="1"/>
  <c r="AF108" i="27"/>
  <c r="S43" i="1" s="1"/>
  <c r="AG108" i="27"/>
  <c r="T43" i="1" s="1"/>
  <c r="AH108" i="27"/>
  <c r="U43" i="1" s="1"/>
  <c r="AI108" i="27"/>
  <c r="AJ108" i="27"/>
  <c r="AK108" i="27"/>
  <c r="AN108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AN109" i="27"/>
  <c r="T110" i="27"/>
  <c r="U110" i="27"/>
  <c r="V110" i="27"/>
  <c r="W110" i="27"/>
  <c r="X110" i="27"/>
  <c r="Y110" i="27"/>
  <c r="Z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AN110" i="27"/>
  <c r="S109" i="27"/>
  <c r="S110" i="27"/>
  <c r="S108" i="27"/>
  <c r="F43" i="1" s="1"/>
  <c r="A56" i="50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B38" i="49"/>
  <c r="A38" i="49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72" i="49" s="1"/>
  <c r="A73" i="49" s="1"/>
  <c r="A74" i="49" s="1"/>
  <c r="A75" i="49" s="1"/>
  <c r="A76" i="49" s="1"/>
  <c r="A77" i="49" s="1"/>
  <c r="A78" i="49" s="1"/>
  <c r="A79" i="49" s="1"/>
  <c r="A80" i="49" s="1"/>
  <c r="A81" i="49" s="1"/>
  <c r="A82" i="49" s="1"/>
  <c r="A83" i="49" s="1"/>
  <c r="A84" i="49" s="1"/>
  <c r="A85" i="49" s="1"/>
  <c r="A86" i="49" s="1"/>
  <c r="A87" i="49" s="1"/>
  <c r="A88" i="49" s="1"/>
  <c r="A89" i="49" s="1"/>
  <c r="A90" i="49" s="1"/>
  <c r="A91" i="49" s="1"/>
  <c r="A92" i="49" s="1"/>
  <c r="A93" i="49" s="1"/>
  <c r="A94" i="49" s="1"/>
  <c r="A95" i="49" s="1"/>
  <c r="A96" i="49" s="1"/>
  <c r="A97" i="49" s="1"/>
  <c r="A98" i="49" s="1"/>
  <c r="A99" i="49" s="1"/>
  <c r="A100" i="49" s="1"/>
  <c r="A101" i="49" s="1"/>
  <c r="A102" i="49" s="1"/>
  <c r="A103" i="49" s="1"/>
  <c r="A104" i="49" s="1"/>
  <c r="B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29" i="46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100" i="46" s="1"/>
  <c r="A101" i="46" s="1"/>
  <c r="A102" i="46" s="1"/>
  <c r="A103" i="46" s="1"/>
  <c r="A104" i="46" s="1"/>
  <c r="B15" i="45"/>
  <c r="A15" i="45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102" i="43" s="1"/>
  <c r="A103" i="43" s="1"/>
  <c r="A104" i="43" s="1"/>
  <c r="B41" i="41"/>
  <c r="A41" i="41"/>
  <c r="A42" i="41" s="1"/>
  <c r="A11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B15" i="42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B15" i="40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6" i="38"/>
  <c r="A7" i="38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B41" i="37"/>
  <c r="A41" i="37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B49" i="35"/>
  <c r="A48" i="35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B20" i="34"/>
  <c r="A20" i="34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B33" i="31"/>
  <c r="AQ33" i="31" s="1"/>
  <c r="A33" i="3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B18" i="30"/>
  <c r="A18" i="30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B37" i="29"/>
  <c r="A37" i="29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B48" i="35"/>
  <c r="AQ48" i="35" s="1"/>
  <c r="S105" i="27"/>
  <c r="T105" i="27"/>
  <c r="U105" i="27"/>
  <c r="V105" i="27"/>
  <c r="W105" i="27"/>
  <c r="X105" i="27"/>
  <c r="Y105" i="27"/>
  <c r="Z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AN105" i="27"/>
  <c r="AB33" i="1"/>
  <c r="B34" i="31" l="1"/>
  <c r="B35" i="31" s="1"/>
  <c r="P30" i="1"/>
  <c r="P45" i="1"/>
  <c r="V45" i="1"/>
  <c r="N30" i="1"/>
  <c r="N45" i="1"/>
  <c r="AA44" i="1"/>
  <c r="Q29" i="1"/>
  <c r="Q44" i="1"/>
  <c r="I29" i="1"/>
  <c r="I44" i="1"/>
  <c r="T4" i="1"/>
  <c r="T28" i="1" s="1"/>
  <c r="T34" i="1" s="1"/>
  <c r="L4" i="1"/>
  <c r="L28" i="1" s="1"/>
  <c r="Z45" i="1"/>
  <c r="E51" i="1"/>
  <c r="U30" i="1"/>
  <c r="U45" i="1"/>
  <c r="M30" i="1"/>
  <c r="M45" i="1"/>
  <c r="X44" i="1"/>
  <c r="P29" i="1"/>
  <c r="P44" i="1"/>
  <c r="H29" i="1"/>
  <c r="H44" i="1"/>
  <c r="S4" i="1"/>
  <c r="S28" i="1" s="1"/>
  <c r="S40" i="1" s="1"/>
  <c r="S41" i="1" s="1"/>
  <c r="K4" i="1"/>
  <c r="K28" i="1" s="1"/>
  <c r="Y45" i="1"/>
  <c r="T30" i="1"/>
  <c r="T45" i="1"/>
  <c r="L30" i="1"/>
  <c r="L45" i="1"/>
  <c r="W44" i="1"/>
  <c r="O29" i="1"/>
  <c r="O44" i="1"/>
  <c r="G29" i="1"/>
  <c r="G44" i="1"/>
  <c r="R4" i="1"/>
  <c r="R28" i="1" s="1"/>
  <c r="J4" i="1"/>
  <c r="J28" i="1" s="1"/>
  <c r="Z44" i="1"/>
  <c r="Q4" i="1"/>
  <c r="Q28" i="1" s="1"/>
  <c r="I4" i="1"/>
  <c r="I28" i="1" s="1"/>
  <c r="Y44" i="1"/>
  <c r="F30" i="1"/>
  <c r="F45" i="1"/>
  <c r="V44" i="1"/>
  <c r="AA4" i="1"/>
  <c r="AA28" i="1" s="1"/>
  <c r="AA43" i="1"/>
  <c r="F29" i="1"/>
  <c r="F44" i="1"/>
  <c r="R30" i="1"/>
  <c r="R45" i="1"/>
  <c r="J30" i="1"/>
  <c r="J45" i="1"/>
  <c r="U29" i="1"/>
  <c r="U44" i="1"/>
  <c r="M29" i="1"/>
  <c r="M44" i="1"/>
  <c r="X4" i="1"/>
  <c r="X28" i="1" s="1"/>
  <c r="X40" i="1" s="1"/>
  <c r="X41" i="1" s="1"/>
  <c r="X43" i="1"/>
  <c r="P4" i="1"/>
  <c r="H4" i="1"/>
  <c r="H28" i="1" s="1"/>
  <c r="H34" i="1" s="1"/>
  <c r="Z4" i="1"/>
  <c r="Z28" i="1" s="1"/>
  <c r="Z43" i="1"/>
  <c r="S30" i="1"/>
  <c r="S45" i="1"/>
  <c r="K30" i="1"/>
  <c r="K45" i="1"/>
  <c r="N29" i="1"/>
  <c r="N44" i="1"/>
  <c r="AA45" i="1"/>
  <c r="Q30" i="1"/>
  <c r="Q45" i="1"/>
  <c r="I30" i="1"/>
  <c r="I45" i="1"/>
  <c r="T29" i="1"/>
  <c r="T44" i="1"/>
  <c r="L29" i="1"/>
  <c r="L44" i="1"/>
  <c r="W4" i="1"/>
  <c r="W28" i="1" s="1"/>
  <c r="W43" i="1"/>
  <c r="O4" i="1"/>
  <c r="O28" i="1" s="1"/>
  <c r="O40" i="1" s="1"/>
  <c r="O41" i="1" s="1"/>
  <c r="G4" i="1"/>
  <c r="G28" i="1" s="1"/>
  <c r="Y4" i="1"/>
  <c r="Y43" i="1"/>
  <c r="S29" i="1"/>
  <c r="S44" i="1"/>
  <c r="K29" i="1"/>
  <c r="K44" i="1"/>
  <c r="V4" i="1"/>
  <c r="V28" i="1" s="1"/>
  <c r="V40" i="1" s="1"/>
  <c r="V41" i="1" s="1"/>
  <c r="V43" i="1"/>
  <c r="N4" i="1"/>
  <c r="N28" i="1" s="1"/>
  <c r="X45" i="1"/>
  <c r="H30" i="1"/>
  <c r="H45" i="1"/>
  <c r="W45" i="1"/>
  <c r="O30" i="1"/>
  <c r="O45" i="1"/>
  <c r="G30" i="1"/>
  <c r="G45" i="1"/>
  <c r="R29" i="1"/>
  <c r="R44" i="1"/>
  <c r="J29" i="1"/>
  <c r="J44" i="1"/>
  <c r="U4" i="1"/>
  <c r="U28" i="1" s="1"/>
  <c r="M4" i="1"/>
  <c r="M28" i="1" s="1"/>
  <c r="M40" i="1" s="1"/>
  <c r="M41" i="1" s="1"/>
  <c r="C51" i="1"/>
  <c r="B38" i="29"/>
  <c r="AQ37" i="29"/>
  <c r="AQ12" i="36"/>
  <c r="B55" i="35"/>
  <c r="AQ49" i="35"/>
  <c r="B16" i="40"/>
  <c r="AQ15" i="40"/>
  <c r="B42" i="41"/>
  <c r="AQ41" i="41"/>
  <c r="B39" i="49"/>
  <c r="AQ38" i="49"/>
  <c r="B21" i="34"/>
  <c r="AQ20" i="34"/>
  <c r="B42" i="37"/>
  <c r="AQ41" i="37"/>
  <c r="B16" i="42"/>
  <c r="AQ15" i="42"/>
  <c r="AQ15" i="43"/>
  <c r="B16" i="45"/>
  <c r="AQ15" i="45"/>
  <c r="B23" i="47"/>
  <c r="AQ22" i="47"/>
  <c r="B19" i="30"/>
  <c r="AQ18" i="30"/>
  <c r="AQ6" i="38"/>
  <c r="AQ12" i="52"/>
  <c r="AQ53" i="51"/>
  <c r="AQ104" i="51"/>
  <c r="AQ108" i="27"/>
  <c r="AQ109" i="27"/>
  <c r="AQ110" i="27"/>
  <c r="F4" i="1"/>
  <c r="B50" i="35"/>
  <c r="AQ34" i="31" l="1"/>
  <c r="Y28" i="1"/>
  <c r="Y40" i="1" s="1"/>
  <c r="Y41" i="1" s="1"/>
  <c r="P28" i="1"/>
  <c r="P34" i="1" s="1"/>
  <c r="G51" i="1"/>
  <c r="AC43" i="1"/>
  <c r="AC44" i="1"/>
  <c r="B17" i="45"/>
  <c r="AQ16" i="45"/>
  <c r="B17" i="42"/>
  <c r="AQ16" i="42"/>
  <c r="B22" i="34"/>
  <c r="AQ21" i="34"/>
  <c r="B11" i="41"/>
  <c r="AQ42" i="41"/>
  <c r="B39" i="29"/>
  <c r="AQ38" i="29"/>
  <c r="B51" i="35"/>
  <c r="AQ50" i="35"/>
  <c r="B24" i="47"/>
  <c r="AQ23" i="47"/>
  <c r="AQ16" i="43"/>
  <c r="B43" i="37"/>
  <c r="AQ42" i="37"/>
  <c r="B40" i="49"/>
  <c r="AQ39" i="49"/>
  <c r="B17" i="40"/>
  <c r="AQ16" i="40"/>
  <c r="AQ55" i="35"/>
  <c r="B61" i="35"/>
  <c r="B56" i="35"/>
  <c r="B36" i="31"/>
  <c r="AQ35" i="31"/>
  <c r="Q40" i="1"/>
  <c r="Q41" i="1" s="1"/>
  <c r="Q34" i="1"/>
  <c r="B20" i="30"/>
  <c r="AQ19" i="30"/>
  <c r="AQ7" i="38"/>
  <c r="AQ13" i="52"/>
  <c r="AQ54" i="51"/>
  <c r="AB29" i="1"/>
  <c r="AB30" i="1"/>
  <c r="H40" i="1"/>
  <c r="H41" i="1" s="1"/>
  <c r="T40" i="1"/>
  <c r="T41" i="1" s="1"/>
  <c r="B57" i="50"/>
  <c r="AQ57" i="50" s="1"/>
  <c r="B50" i="48"/>
  <c r="H47" i="1"/>
  <c r="H48" i="1" s="1"/>
  <c r="M34" i="1"/>
  <c r="X47" i="1"/>
  <c r="X48" i="1" s="1"/>
  <c r="X34" i="1"/>
  <c r="S34" i="1"/>
  <c r="T47" i="1"/>
  <c r="T48" i="1" s="1"/>
  <c r="S47" i="1"/>
  <c r="S48" i="1" s="1"/>
  <c r="P40" i="1"/>
  <c r="P41" i="1" s="1"/>
  <c r="V47" i="1"/>
  <c r="V48" i="1" s="1"/>
  <c r="P47" i="1"/>
  <c r="P48" i="1" s="1"/>
  <c r="Q47" i="1"/>
  <c r="Q48" i="1" s="1"/>
  <c r="V34" i="1"/>
  <c r="O47" i="1"/>
  <c r="O48" i="1" s="1"/>
  <c r="O34" i="1"/>
  <c r="AB43" i="1"/>
  <c r="AB46" i="1" s="1"/>
  <c r="M47" i="1"/>
  <c r="M48" i="1" s="1"/>
  <c r="U34" i="1"/>
  <c r="U40" i="1"/>
  <c r="U41" i="1" s="1"/>
  <c r="U47" i="1"/>
  <c r="U48" i="1" s="1"/>
  <c r="AB45" i="1"/>
  <c r="AB44" i="1"/>
  <c r="I40" i="1"/>
  <c r="I41" i="1" s="1"/>
  <c r="I47" i="1"/>
  <c r="I48" i="1" s="1"/>
  <c r="I34" i="1"/>
  <c r="R47" i="1"/>
  <c r="R48" i="1" s="1"/>
  <c r="R40" i="1"/>
  <c r="R41" i="1" s="1"/>
  <c r="R34" i="1"/>
  <c r="W40" i="1"/>
  <c r="W41" i="1" s="1"/>
  <c r="W47" i="1"/>
  <c r="W48" i="1" s="1"/>
  <c r="W34" i="1"/>
  <c r="AA40" i="1"/>
  <c r="AA41" i="1" s="1"/>
  <c r="AA34" i="1"/>
  <c r="AA47" i="1"/>
  <c r="AA48" i="1" s="1"/>
  <c r="G34" i="1"/>
  <c r="G47" i="1"/>
  <c r="G48" i="1" s="1"/>
  <c r="G40" i="1"/>
  <c r="G41" i="1" s="1"/>
  <c r="K47" i="1"/>
  <c r="K48" i="1" s="1"/>
  <c r="K40" i="1"/>
  <c r="K41" i="1" s="1"/>
  <c r="K34" i="1"/>
  <c r="Z47" i="1"/>
  <c r="Z48" i="1" s="1"/>
  <c r="Z40" i="1"/>
  <c r="Z41" i="1" s="1"/>
  <c r="Z34" i="1"/>
  <c r="J34" i="1"/>
  <c r="J40" i="1"/>
  <c r="J41" i="1" s="1"/>
  <c r="J47" i="1"/>
  <c r="J48" i="1" s="1"/>
  <c r="F28" i="1"/>
  <c r="F40" i="1" s="1"/>
  <c r="L34" i="1"/>
  <c r="L40" i="1"/>
  <c r="L41" i="1" s="1"/>
  <c r="L47" i="1"/>
  <c r="L48" i="1" s="1"/>
  <c r="N47" i="1"/>
  <c r="N48" i="1" s="1"/>
  <c r="N34" i="1"/>
  <c r="N40" i="1"/>
  <c r="N41" i="1" s="1"/>
  <c r="AB4" i="1"/>
  <c r="Y34" i="1" l="1"/>
  <c r="Y47" i="1"/>
  <c r="Y48" i="1" s="1"/>
  <c r="B67" i="35"/>
  <c r="AQ61" i="35"/>
  <c r="B62" i="35"/>
  <c r="AQ43" i="37"/>
  <c r="B44" i="37"/>
  <c r="B49" i="37"/>
  <c r="B25" i="47"/>
  <c r="AQ24" i="47"/>
  <c r="B40" i="29"/>
  <c r="AQ39" i="29"/>
  <c r="B18" i="42"/>
  <c r="AQ17" i="42"/>
  <c r="B37" i="31"/>
  <c r="AQ36" i="31"/>
  <c r="B51" i="48"/>
  <c r="AQ50" i="48"/>
  <c r="B57" i="35"/>
  <c r="AQ56" i="35"/>
  <c r="B18" i="40"/>
  <c r="AQ17" i="40"/>
  <c r="B41" i="49"/>
  <c r="AQ40" i="49"/>
  <c r="AQ17" i="43"/>
  <c r="B52" i="35"/>
  <c r="AQ51" i="35"/>
  <c r="B43" i="41"/>
  <c r="AQ11" i="41"/>
  <c r="B23" i="34"/>
  <c r="AQ22" i="34"/>
  <c r="B18" i="45"/>
  <c r="AQ17" i="45"/>
  <c r="B21" i="30"/>
  <c r="AQ20" i="30"/>
  <c r="AQ8" i="38"/>
  <c r="AQ14" i="52"/>
  <c r="AQ55" i="51"/>
  <c r="B58" i="50"/>
  <c r="AQ58" i="50" s="1"/>
  <c r="AB28" i="1"/>
  <c r="F47" i="1"/>
  <c r="F48" i="1" s="1"/>
  <c r="F34" i="1"/>
  <c r="AB31" i="1"/>
  <c r="AB34" i="1" l="1"/>
  <c r="B24" i="34"/>
  <c r="AQ23" i="34"/>
  <c r="B19" i="40"/>
  <c r="AQ18" i="40"/>
  <c r="B52" i="48"/>
  <c r="AQ51" i="48"/>
  <c r="B73" i="35"/>
  <c r="AQ67" i="35"/>
  <c r="B68" i="35"/>
  <c r="B50" i="37"/>
  <c r="AQ49" i="37"/>
  <c r="B19" i="43"/>
  <c r="AQ18" i="43"/>
  <c r="B19" i="42"/>
  <c r="AQ18" i="42"/>
  <c r="B26" i="47"/>
  <c r="AQ25" i="47"/>
  <c r="B19" i="45"/>
  <c r="AQ18" i="45"/>
  <c r="B44" i="41"/>
  <c r="AQ43" i="41"/>
  <c r="B49" i="41"/>
  <c r="B53" i="35"/>
  <c r="AQ52" i="35"/>
  <c r="B42" i="49"/>
  <c r="AQ41" i="49"/>
  <c r="B58" i="35"/>
  <c r="AQ57" i="35"/>
  <c r="B38" i="31"/>
  <c r="AQ37" i="31"/>
  <c r="B46" i="29"/>
  <c r="AQ40" i="29"/>
  <c r="B41" i="29"/>
  <c r="B45" i="37"/>
  <c r="AQ44" i="37"/>
  <c r="B63" i="35"/>
  <c r="AQ62" i="35"/>
  <c r="B22" i="30"/>
  <c r="AQ21" i="30"/>
  <c r="AQ9" i="38"/>
  <c r="AQ15" i="52"/>
  <c r="AQ56" i="51"/>
  <c r="B59" i="50"/>
  <c r="AQ59" i="50" s="1"/>
  <c r="AB40" i="1"/>
  <c r="F41" i="1"/>
  <c r="AB41" i="1" s="1"/>
  <c r="B20" i="43" l="1"/>
  <c r="AQ19" i="43"/>
  <c r="B64" i="35"/>
  <c r="AQ63" i="35"/>
  <c r="B50" i="41"/>
  <c r="AQ49" i="41"/>
  <c r="B20" i="45"/>
  <c r="AQ19" i="45"/>
  <c r="B20" i="42"/>
  <c r="AQ19" i="42"/>
  <c r="B39" i="31"/>
  <c r="AQ38" i="31"/>
  <c r="B74" i="35"/>
  <c r="AQ73" i="35"/>
  <c r="B79" i="35"/>
  <c r="B20" i="40"/>
  <c r="AQ19" i="40"/>
  <c r="B43" i="49"/>
  <c r="AQ42" i="49"/>
  <c r="B51" i="37"/>
  <c r="AQ50" i="37"/>
  <c r="B47" i="29"/>
  <c r="AQ46" i="29"/>
  <c r="B46" i="37"/>
  <c r="AQ45" i="37"/>
  <c r="B45" i="41"/>
  <c r="AQ44" i="41"/>
  <c r="B27" i="47"/>
  <c r="AQ26" i="47"/>
  <c r="B42" i="29"/>
  <c r="AQ41" i="29"/>
  <c r="B59" i="35"/>
  <c r="AQ58" i="35"/>
  <c r="AQ53" i="35"/>
  <c r="B54" i="35"/>
  <c r="AQ54" i="35" s="1"/>
  <c r="B104" i="35"/>
  <c r="AQ104" i="35" s="1"/>
  <c r="B69" i="35"/>
  <c r="AQ68" i="35"/>
  <c r="AQ52" i="48"/>
  <c r="B25" i="34"/>
  <c r="AQ24" i="34"/>
  <c r="B23" i="30"/>
  <c r="AQ22" i="30"/>
  <c r="AQ10" i="38"/>
  <c r="AQ16" i="52"/>
  <c r="AQ57" i="51"/>
  <c r="B60" i="50"/>
  <c r="AQ60" i="50" s="1"/>
  <c r="B70" i="35" l="1"/>
  <c r="AQ69" i="35"/>
  <c r="B80" i="35"/>
  <c r="AQ79" i="35"/>
  <c r="B21" i="45"/>
  <c r="AQ20" i="45"/>
  <c r="B28" i="47"/>
  <c r="AQ27" i="47"/>
  <c r="B52" i="37"/>
  <c r="AQ51" i="37"/>
  <c r="B28" i="46"/>
  <c r="B46" i="41"/>
  <c r="AQ45" i="41"/>
  <c r="B48" i="29"/>
  <c r="AQ47" i="29"/>
  <c r="B21" i="40"/>
  <c r="AQ20" i="40"/>
  <c r="B26" i="34"/>
  <c r="AQ25" i="34"/>
  <c r="B43" i="29"/>
  <c r="AQ42" i="29"/>
  <c r="B40" i="31"/>
  <c r="AQ39" i="31"/>
  <c r="B65" i="35"/>
  <c r="AQ64" i="35"/>
  <c r="B60" i="35"/>
  <c r="AQ60" i="35" s="1"/>
  <c r="AQ59" i="35"/>
  <c r="B47" i="37"/>
  <c r="AQ46" i="37"/>
  <c r="AQ43" i="49"/>
  <c r="B49" i="49"/>
  <c r="B44" i="49"/>
  <c r="B75" i="35"/>
  <c r="AQ74" i="35"/>
  <c r="AQ5" i="39"/>
  <c r="B21" i="42"/>
  <c r="AQ20" i="42"/>
  <c r="B51" i="41"/>
  <c r="AQ50" i="41"/>
  <c r="B21" i="43"/>
  <c r="AQ20" i="43"/>
  <c r="B24" i="30"/>
  <c r="AQ23" i="30"/>
  <c r="AQ11" i="38"/>
  <c r="AQ17" i="52"/>
  <c r="AQ58" i="51"/>
  <c r="B61" i="50"/>
  <c r="AQ61" i="50" s="1"/>
  <c r="B53" i="48" l="1"/>
  <c r="B104" i="48" s="1"/>
  <c r="AQ104" i="48" s="1"/>
  <c r="B45" i="49"/>
  <c r="AQ44" i="49"/>
  <c r="B48" i="37"/>
  <c r="AQ48" i="37" s="1"/>
  <c r="AQ47" i="37"/>
  <c r="B66" i="35"/>
  <c r="AQ66" i="35" s="1"/>
  <c r="AQ65" i="35"/>
  <c r="B44" i="29"/>
  <c r="AQ43" i="29"/>
  <c r="B47" i="41"/>
  <c r="AQ46" i="41"/>
  <c r="B29" i="46"/>
  <c r="AQ28" i="46"/>
  <c r="B29" i="47"/>
  <c r="AQ28" i="47"/>
  <c r="B81" i="35"/>
  <c r="AQ80" i="35"/>
  <c r="B52" i="41"/>
  <c r="AQ51" i="41"/>
  <c r="B22" i="43"/>
  <c r="AQ21" i="43"/>
  <c r="B22" i="42"/>
  <c r="AQ21" i="42"/>
  <c r="B76" i="35"/>
  <c r="AQ75" i="35"/>
  <c r="B50" i="49"/>
  <c r="AQ49" i="49"/>
  <c r="AQ40" i="31"/>
  <c r="B41" i="31"/>
  <c r="B46" i="31"/>
  <c r="B27" i="34"/>
  <c r="AQ26" i="34"/>
  <c r="B22" i="40"/>
  <c r="AQ21" i="40"/>
  <c r="B49" i="29"/>
  <c r="AQ48" i="29"/>
  <c r="B53" i="37"/>
  <c r="AQ52" i="37"/>
  <c r="B22" i="45"/>
  <c r="AQ21" i="45"/>
  <c r="B71" i="35"/>
  <c r="AQ70" i="35"/>
  <c r="B25" i="30"/>
  <c r="AQ24" i="30"/>
  <c r="AQ12" i="38"/>
  <c r="AQ18" i="52"/>
  <c r="AQ59" i="51"/>
  <c r="B62" i="50"/>
  <c r="AQ62" i="50" s="1"/>
  <c r="B48" i="41" l="1"/>
  <c r="AQ48" i="41" s="1"/>
  <c r="AQ47" i="41"/>
  <c r="B23" i="45"/>
  <c r="AQ22" i="45"/>
  <c r="B23" i="40"/>
  <c r="AQ22" i="40"/>
  <c r="B42" i="31"/>
  <c r="AQ41" i="31"/>
  <c r="B51" i="49"/>
  <c r="AQ50" i="49"/>
  <c r="B23" i="42"/>
  <c r="AQ22" i="42"/>
  <c r="B53" i="41"/>
  <c r="AQ52" i="41"/>
  <c r="B30" i="47"/>
  <c r="AQ29" i="47"/>
  <c r="B46" i="49"/>
  <c r="AQ45" i="49"/>
  <c r="B72" i="35"/>
  <c r="AQ72" i="35" s="1"/>
  <c r="AQ71" i="35"/>
  <c r="B54" i="37"/>
  <c r="AQ53" i="37"/>
  <c r="B50" i="29"/>
  <c r="AQ49" i="29"/>
  <c r="B28" i="34"/>
  <c r="AQ27" i="34"/>
  <c r="B47" i="31"/>
  <c r="AQ46" i="31"/>
  <c r="B77" i="35"/>
  <c r="AQ76" i="35"/>
  <c r="B23" i="43"/>
  <c r="AQ22" i="43"/>
  <c r="B82" i="35"/>
  <c r="AQ81" i="35"/>
  <c r="B30" i="46"/>
  <c r="AQ29" i="46"/>
  <c r="B45" i="29"/>
  <c r="AQ45" i="29" s="1"/>
  <c r="AQ44" i="29"/>
  <c r="B54" i="48"/>
  <c r="AQ53" i="48"/>
  <c r="B26" i="30"/>
  <c r="AQ25" i="30"/>
  <c r="AQ13" i="38"/>
  <c r="AQ19" i="52"/>
  <c r="AQ60" i="51"/>
  <c r="B63" i="50"/>
  <c r="AQ63" i="50" s="1"/>
  <c r="AQ6" i="39" l="1"/>
  <c r="B58" i="48"/>
  <c r="AQ54" i="48"/>
  <c r="B83" i="35"/>
  <c r="AQ83" i="35" s="1"/>
  <c r="AQ82" i="35"/>
  <c r="B78" i="35"/>
  <c r="AQ77" i="35"/>
  <c r="B48" i="31"/>
  <c r="AQ47" i="31"/>
  <c r="AQ50" i="29"/>
  <c r="B51" i="29"/>
  <c r="B101" i="29"/>
  <c r="AQ101" i="29" s="1"/>
  <c r="AQ53" i="41"/>
  <c r="B54" i="41"/>
  <c r="B104" i="41"/>
  <c r="AQ104" i="41" s="1"/>
  <c r="B52" i="49"/>
  <c r="AQ51" i="49"/>
  <c r="B24" i="40"/>
  <c r="AQ23" i="40"/>
  <c r="B31" i="46"/>
  <c r="AQ30" i="46"/>
  <c r="B24" i="43"/>
  <c r="AQ23" i="43"/>
  <c r="B13" i="39"/>
  <c r="B29" i="34"/>
  <c r="AQ28" i="34"/>
  <c r="B55" i="37"/>
  <c r="AQ54" i="37"/>
  <c r="B47" i="49"/>
  <c r="AQ46" i="49"/>
  <c r="B31" i="47"/>
  <c r="AQ30" i="47"/>
  <c r="B24" i="42"/>
  <c r="AQ23" i="42"/>
  <c r="B43" i="31"/>
  <c r="AQ42" i="31"/>
  <c r="B24" i="45"/>
  <c r="AQ23" i="45"/>
  <c r="B27" i="30"/>
  <c r="AQ26" i="30"/>
  <c r="AQ14" i="38"/>
  <c r="AQ20" i="52"/>
  <c r="AQ61" i="51"/>
  <c r="B64" i="50"/>
  <c r="AQ64" i="50" s="1"/>
  <c r="B44" i="31" l="1"/>
  <c r="AQ43" i="31"/>
  <c r="AQ13" i="39"/>
  <c r="B32" i="46"/>
  <c r="AQ31" i="46"/>
  <c r="B53" i="49"/>
  <c r="AQ52" i="49"/>
  <c r="B52" i="29"/>
  <c r="AQ51" i="29"/>
  <c r="B84" i="35"/>
  <c r="AQ78" i="35"/>
  <c r="B32" i="47"/>
  <c r="AQ31" i="47"/>
  <c r="B25" i="45"/>
  <c r="AQ24" i="45"/>
  <c r="B25" i="42"/>
  <c r="AQ24" i="42"/>
  <c r="B48" i="49"/>
  <c r="AQ48" i="49" s="1"/>
  <c r="AQ47" i="49"/>
  <c r="B30" i="34"/>
  <c r="AQ29" i="34"/>
  <c r="B25" i="43"/>
  <c r="AQ24" i="43"/>
  <c r="B25" i="40"/>
  <c r="AQ24" i="40"/>
  <c r="B55" i="41"/>
  <c r="AQ54" i="41"/>
  <c r="B56" i="37"/>
  <c r="AQ55" i="37"/>
  <c r="B49" i="31"/>
  <c r="AQ48" i="31"/>
  <c r="B61" i="48"/>
  <c r="AQ58" i="48"/>
  <c r="B28" i="30"/>
  <c r="AQ27" i="30"/>
  <c r="AQ15" i="38"/>
  <c r="AQ21" i="52"/>
  <c r="AQ62" i="51"/>
  <c r="B65" i="50"/>
  <c r="AQ65" i="50" s="1"/>
  <c r="B14" i="39" l="1"/>
  <c r="AQ21" i="33"/>
  <c r="B33" i="46"/>
  <c r="AQ32" i="46"/>
  <c r="B50" i="31"/>
  <c r="AQ49" i="31"/>
  <c r="B56" i="41"/>
  <c r="AQ55" i="41"/>
  <c r="B26" i="43"/>
  <c r="AQ25" i="43"/>
  <c r="B26" i="45"/>
  <c r="AQ25" i="45"/>
  <c r="B45" i="31"/>
  <c r="AQ45" i="31" s="1"/>
  <c r="AQ44" i="31"/>
  <c r="B62" i="48"/>
  <c r="B63" i="48" s="1"/>
  <c r="AQ61" i="48"/>
  <c r="AQ56" i="37"/>
  <c r="B57" i="37"/>
  <c r="B62" i="37"/>
  <c r="B26" i="40"/>
  <c r="AQ25" i="40"/>
  <c r="B31" i="34"/>
  <c r="AQ30" i="34"/>
  <c r="B26" i="42"/>
  <c r="AQ25" i="42"/>
  <c r="B33" i="47"/>
  <c r="AQ32" i="47"/>
  <c r="AQ84" i="35"/>
  <c r="B85" i="35"/>
  <c r="B90" i="35"/>
  <c r="B53" i="29"/>
  <c r="AQ52" i="29"/>
  <c r="AQ53" i="49"/>
  <c r="B104" i="49"/>
  <c r="AQ104" i="49" s="1"/>
  <c r="B54" i="49"/>
  <c r="B29" i="30"/>
  <c r="AQ28" i="30"/>
  <c r="AQ16" i="38"/>
  <c r="AQ22" i="52"/>
  <c r="AQ63" i="51"/>
  <c r="B66" i="50"/>
  <c r="AQ66" i="50" s="1"/>
  <c r="B15" i="39" l="1"/>
  <c r="AQ14" i="39"/>
  <c r="B64" i="48"/>
  <c r="AQ64" i="48" s="1"/>
  <c r="AQ63" i="48"/>
  <c r="B27" i="40"/>
  <c r="AQ26" i="40"/>
  <c r="B54" i="29"/>
  <c r="AQ53" i="29"/>
  <c r="B63" i="37"/>
  <c r="AQ62" i="37"/>
  <c r="B57" i="41"/>
  <c r="AQ56" i="41"/>
  <c r="B34" i="47"/>
  <c r="AQ33" i="47"/>
  <c r="B27" i="42"/>
  <c r="AQ26" i="42"/>
  <c r="B55" i="49"/>
  <c r="AQ54" i="49"/>
  <c r="B65" i="48"/>
  <c r="AQ62" i="48"/>
  <c r="B27" i="45"/>
  <c r="AQ26" i="45"/>
  <c r="B34" i="46"/>
  <c r="AQ33" i="46"/>
  <c r="AQ90" i="35"/>
  <c r="B96" i="35"/>
  <c r="B91" i="35"/>
  <c r="B32" i="34"/>
  <c r="AQ31" i="34"/>
  <c r="B58" i="37"/>
  <c r="AQ57" i="37"/>
  <c r="B86" i="35"/>
  <c r="AQ85" i="35"/>
  <c r="B27" i="43"/>
  <c r="AQ26" i="43"/>
  <c r="AQ50" i="31"/>
  <c r="B51" i="31"/>
  <c r="B101" i="31"/>
  <c r="AQ101" i="31" s="1"/>
  <c r="B30" i="30"/>
  <c r="AQ29" i="30"/>
  <c r="AQ17" i="38"/>
  <c r="AQ23" i="52"/>
  <c r="AQ64" i="51"/>
  <c r="B67" i="50"/>
  <c r="AQ67" i="50" s="1"/>
  <c r="AQ15" i="39" l="1"/>
  <c r="B59" i="37"/>
  <c r="AQ58" i="37"/>
  <c r="B28" i="45"/>
  <c r="AQ27" i="45"/>
  <c r="B56" i="49"/>
  <c r="AQ55" i="49"/>
  <c r="B55" i="29"/>
  <c r="AQ54" i="29"/>
  <c r="B87" i="35"/>
  <c r="AQ86" i="35"/>
  <c r="AQ96" i="35"/>
  <c r="B102" i="35"/>
  <c r="B97" i="35"/>
  <c r="B28" i="43"/>
  <c r="AQ27" i="43"/>
  <c r="B33" i="34"/>
  <c r="AQ32" i="34"/>
  <c r="B52" i="31"/>
  <c r="AQ51" i="31"/>
  <c r="B92" i="35"/>
  <c r="AQ91" i="35"/>
  <c r="B35" i="46"/>
  <c r="AQ34" i="46"/>
  <c r="B66" i="48"/>
  <c r="AQ65" i="48"/>
  <c r="B28" i="42"/>
  <c r="AQ27" i="42"/>
  <c r="B35" i="47"/>
  <c r="AQ34" i="47"/>
  <c r="B58" i="41"/>
  <c r="AQ57" i="41"/>
  <c r="B64" i="37"/>
  <c r="AQ63" i="37"/>
  <c r="B28" i="40"/>
  <c r="AQ27" i="40"/>
  <c r="B31" i="30"/>
  <c r="AQ30" i="30"/>
  <c r="AQ18" i="38"/>
  <c r="AQ24" i="52"/>
  <c r="AQ65" i="51"/>
  <c r="B68" i="50"/>
  <c r="AQ68" i="50" s="1"/>
  <c r="B16" i="39" l="1"/>
  <c r="B29" i="40"/>
  <c r="AQ28" i="40"/>
  <c r="B36" i="46"/>
  <c r="AQ35" i="46"/>
  <c r="B57" i="49"/>
  <c r="AQ56" i="49"/>
  <c r="B60" i="37"/>
  <c r="AQ59" i="37"/>
  <c r="B59" i="41"/>
  <c r="AQ58" i="41"/>
  <c r="B29" i="43"/>
  <c r="AQ28" i="43"/>
  <c r="B98" i="35"/>
  <c r="AQ97" i="35"/>
  <c r="B56" i="29"/>
  <c r="AQ55" i="29"/>
  <c r="B36" i="47"/>
  <c r="AQ35" i="47"/>
  <c r="B67" i="48"/>
  <c r="AQ66" i="48"/>
  <c r="B93" i="35"/>
  <c r="AQ92" i="35"/>
  <c r="B34" i="34"/>
  <c r="AQ33" i="34"/>
  <c r="B103" i="35"/>
  <c r="AQ103" i="35" s="1"/>
  <c r="AQ102" i="35"/>
  <c r="B29" i="42"/>
  <c r="AQ28" i="42"/>
  <c r="B53" i="31"/>
  <c r="AQ52" i="31"/>
  <c r="B88" i="35"/>
  <c r="AQ87" i="35"/>
  <c r="B65" i="37"/>
  <c r="AQ64" i="37"/>
  <c r="B29" i="45"/>
  <c r="AQ28" i="45"/>
  <c r="B32" i="30"/>
  <c r="AQ31" i="30"/>
  <c r="AQ19" i="38"/>
  <c r="AQ25" i="52"/>
  <c r="AQ66" i="51"/>
  <c r="B69" i="50"/>
  <c r="AQ69" i="50" s="1"/>
  <c r="B17" i="39" l="1"/>
  <c r="AQ16" i="39"/>
  <c r="B54" i="31"/>
  <c r="AQ53" i="31"/>
  <c r="B37" i="47"/>
  <c r="AQ36" i="47"/>
  <c r="B60" i="41"/>
  <c r="AQ59" i="41"/>
  <c r="B58" i="49"/>
  <c r="AQ57" i="49"/>
  <c r="B37" i="46"/>
  <c r="AQ36" i="46"/>
  <c r="B66" i="37"/>
  <c r="AQ65" i="37"/>
  <c r="B94" i="35"/>
  <c r="AQ93" i="35"/>
  <c r="B30" i="45"/>
  <c r="AQ29" i="45"/>
  <c r="B99" i="35"/>
  <c r="AQ98" i="35"/>
  <c r="B89" i="35"/>
  <c r="AQ89" i="35" s="1"/>
  <c r="AQ88" i="35"/>
  <c r="B30" i="42"/>
  <c r="AQ29" i="42"/>
  <c r="B35" i="34"/>
  <c r="AQ34" i="34"/>
  <c r="B68" i="48"/>
  <c r="AQ67" i="48"/>
  <c r="B57" i="29"/>
  <c r="AQ56" i="29"/>
  <c r="B30" i="43"/>
  <c r="AQ29" i="43"/>
  <c r="B61" i="37"/>
  <c r="AQ61" i="37" s="1"/>
  <c r="AQ60" i="37"/>
  <c r="B30" i="40"/>
  <c r="AQ29" i="40"/>
  <c r="B33" i="30"/>
  <c r="AQ32" i="30"/>
  <c r="AQ20" i="38"/>
  <c r="AQ26" i="52"/>
  <c r="AQ67" i="51"/>
  <c r="B70" i="50"/>
  <c r="AQ70" i="50" s="1"/>
  <c r="B18" i="39" l="1"/>
  <c r="AQ17" i="39"/>
  <c r="B31" i="42"/>
  <c r="AQ30" i="42"/>
  <c r="B95" i="35"/>
  <c r="AQ95" i="35" s="1"/>
  <c r="AQ94" i="35"/>
  <c r="AQ58" i="49"/>
  <c r="B64" i="49"/>
  <c r="B59" i="49"/>
  <c r="B38" i="47"/>
  <c r="AQ37" i="47"/>
  <c r="B31" i="43"/>
  <c r="AQ30" i="43"/>
  <c r="B69" i="48"/>
  <c r="AQ68" i="48"/>
  <c r="B100" i="35"/>
  <c r="AQ99" i="35"/>
  <c r="B31" i="40"/>
  <c r="AQ30" i="40"/>
  <c r="B58" i="29"/>
  <c r="AQ57" i="29"/>
  <c r="B36" i="34"/>
  <c r="AQ35" i="34"/>
  <c r="B31" i="45"/>
  <c r="AQ30" i="45"/>
  <c r="AQ66" i="37"/>
  <c r="B104" i="37"/>
  <c r="AQ104" i="37" s="1"/>
  <c r="B67" i="37"/>
  <c r="B72" i="37"/>
  <c r="B38" i="46"/>
  <c r="AQ37" i="46"/>
  <c r="B61" i="41"/>
  <c r="AQ60" i="41"/>
  <c r="B55" i="31"/>
  <c r="AQ54" i="31"/>
  <c r="B34" i="30"/>
  <c r="AQ33" i="30"/>
  <c r="AQ21" i="38"/>
  <c r="AQ27" i="52"/>
  <c r="AQ68" i="51"/>
  <c r="B71" i="50"/>
  <c r="AQ71" i="50" s="1"/>
  <c r="B19" i="39" l="1"/>
  <c r="AQ18" i="39"/>
  <c r="B56" i="31"/>
  <c r="AQ55" i="31"/>
  <c r="B101" i="35"/>
  <c r="AQ101" i="35" s="1"/>
  <c r="AQ100" i="35"/>
  <c r="B65" i="49"/>
  <c r="AQ64" i="49"/>
  <c r="B62" i="41"/>
  <c r="AQ61" i="41"/>
  <c r="B68" i="37"/>
  <c r="AQ67" i="37"/>
  <c r="B32" i="45"/>
  <c r="AQ31" i="45"/>
  <c r="B37" i="34"/>
  <c r="AQ36" i="34"/>
  <c r="B32" i="40"/>
  <c r="AQ31" i="40"/>
  <c r="B70" i="48"/>
  <c r="AQ69" i="48"/>
  <c r="B39" i="47"/>
  <c r="AQ38" i="47"/>
  <c r="B39" i="46"/>
  <c r="AQ38" i="46"/>
  <c r="B59" i="29"/>
  <c r="AQ58" i="29"/>
  <c r="B32" i="43"/>
  <c r="AQ31" i="43"/>
  <c r="B73" i="37"/>
  <c r="AQ72" i="37"/>
  <c r="B60" i="49"/>
  <c r="AQ59" i="49"/>
  <c r="B32" i="42"/>
  <c r="AQ31" i="42"/>
  <c r="B35" i="30"/>
  <c r="AQ34" i="30"/>
  <c r="AQ22" i="38"/>
  <c r="AQ28" i="52"/>
  <c r="AQ69" i="51"/>
  <c r="B72" i="50"/>
  <c r="AQ72" i="50" s="1"/>
  <c r="B20" i="39" l="1"/>
  <c r="AQ19" i="39"/>
  <c r="B33" i="42"/>
  <c r="AQ32" i="42"/>
  <c r="B40" i="46"/>
  <c r="AQ39" i="46"/>
  <c r="B33" i="45"/>
  <c r="AQ32" i="45"/>
  <c r="B33" i="43"/>
  <c r="AQ32" i="43"/>
  <c r="B33" i="40"/>
  <c r="AQ32" i="40"/>
  <c r="B61" i="49"/>
  <c r="AQ60" i="49"/>
  <c r="B71" i="48"/>
  <c r="AQ70" i="48"/>
  <c r="B63" i="41"/>
  <c r="AQ62" i="41"/>
  <c r="B74" i="37"/>
  <c r="AQ73" i="37"/>
  <c r="B60" i="29"/>
  <c r="AQ59" i="29"/>
  <c r="B40" i="47"/>
  <c r="AQ39" i="47"/>
  <c r="B38" i="34"/>
  <c r="AQ37" i="34"/>
  <c r="B69" i="37"/>
  <c r="AQ68" i="37"/>
  <c r="B66" i="49"/>
  <c r="AQ65" i="49"/>
  <c r="B57" i="31"/>
  <c r="AQ56" i="31"/>
  <c r="B36" i="30"/>
  <c r="AQ35" i="30"/>
  <c r="AQ23" i="38"/>
  <c r="AQ29" i="52"/>
  <c r="AQ70" i="51"/>
  <c r="B73" i="50"/>
  <c r="AQ73" i="50" s="1"/>
  <c r="AQ20" i="39" l="1"/>
  <c r="B21" i="39"/>
  <c r="B72" i="48"/>
  <c r="AQ71" i="48"/>
  <c r="B46" i="46"/>
  <c r="AQ40" i="46"/>
  <c r="B41" i="46"/>
  <c r="B70" i="37"/>
  <c r="AQ69" i="37"/>
  <c r="B34" i="43"/>
  <c r="AQ33" i="43"/>
  <c r="B67" i="49"/>
  <c r="AQ66" i="49"/>
  <c r="B61" i="29"/>
  <c r="AQ60" i="29"/>
  <c r="B58" i="31"/>
  <c r="AQ57" i="31"/>
  <c r="B39" i="34"/>
  <c r="AQ38" i="34"/>
  <c r="B41" i="47"/>
  <c r="AQ40" i="47"/>
  <c r="B75" i="37"/>
  <c r="AQ74" i="37"/>
  <c r="B64" i="41"/>
  <c r="AQ63" i="41"/>
  <c r="B62" i="49"/>
  <c r="AQ61" i="49"/>
  <c r="B34" i="40"/>
  <c r="AQ33" i="40"/>
  <c r="B34" i="45"/>
  <c r="AQ33" i="45"/>
  <c r="B34" i="42"/>
  <c r="AQ33" i="42"/>
  <c r="B37" i="30"/>
  <c r="AQ36" i="30"/>
  <c r="AQ24" i="38"/>
  <c r="AQ30" i="52"/>
  <c r="AQ71" i="51"/>
  <c r="B74" i="50"/>
  <c r="AQ74" i="50" s="1"/>
  <c r="AQ21" i="39" l="1"/>
  <c r="B22" i="39"/>
  <c r="B35" i="45"/>
  <c r="AQ34" i="45"/>
  <c r="B40" i="34"/>
  <c r="AQ39" i="34"/>
  <c r="AQ58" i="31"/>
  <c r="B59" i="31"/>
  <c r="B64" i="31"/>
  <c r="B68" i="49"/>
  <c r="AQ67" i="49"/>
  <c r="B63" i="49"/>
  <c r="AQ63" i="49" s="1"/>
  <c r="AQ62" i="49"/>
  <c r="B47" i="46"/>
  <c r="AQ46" i="46"/>
  <c r="B73" i="48"/>
  <c r="AQ72" i="48"/>
  <c r="B35" i="40"/>
  <c r="AQ34" i="40"/>
  <c r="B42" i="47"/>
  <c r="AQ41" i="47"/>
  <c r="B62" i="29"/>
  <c r="AQ61" i="29"/>
  <c r="B35" i="43"/>
  <c r="AQ34" i="43"/>
  <c r="B71" i="37"/>
  <c r="AQ71" i="37" s="1"/>
  <c r="AQ70" i="37"/>
  <c r="B76" i="37"/>
  <c r="AQ75" i="37"/>
  <c r="B35" i="42"/>
  <c r="AQ34" i="42"/>
  <c r="B65" i="41"/>
  <c r="AQ64" i="41"/>
  <c r="B42" i="46"/>
  <c r="AQ41" i="46"/>
  <c r="B38" i="30"/>
  <c r="AQ37" i="30"/>
  <c r="AQ25" i="38"/>
  <c r="AQ31" i="52"/>
  <c r="AQ72" i="51"/>
  <c r="B75" i="50"/>
  <c r="AQ75" i="50" s="1"/>
  <c r="B23" i="39" l="1"/>
  <c r="AQ22" i="39"/>
  <c r="B43" i="46"/>
  <c r="AQ42" i="46"/>
  <c r="B63" i="29"/>
  <c r="AQ62" i="29"/>
  <c r="B69" i="49"/>
  <c r="AQ68" i="49"/>
  <c r="B65" i="31"/>
  <c r="AQ64" i="31"/>
  <c r="B41" i="34"/>
  <c r="AQ40" i="34"/>
  <c r="B43" i="47"/>
  <c r="AQ42" i="47"/>
  <c r="B66" i="41"/>
  <c r="AQ65" i="41"/>
  <c r="B77" i="37"/>
  <c r="AQ76" i="37"/>
  <c r="B36" i="43"/>
  <c r="AQ35" i="43"/>
  <c r="B36" i="40"/>
  <c r="AQ35" i="40"/>
  <c r="B48" i="46"/>
  <c r="AQ47" i="46"/>
  <c r="B60" i="31"/>
  <c r="AQ59" i="31"/>
  <c r="B36" i="42"/>
  <c r="AQ35" i="42"/>
  <c r="B74" i="48"/>
  <c r="AQ73" i="48"/>
  <c r="B36" i="45"/>
  <c r="AQ35" i="45"/>
  <c r="B39" i="30"/>
  <c r="AQ38" i="30"/>
  <c r="AQ26" i="38"/>
  <c r="AQ32" i="52"/>
  <c r="AQ73" i="51"/>
  <c r="B76" i="50"/>
  <c r="AQ76" i="50" s="1"/>
  <c r="AQ7" i="33" l="1"/>
  <c r="AQ23" i="39"/>
  <c r="B24" i="39"/>
  <c r="B75" i="48"/>
  <c r="AQ74" i="48"/>
  <c r="B49" i="46"/>
  <c r="AQ48" i="46"/>
  <c r="B78" i="37"/>
  <c r="AQ77" i="37"/>
  <c r="B66" i="31"/>
  <c r="AQ65" i="31"/>
  <c r="B64" i="29"/>
  <c r="AQ63" i="29"/>
  <c r="B61" i="31"/>
  <c r="AQ60" i="31"/>
  <c r="B37" i="45"/>
  <c r="AQ36" i="45"/>
  <c r="B37" i="42"/>
  <c r="AQ36" i="42"/>
  <c r="B37" i="40"/>
  <c r="AQ36" i="40"/>
  <c r="B37" i="43"/>
  <c r="AQ36" i="43"/>
  <c r="B67" i="41"/>
  <c r="AQ66" i="41"/>
  <c r="AQ43" i="47"/>
  <c r="B44" i="47"/>
  <c r="B49" i="47"/>
  <c r="B42" i="34"/>
  <c r="AQ41" i="34"/>
  <c r="B70" i="49"/>
  <c r="AQ69" i="49"/>
  <c r="B44" i="46"/>
  <c r="AQ43" i="46"/>
  <c r="B40" i="30"/>
  <c r="AQ39" i="30"/>
  <c r="AQ27" i="38"/>
  <c r="AQ33" i="52"/>
  <c r="AQ74" i="51"/>
  <c r="B77" i="50"/>
  <c r="AQ77" i="50" s="1"/>
  <c r="B25" i="39" l="1"/>
  <c r="AQ24" i="39"/>
  <c r="B71" i="49"/>
  <c r="AQ70" i="49"/>
  <c r="B65" i="29"/>
  <c r="AQ64" i="29"/>
  <c r="B79" i="37"/>
  <c r="AQ78" i="37"/>
  <c r="B50" i="46"/>
  <c r="AQ49" i="46"/>
  <c r="B38" i="43"/>
  <c r="AQ37" i="43"/>
  <c r="B43" i="34"/>
  <c r="AQ42" i="34"/>
  <c r="B45" i="47"/>
  <c r="AQ44" i="47"/>
  <c r="B38" i="45"/>
  <c r="AQ37" i="45"/>
  <c r="B45" i="46"/>
  <c r="AQ45" i="46" s="1"/>
  <c r="AQ44" i="46"/>
  <c r="B50" i="47"/>
  <c r="AQ49" i="47"/>
  <c r="B68" i="41"/>
  <c r="AQ67" i="41"/>
  <c r="B38" i="40"/>
  <c r="AQ37" i="40"/>
  <c r="B38" i="42"/>
  <c r="AQ37" i="42"/>
  <c r="B62" i="31"/>
  <c r="AQ61" i="31"/>
  <c r="B67" i="31"/>
  <c r="AQ66" i="31"/>
  <c r="AQ8" i="33"/>
  <c r="B76" i="48"/>
  <c r="AQ75" i="48"/>
  <c r="B41" i="30"/>
  <c r="AQ40" i="30"/>
  <c r="AQ28" i="38"/>
  <c r="AQ34" i="52"/>
  <c r="AQ75" i="51"/>
  <c r="B78" i="50"/>
  <c r="AQ78" i="50" s="1"/>
  <c r="B26" i="39" l="1"/>
  <c r="AQ25" i="39"/>
  <c r="B63" i="31"/>
  <c r="AQ63" i="31" s="1"/>
  <c r="AQ62" i="31"/>
  <c r="B39" i="40"/>
  <c r="AQ38" i="40"/>
  <c r="B51" i="47"/>
  <c r="AQ50" i="47"/>
  <c r="B39" i="45"/>
  <c r="AQ38" i="45"/>
  <c r="AQ43" i="34"/>
  <c r="B44" i="34"/>
  <c r="B49" i="34"/>
  <c r="AQ50" i="46"/>
  <c r="B51" i="46"/>
  <c r="B104" i="46"/>
  <c r="AQ104" i="46" s="1"/>
  <c r="B77" i="48"/>
  <c r="AQ76" i="48"/>
  <c r="B68" i="31"/>
  <c r="AQ67" i="31"/>
  <c r="B39" i="42"/>
  <c r="AQ38" i="42"/>
  <c r="B69" i="41"/>
  <c r="AQ68" i="41"/>
  <c r="B46" i="47"/>
  <c r="AQ45" i="47"/>
  <c r="B39" i="43"/>
  <c r="AQ38" i="43"/>
  <c r="AQ79" i="37"/>
  <c r="B80" i="37"/>
  <c r="B85" i="37"/>
  <c r="B66" i="29"/>
  <c r="AQ65" i="29"/>
  <c r="B72" i="49"/>
  <c r="AQ71" i="49"/>
  <c r="B42" i="30"/>
  <c r="AQ41" i="30"/>
  <c r="AQ29" i="38"/>
  <c r="AQ35" i="52"/>
  <c r="AQ76" i="51"/>
  <c r="B79" i="50"/>
  <c r="AQ79" i="50" s="1"/>
  <c r="AQ26" i="39" l="1"/>
  <c r="B27" i="39"/>
  <c r="B73" i="49"/>
  <c r="AQ72" i="49"/>
  <c r="B81" i="37"/>
  <c r="AQ80" i="37"/>
  <c r="B47" i="47"/>
  <c r="AQ46" i="47"/>
  <c r="B40" i="42"/>
  <c r="AQ39" i="42"/>
  <c r="B78" i="48"/>
  <c r="AQ77" i="48"/>
  <c r="B50" i="34"/>
  <c r="AQ49" i="34"/>
  <c r="B40" i="45"/>
  <c r="AQ39" i="45"/>
  <c r="B40" i="40"/>
  <c r="AQ39" i="40"/>
  <c r="B67" i="29"/>
  <c r="AQ66" i="29"/>
  <c r="B45" i="34"/>
  <c r="AQ44" i="34"/>
  <c r="B86" i="37"/>
  <c r="AQ85" i="37"/>
  <c r="B40" i="43"/>
  <c r="AQ39" i="43"/>
  <c r="B70" i="41"/>
  <c r="AQ69" i="41"/>
  <c r="AQ68" i="31"/>
  <c r="B69" i="31"/>
  <c r="B74" i="31"/>
  <c r="B52" i="46"/>
  <c r="AQ51" i="46"/>
  <c r="B52" i="47"/>
  <c r="AQ51" i="47"/>
  <c r="B43" i="30"/>
  <c r="AQ42" i="30"/>
  <c r="AQ30" i="38"/>
  <c r="AQ36" i="52"/>
  <c r="AQ77" i="51"/>
  <c r="B80" i="50"/>
  <c r="AQ80" i="50" s="1"/>
  <c r="B28" i="39" l="1"/>
  <c r="AQ27" i="39"/>
  <c r="B70" i="31"/>
  <c r="AQ69" i="31"/>
  <c r="B53" i="46"/>
  <c r="AQ52" i="46"/>
  <c r="B41" i="43"/>
  <c r="AQ40" i="43"/>
  <c r="B46" i="34"/>
  <c r="AQ45" i="34"/>
  <c r="B41" i="40"/>
  <c r="AQ40" i="40"/>
  <c r="B51" i="34"/>
  <c r="AQ50" i="34"/>
  <c r="B79" i="48"/>
  <c r="AQ78" i="48"/>
  <c r="B41" i="42"/>
  <c r="AQ40" i="42"/>
  <c r="B82" i="37"/>
  <c r="AQ81" i="37"/>
  <c r="B53" i="47"/>
  <c r="AQ52" i="47"/>
  <c r="B75" i="31"/>
  <c r="AQ74" i="31"/>
  <c r="B71" i="41"/>
  <c r="AQ70" i="41"/>
  <c r="B87" i="37"/>
  <c r="AQ86" i="37"/>
  <c r="B68" i="29"/>
  <c r="AQ67" i="29"/>
  <c r="B41" i="45"/>
  <c r="AQ40" i="45"/>
  <c r="B48" i="47"/>
  <c r="AQ48" i="47" s="1"/>
  <c r="AQ47" i="47"/>
  <c r="AQ73" i="49"/>
  <c r="B79" i="49"/>
  <c r="B74" i="49"/>
  <c r="B44" i="30"/>
  <c r="AQ43" i="30"/>
  <c r="AQ31" i="38"/>
  <c r="AQ37" i="52"/>
  <c r="AQ78" i="51"/>
  <c r="B81" i="50"/>
  <c r="AQ81" i="50" s="1"/>
  <c r="AQ28" i="39" l="1"/>
  <c r="B29" i="39"/>
  <c r="B80" i="49"/>
  <c r="AQ79" i="49"/>
  <c r="B42" i="45"/>
  <c r="AQ41" i="45"/>
  <c r="B88" i="37"/>
  <c r="AQ87" i="37"/>
  <c r="B76" i="31"/>
  <c r="AQ75" i="31"/>
  <c r="AQ53" i="47"/>
  <c r="B104" i="47"/>
  <c r="AQ104" i="47" s="1"/>
  <c r="B54" i="47"/>
  <c r="B42" i="42"/>
  <c r="AQ41" i="42"/>
  <c r="B52" i="34"/>
  <c r="AQ51" i="34"/>
  <c r="B47" i="34"/>
  <c r="AQ46" i="34"/>
  <c r="B75" i="49"/>
  <c r="AQ74" i="49"/>
  <c r="B69" i="29"/>
  <c r="AQ68" i="29"/>
  <c r="B72" i="41"/>
  <c r="AQ71" i="41"/>
  <c r="B83" i="37"/>
  <c r="AQ82" i="37"/>
  <c r="B80" i="48"/>
  <c r="AQ79" i="48"/>
  <c r="B42" i="40"/>
  <c r="AQ41" i="40"/>
  <c r="B42" i="43"/>
  <c r="AQ41" i="43"/>
  <c r="B54" i="46"/>
  <c r="AQ53" i="46"/>
  <c r="B71" i="31"/>
  <c r="AQ70" i="31"/>
  <c r="B45" i="30"/>
  <c r="AQ44" i="30"/>
  <c r="AQ32" i="38"/>
  <c r="AQ38" i="52"/>
  <c r="AQ79" i="51"/>
  <c r="B82" i="50"/>
  <c r="AQ82" i="50" s="1"/>
  <c r="B30" i="39" l="1"/>
  <c r="AQ29" i="39"/>
  <c r="B81" i="48"/>
  <c r="AQ80" i="48"/>
  <c r="B76" i="49"/>
  <c r="AQ75" i="49"/>
  <c r="B53" i="34"/>
  <c r="AQ52" i="34"/>
  <c r="B89" i="37"/>
  <c r="AQ88" i="37"/>
  <c r="B43" i="43"/>
  <c r="AQ42" i="43"/>
  <c r="B55" i="46"/>
  <c r="AQ54" i="46"/>
  <c r="B43" i="40"/>
  <c r="AQ42" i="40"/>
  <c r="B84" i="37"/>
  <c r="AQ84" i="37" s="1"/>
  <c r="AQ83" i="37"/>
  <c r="B73" i="41"/>
  <c r="AQ72" i="41"/>
  <c r="B48" i="34"/>
  <c r="AQ48" i="34" s="1"/>
  <c r="AQ47" i="34"/>
  <c r="B43" i="42"/>
  <c r="AQ42" i="42"/>
  <c r="B72" i="31"/>
  <c r="AQ71" i="31"/>
  <c r="B70" i="29"/>
  <c r="AQ69" i="29"/>
  <c r="B55" i="47"/>
  <c r="AQ54" i="47"/>
  <c r="B77" i="31"/>
  <c r="AQ76" i="31"/>
  <c r="B43" i="45"/>
  <c r="AQ42" i="45"/>
  <c r="B81" i="49"/>
  <c r="AQ80" i="49"/>
  <c r="B46" i="30"/>
  <c r="AQ45" i="30"/>
  <c r="AQ33" i="38"/>
  <c r="AQ39" i="52"/>
  <c r="AQ80" i="51"/>
  <c r="B83" i="50"/>
  <c r="AQ83" i="50" s="1"/>
  <c r="B31" i="39" l="1"/>
  <c r="AQ30" i="39"/>
  <c r="B82" i="49"/>
  <c r="AQ81" i="49"/>
  <c r="B78" i="31"/>
  <c r="AQ77" i="31"/>
  <c r="B71" i="29"/>
  <c r="AQ70" i="29"/>
  <c r="B49" i="42"/>
  <c r="AQ43" i="42"/>
  <c r="B44" i="42"/>
  <c r="B74" i="41"/>
  <c r="AQ73" i="41"/>
  <c r="AQ43" i="40"/>
  <c r="B49" i="40"/>
  <c r="B44" i="40"/>
  <c r="B77" i="49"/>
  <c r="AQ76" i="49"/>
  <c r="B49" i="45"/>
  <c r="AQ43" i="45"/>
  <c r="B44" i="45"/>
  <c r="B56" i="47"/>
  <c r="AQ55" i="47"/>
  <c r="B73" i="31"/>
  <c r="AQ73" i="31" s="1"/>
  <c r="AQ72" i="31"/>
  <c r="B56" i="46"/>
  <c r="AQ55" i="46"/>
  <c r="AQ43" i="43"/>
  <c r="B49" i="43"/>
  <c r="B44" i="43"/>
  <c r="B90" i="37"/>
  <c r="AQ89" i="37"/>
  <c r="AQ53" i="34"/>
  <c r="B104" i="34"/>
  <c r="AQ104" i="34" s="1"/>
  <c r="B54" i="34"/>
  <c r="B82" i="48"/>
  <c r="AQ81" i="48"/>
  <c r="B47" i="30"/>
  <c r="AQ46" i="30"/>
  <c r="AQ34" i="38"/>
  <c r="AQ40" i="52"/>
  <c r="AQ81" i="51"/>
  <c r="B84" i="50"/>
  <c r="AQ84" i="50" s="1"/>
  <c r="AQ31" i="39" l="1"/>
  <c r="B32" i="39"/>
  <c r="B57" i="47"/>
  <c r="AQ56" i="47"/>
  <c r="B45" i="40"/>
  <c r="AQ44" i="40"/>
  <c r="B75" i="41"/>
  <c r="AQ74" i="41"/>
  <c r="AQ90" i="37"/>
  <c r="B96" i="37"/>
  <c r="B91" i="37"/>
  <c r="B45" i="45"/>
  <c r="AQ44" i="45"/>
  <c r="B78" i="49"/>
  <c r="AQ78" i="49" s="1"/>
  <c r="AQ77" i="49"/>
  <c r="B50" i="40"/>
  <c r="AQ49" i="40"/>
  <c r="B50" i="42"/>
  <c r="AQ49" i="42"/>
  <c r="B79" i="31"/>
  <c r="AQ78" i="31"/>
  <c r="B83" i="48"/>
  <c r="AQ82" i="48"/>
  <c r="B45" i="43"/>
  <c r="AQ44" i="43"/>
  <c r="B57" i="46"/>
  <c r="AQ56" i="46"/>
  <c r="B55" i="34"/>
  <c r="AQ54" i="34"/>
  <c r="B50" i="43"/>
  <c r="AQ49" i="43"/>
  <c r="B50" i="45"/>
  <c r="AQ49" i="45"/>
  <c r="B45" i="42"/>
  <c r="AQ44" i="42"/>
  <c r="B72" i="29"/>
  <c r="AQ71" i="29"/>
  <c r="B83" i="49"/>
  <c r="AQ82" i="49"/>
  <c r="B48" i="30"/>
  <c r="AQ47" i="30"/>
  <c r="AQ35" i="38"/>
  <c r="AQ41" i="52"/>
  <c r="AQ82" i="51"/>
  <c r="B85" i="50"/>
  <c r="AQ85" i="50" s="1"/>
  <c r="B33" i="39" l="1"/>
  <c r="AQ32" i="39"/>
  <c r="B58" i="46"/>
  <c r="AQ57" i="46"/>
  <c r="B80" i="31"/>
  <c r="AQ79" i="31"/>
  <c r="B51" i="40"/>
  <c r="AQ50" i="40"/>
  <c r="B97" i="37"/>
  <c r="AQ96" i="37"/>
  <c r="B51" i="43"/>
  <c r="AQ50" i="43"/>
  <c r="B46" i="40"/>
  <c r="AQ45" i="40"/>
  <c r="B51" i="45"/>
  <c r="AQ50" i="45"/>
  <c r="B56" i="34"/>
  <c r="AQ55" i="34"/>
  <c r="B46" i="43"/>
  <c r="AQ45" i="43"/>
  <c r="B84" i="48"/>
  <c r="AQ83" i="48"/>
  <c r="B51" i="42"/>
  <c r="AQ50" i="42"/>
  <c r="B46" i="45"/>
  <c r="AQ45" i="45"/>
  <c r="B73" i="29"/>
  <c r="AQ72" i="29"/>
  <c r="B84" i="49"/>
  <c r="AQ83" i="49"/>
  <c r="B46" i="42"/>
  <c r="AQ45" i="42"/>
  <c r="B92" i="37"/>
  <c r="AQ91" i="37"/>
  <c r="B76" i="41"/>
  <c r="AQ75" i="41"/>
  <c r="B58" i="47"/>
  <c r="AQ57" i="47"/>
  <c r="B49" i="30"/>
  <c r="AQ48" i="30"/>
  <c r="AQ36" i="38"/>
  <c r="AQ42" i="52"/>
  <c r="AQ83" i="51"/>
  <c r="B86" i="50"/>
  <c r="AQ86" i="50" s="1"/>
  <c r="AQ28" i="36" l="1"/>
  <c r="AQ5" i="33"/>
  <c r="B34" i="39"/>
  <c r="AQ33" i="39"/>
  <c r="B77" i="41"/>
  <c r="AQ76" i="41"/>
  <c r="B47" i="42"/>
  <c r="AQ46" i="42"/>
  <c r="B74" i="29"/>
  <c r="AQ73" i="29"/>
  <c r="B47" i="45"/>
  <c r="AQ46" i="45"/>
  <c r="B52" i="42"/>
  <c r="AQ51" i="42"/>
  <c r="B47" i="43"/>
  <c r="AQ46" i="43"/>
  <c r="B52" i="45"/>
  <c r="AQ51" i="45"/>
  <c r="B47" i="40"/>
  <c r="AQ46" i="40"/>
  <c r="B52" i="43"/>
  <c r="AQ51" i="43"/>
  <c r="B52" i="40"/>
  <c r="AQ51" i="40"/>
  <c r="B59" i="46"/>
  <c r="AQ58" i="46"/>
  <c r="B59" i="47"/>
  <c r="AQ58" i="47"/>
  <c r="B93" i="37"/>
  <c r="AQ92" i="37"/>
  <c r="B85" i="49"/>
  <c r="AQ84" i="49"/>
  <c r="B85" i="48"/>
  <c r="AQ84" i="48"/>
  <c r="B57" i="34"/>
  <c r="AQ56" i="34"/>
  <c r="B98" i="37"/>
  <c r="AQ97" i="37"/>
  <c r="B81" i="31"/>
  <c r="AQ80" i="31"/>
  <c r="B50" i="30"/>
  <c r="AQ49" i="30"/>
  <c r="AQ37" i="38"/>
  <c r="AQ43" i="52"/>
  <c r="AQ84" i="51"/>
  <c r="B87" i="50"/>
  <c r="AQ87" i="50" s="1"/>
  <c r="AQ6" i="36" l="1"/>
  <c r="AQ22" i="33"/>
  <c r="B35" i="39"/>
  <c r="AQ34" i="39"/>
  <c r="B82" i="31"/>
  <c r="AQ81" i="31"/>
  <c r="B58" i="34"/>
  <c r="AQ57" i="34"/>
  <c r="B86" i="49"/>
  <c r="AQ85" i="49"/>
  <c r="B60" i="47"/>
  <c r="AQ59" i="47"/>
  <c r="B53" i="40"/>
  <c r="AQ52" i="40"/>
  <c r="B48" i="40"/>
  <c r="AQ48" i="40" s="1"/>
  <c r="AQ47" i="40"/>
  <c r="B48" i="43"/>
  <c r="AQ48" i="43" s="1"/>
  <c r="AQ47" i="43"/>
  <c r="B48" i="45"/>
  <c r="AQ48" i="45" s="1"/>
  <c r="AQ47" i="45"/>
  <c r="B48" i="42"/>
  <c r="AQ48" i="42" s="1"/>
  <c r="AQ47" i="42"/>
  <c r="B99" i="37"/>
  <c r="AQ98" i="37"/>
  <c r="B86" i="48"/>
  <c r="AQ85" i="48"/>
  <c r="B94" i="37"/>
  <c r="AQ93" i="37"/>
  <c r="B60" i="46"/>
  <c r="AQ59" i="46"/>
  <c r="B53" i="43"/>
  <c r="AQ52" i="43"/>
  <c r="B53" i="45"/>
  <c r="AQ52" i="45"/>
  <c r="B53" i="42"/>
  <c r="AQ52" i="42"/>
  <c r="B75" i="29"/>
  <c r="AQ74" i="29"/>
  <c r="B78" i="41"/>
  <c r="AQ77" i="41"/>
  <c r="B51" i="30"/>
  <c r="AQ50" i="30"/>
  <c r="AQ38" i="38"/>
  <c r="AQ44" i="52"/>
  <c r="AQ49" i="52"/>
  <c r="AQ85" i="51"/>
  <c r="B39" i="27"/>
  <c r="B88" i="50"/>
  <c r="AQ88" i="50" s="1"/>
  <c r="B36" i="39" l="1"/>
  <c r="AQ35" i="39"/>
  <c r="B81" i="29"/>
  <c r="AQ75" i="29"/>
  <c r="B76" i="29"/>
  <c r="AQ53" i="45"/>
  <c r="B104" i="45"/>
  <c r="AQ104" i="45" s="1"/>
  <c r="B54" i="45"/>
  <c r="B61" i="46"/>
  <c r="AQ60" i="46"/>
  <c r="AQ53" i="40"/>
  <c r="B54" i="40"/>
  <c r="B104" i="40"/>
  <c r="AQ104" i="40" s="1"/>
  <c r="B87" i="49"/>
  <c r="AQ86" i="49"/>
  <c r="B59" i="34"/>
  <c r="AQ58" i="34"/>
  <c r="B79" i="41"/>
  <c r="AQ78" i="41"/>
  <c r="AQ53" i="42"/>
  <c r="B104" i="42"/>
  <c r="AQ104" i="42" s="1"/>
  <c r="B54" i="42"/>
  <c r="AQ53" i="43"/>
  <c r="B104" i="43"/>
  <c r="AQ104" i="43" s="1"/>
  <c r="B54" i="43"/>
  <c r="B95" i="37"/>
  <c r="AQ95" i="37" s="1"/>
  <c r="AQ94" i="37"/>
  <c r="B87" i="48"/>
  <c r="AQ86" i="48"/>
  <c r="B100" i="37"/>
  <c r="AQ99" i="37"/>
  <c r="B61" i="47"/>
  <c r="AQ60" i="47"/>
  <c r="B83" i="31"/>
  <c r="AQ82" i="31"/>
  <c r="B52" i="30"/>
  <c r="AQ51" i="30"/>
  <c r="AQ39" i="38"/>
  <c r="AQ50" i="52"/>
  <c r="AQ45" i="52"/>
  <c r="AQ86" i="51"/>
  <c r="B40" i="27"/>
  <c r="AQ39" i="27"/>
  <c r="B89" i="50"/>
  <c r="AQ89" i="50" s="1"/>
  <c r="AQ23" i="33" l="1"/>
  <c r="AQ36" i="39"/>
  <c r="B37" i="39"/>
  <c r="B60" i="34"/>
  <c r="AQ59" i="34"/>
  <c r="B55" i="40"/>
  <c r="AQ54" i="40"/>
  <c r="B88" i="48"/>
  <c r="AQ87" i="48"/>
  <c r="B62" i="46"/>
  <c r="AQ61" i="46"/>
  <c r="B77" i="29"/>
  <c r="AQ76" i="29"/>
  <c r="B62" i="47"/>
  <c r="AQ61" i="47"/>
  <c r="B101" i="37"/>
  <c r="AQ100" i="37"/>
  <c r="B55" i="42"/>
  <c r="AQ54" i="42"/>
  <c r="B80" i="41"/>
  <c r="AQ79" i="41"/>
  <c r="B88" i="49"/>
  <c r="AQ87" i="49"/>
  <c r="B55" i="45"/>
  <c r="AQ54" i="45"/>
  <c r="B84" i="31"/>
  <c r="AQ83" i="31"/>
  <c r="B55" i="43"/>
  <c r="AQ54" i="43"/>
  <c r="B82" i="29"/>
  <c r="AQ81" i="29"/>
  <c r="B53" i="30"/>
  <c r="AQ52" i="30"/>
  <c r="AQ40" i="38"/>
  <c r="AQ46" i="52"/>
  <c r="AQ51" i="52"/>
  <c r="AQ87" i="51"/>
  <c r="AQ40" i="27"/>
  <c r="B41" i="27"/>
  <c r="B90" i="50"/>
  <c r="AQ90" i="50" s="1"/>
  <c r="AQ6" i="33" l="1"/>
  <c r="B38" i="39"/>
  <c r="AQ37" i="39"/>
  <c r="B83" i="29"/>
  <c r="AQ82" i="29"/>
  <c r="B85" i="31"/>
  <c r="AQ84" i="31"/>
  <c r="B56" i="45"/>
  <c r="AQ55" i="45"/>
  <c r="B81" i="41"/>
  <c r="AQ80" i="41"/>
  <c r="B102" i="37"/>
  <c r="AQ101" i="37"/>
  <c r="B78" i="29"/>
  <c r="AQ77" i="29"/>
  <c r="B56" i="40"/>
  <c r="AQ55" i="40"/>
  <c r="B56" i="43"/>
  <c r="AQ55" i="43"/>
  <c r="AQ88" i="49"/>
  <c r="B94" i="49"/>
  <c r="B89" i="49"/>
  <c r="B56" i="42"/>
  <c r="AQ55" i="42"/>
  <c r="B63" i="47"/>
  <c r="AQ62" i="47"/>
  <c r="B63" i="46"/>
  <c r="AQ62" i="46"/>
  <c r="B89" i="48"/>
  <c r="AQ88" i="48"/>
  <c r="B61" i="34"/>
  <c r="AQ60" i="34"/>
  <c r="B104" i="30"/>
  <c r="AQ104" i="30" s="1"/>
  <c r="AQ53" i="30"/>
  <c r="B54" i="30"/>
  <c r="AQ41" i="38"/>
  <c r="AQ52" i="52"/>
  <c r="AQ48" i="52"/>
  <c r="AQ47" i="52"/>
  <c r="AQ88" i="51"/>
  <c r="AQ41" i="27"/>
  <c r="B42" i="27"/>
  <c r="B91" i="50"/>
  <c r="AQ91" i="50" s="1"/>
  <c r="AQ24" i="33" l="1"/>
  <c r="B39" i="39"/>
  <c r="AQ38" i="39"/>
  <c r="B64" i="47"/>
  <c r="AQ63" i="47"/>
  <c r="B95" i="49"/>
  <c r="AQ94" i="49"/>
  <c r="B57" i="40"/>
  <c r="AQ56" i="40"/>
  <c r="B79" i="29"/>
  <c r="AQ78" i="29"/>
  <c r="B82" i="41"/>
  <c r="AQ81" i="41"/>
  <c r="B84" i="29"/>
  <c r="AQ83" i="29"/>
  <c r="B90" i="48"/>
  <c r="AQ89" i="48"/>
  <c r="B62" i="34"/>
  <c r="AQ61" i="34"/>
  <c r="B64" i="46"/>
  <c r="AQ63" i="46"/>
  <c r="B57" i="42"/>
  <c r="AQ56" i="42"/>
  <c r="B90" i="49"/>
  <c r="AQ89" i="49"/>
  <c r="B57" i="43"/>
  <c r="AQ56" i="43"/>
  <c r="B103" i="37"/>
  <c r="AQ103" i="37" s="1"/>
  <c r="AQ102" i="37"/>
  <c r="B57" i="45"/>
  <c r="AQ56" i="45"/>
  <c r="B86" i="31"/>
  <c r="AQ85" i="31"/>
  <c r="B55" i="30"/>
  <c r="AQ54" i="30"/>
  <c r="AQ42" i="38"/>
  <c r="AQ53" i="52"/>
  <c r="AQ104" i="52"/>
  <c r="AQ89" i="51"/>
  <c r="AQ42" i="27"/>
  <c r="B43" i="27"/>
  <c r="B92" i="50"/>
  <c r="AQ92" i="50" s="1"/>
  <c r="AQ9" i="33" l="1"/>
  <c r="AQ10" i="33"/>
  <c r="AQ25" i="33"/>
  <c r="AQ39" i="39"/>
  <c r="B40" i="39"/>
  <c r="B58" i="45"/>
  <c r="AQ57" i="45"/>
  <c r="B58" i="43"/>
  <c r="AQ57" i="43"/>
  <c r="B58" i="42"/>
  <c r="AQ57" i="42"/>
  <c r="B63" i="34"/>
  <c r="AQ62" i="34"/>
  <c r="B85" i="29"/>
  <c r="AQ84" i="29"/>
  <c r="B83" i="41"/>
  <c r="AQ82" i="41"/>
  <c r="B58" i="40"/>
  <c r="AQ57" i="40"/>
  <c r="B96" i="49"/>
  <c r="AQ95" i="49"/>
  <c r="AQ86" i="31"/>
  <c r="B92" i="31"/>
  <c r="B87" i="31"/>
  <c r="B91" i="49"/>
  <c r="AQ90" i="49"/>
  <c r="B65" i="46"/>
  <c r="AQ64" i="46"/>
  <c r="B91" i="48"/>
  <c r="AQ90" i="48"/>
  <c r="B80" i="29"/>
  <c r="AQ80" i="29" s="1"/>
  <c r="AQ79" i="29"/>
  <c r="B65" i="47"/>
  <c r="AQ64" i="47"/>
  <c r="B56" i="30"/>
  <c r="AQ55" i="30"/>
  <c r="AQ43" i="38"/>
  <c r="AQ54" i="52"/>
  <c r="AQ90" i="51"/>
  <c r="AQ43" i="27"/>
  <c r="B44" i="27"/>
  <c r="B49" i="27"/>
  <c r="B93" i="50"/>
  <c r="AQ93" i="50" s="1"/>
  <c r="AQ26" i="33" l="1"/>
  <c r="AQ40" i="39"/>
  <c r="B41" i="39"/>
  <c r="AQ91" i="48"/>
  <c r="B92" i="48"/>
  <c r="B97" i="48"/>
  <c r="B97" i="49"/>
  <c r="AQ96" i="49"/>
  <c r="B84" i="41"/>
  <c r="AQ83" i="41"/>
  <c r="B64" i="34"/>
  <c r="AQ63" i="34"/>
  <c r="B59" i="43"/>
  <c r="AQ58" i="43"/>
  <c r="B92" i="49"/>
  <c r="AQ91" i="49"/>
  <c r="B93" i="31"/>
  <c r="AQ92" i="31"/>
  <c r="B59" i="45"/>
  <c r="AQ58" i="45"/>
  <c r="B66" i="46"/>
  <c r="AQ65" i="46"/>
  <c r="B59" i="40"/>
  <c r="AQ58" i="40"/>
  <c r="B86" i="29"/>
  <c r="AQ85" i="29"/>
  <c r="B59" i="42"/>
  <c r="AQ58" i="42"/>
  <c r="B88" i="31"/>
  <c r="AQ87" i="31"/>
  <c r="B66" i="47"/>
  <c r="AQ65" i="47"/>
  <c r="B57" i="30"/>
  <c r="AQ56" i="30"/>
  <c r="AQ44" i="38"/>
  <c r="AQ49" i="38"/>
  <c r="AQ55" i="52"/>
  <c r="AQ91" i="51"/>
  <c r="AQ44" i="27"/>
  <c r="B45" i="27"/>
  <c r="B50" i="27"/>
  <c r="AQ49" i="27"/>
  <c r="B94" i="50"/>
  <c r="AQ94" i="50" s="1"/>
  <c r="AQ11" i="33" l="1"/>
  <c r="B42" i="39"/>
  <c r="AQ41" i="39"/>
  <c r="B67" i="47"/>
  <c r="AQ66" i="47"/>
  <c r="B67" i="46"/>
  <c r="AQ66" i="46"/>
  <c r="B65" i="34"/>
  <c r="AQ64" i="34"/>
  <c r="B98" i="49"/>
  <c r="AQ97" i="49"/>
  <c r="B87" i="29"/>
  <c r="AQ86" i="29"/>
  <c r="B98" i="48"/>
  <c r="AQ97" i="48"/>
  <c r="B89" i="31"/>
  <c r="AQ88" i="31"/>
  <c r="B60" i="42"/>
  <c r="AQ59" i="42"/>
  <c r="B60" i="40"/>
  <c r="AQ59" i="40"/>
  <c r="B60" i="45"/>
  <c r="AQ59" i="45"/>
  <c r="B94" i="31"/>
  <c r="AQ93" i="31"/>
  <c r="B93" i="49"/>
  <c r="AQ93" i="49" s="1"/>
  <c r="AQ92" i="49"/>
  <c r="B60" i="43"/>
  <c r="AQ59" i="43"/>
  <c r="B85" i="41"/>
  <c r="AQ84" i="41"/>
  <c r="B93" i="48"/>
  <c r="AQ92" i="48"/>
  <c r="B58" i="30"/>
  <c r="AQ57" i="30"/>
  <c r="AQ50" i="38"/>
  <c r="AQ45" i="38"/>
  <c r="AQ56" i="52"/>
  <c r="AQ92" i="51"/>
  <c r="AQ97" i="51"/>
  <c r="AQ50" i="27"/>
  <c r="B51" i="27"/>
  <c r="B46" i="27"/>
  <c r="AQ45" i="27"/>
  <c r="B95" i="50"/>
  <c r="AQ95" i="50" s="1"/>
  <c r="AQ12" i="33" l="1"/>
  <c r="AQ27" i="33"/>
  <c r="AQ42" i="39"/>
  <c r="B43" i="39"/>
  <c r="B94" i="48"/>
  <c r="AQ93" i="48"/>
  <c r="B61" i="43"/>
  <c r="AQ60" i="43"/>
  <c r="B95" i="31"/>
  <c r="AQ94" i="31"/>
  <c r="B61" i="42"/>
  <c r="AQ60" i="42"/>
  <c r="B88" i="29"/>
  <c r="AQ87" i="29"/>
  <c r="B66" i="34"/>
  <c r="AQ65" i="34"/>
  <c r="B68" i="46"/>
  <c r="AQ67" i="46"/>
  <c r="B86" i="41"/>
  <c r="AQ85" i="41"/>
  <c r="B61" i="45"/>
  <c r="AQ60" i="45"/>
  <c r="B61" i="40"/>
  <c r="AQ60" i="40"/>
  <c r="B90" i="31"/>
  <c r="AQ89" i="31"/>
  <c r="B99" i="48"/>
  <c r="AQ98" i="48"/>
  <c r="B99" i="49"/>
  <c r="AQ98" i="49"/>
  <c r="B68" i="47"/>
  <c r="AQ67" i="47"/>
  <c r="B59" i="30"/>
  <c r="AQ58" i="30"/>
  <c r="AQ46" i="38"/>
  <c r="AQ51" i="38"/>
  <c r="AQ57" i="52"/>
  <c r="AQ98" i="51"/>
  <c r="AQ93" i="51"/>
  <c r="AQ46" i="27"/>
  <c r="B47" i="27"/>
  <c r="B52" i="27"/>
  <c r="AQ51" i="27"/>
  <c r="B96" i="50"/>
  <c r="AQ96" i="50" s="1"/>
  <c r="AQ28" i="33" l="1"/>
  <c r="B44" i="39"/>
  <c r="AQ43" i="39"/>
  <c r="B49" i="39"/>
  <c r="B100" i="48"/>
  <c r="AQ99" i="48"/>
  <c r="B91" i="31"/>
  <c r="AQ91" i="31" s="1"/>
  <c r="AQ90" i="31"/>
  <c r="B62" i="45"/>
  <c r="AQ61" i="45"/>
  <c r="B89" i="29"/>
  <c r="AQ88" i="29"/>
  <c r="B62" i="43"/>
  <c r="AQ61" i="43"/>
  <c r="B69" i="47"/>
  <c r="AQ68" i="47"/>
  <c r="B100" i="49"/>
  <c r="AQ99" i="49"/>
  <c r="B62" i="40"/>
  <c r="AQ61" i="40"/>
  <c r="B87" i="41"/>
  <c r="AQ86" i="41"/>
  <c r="B69" i="46"/>
  <c r="AQ68" i="46"/>
  <c r="B67" i="34"/>
  <c r="AQ66" i="34"/>
  <c r="B62" i="42"/>
  <c r="AQ61" i="42"/>
  <c r="B96" i="31"/>
  <c r="AQ95" i="31"/>
  <c r="B95" i="48"/>
  <c r="AQ94" i="48"/>
  <c r="B60" i="30"/>
  <c r="AQ59" i="30"/>
  <c r="AQ52" i="38"/>
  <c r="AQ48" i="38"/>
  <c r="AQ47" i="38"/>
  <c r="AQ58" i="52"/>
  <c r="AQ94" i="51"/>
  <c r="AQ99" i="51"/>
  <c r="B53" i="27"/>
  <c r="AQ52" i="27"/>
  <c r="B48" i="27"/>
  <c r="AQ48" i="27" s="1"/>
  <c r="AQ47" i="27"/>
  <c r="B97" i="50"/>
  <c r="AQ97" i="50" s="1"/>
  <c r="AQ13" i="33" l="1"/>
  <c r="AQ29" i="33"/>
  <c r="AQ49" i="39"/>
  <c r="B50" i="39"/>
  <c r="B45" i="39"/>
  <c r="AQ44" i="39"/>
  <c r="B96" i="48"/>
  <c r="AQ96" i="48" s="1"/>
  <c r="AQ95" i="48"/>
  <c r="B63" i="42"/>
  <c r="AQ62" i="42"/>
  <c r="B68" i="34"/>
  <c r="AQ67" i="34"/>
  <c r="B88" i="41"/>
  <c r="AQ87" i="41"/>
  <c r="B63" i="43"/>
  <c r="AQ62" i="43"/>
  <c r="B63" i="45"/>
  <c r="AQ62" i="45"/>
  <c r="B101" i="48"/>
  <c r="AQ100" i="48"/>
  <c r="B97" i="31"/>
  <c r="AQ96" i="31"/>
  <c r="B70" i="46"/>
  <c r="AQ69" i="46"/>
  <c r="B63" i="40"/>
  <c r="AQ62" i="40"/>
  <c r="B101" i="49"/>
  <c r="AQ100" i="49"/>
  <c r="B70" i="47"/>
  <c r="AQ69" i="47"/>
  <c r="B90" i="29"/>
  <c r="AQ89" i="29"/>
  <c r="B61" i="30"/>
  <c r="AQ60" i="30"/>
  <c r="AQ53" i="38"/>
  <c r="AQ104" i="38"/>
  <c r="AQ59" i="52"/>
  <c r="AQ100" i="51"/>
  <c r="AQ96" i="51"/>
  <c r="AQ95" i="51"/>
  <c r="B104" i="27"/>
  <c r="AQ104" i="27" s="1"/>
  <c r="B54" i="27"/>
  <c r="AQ53" i="27"/>
  <c r="B98" i="50"/>
  <c r="AQ98" i="50" s="1"/>
  <c r="AQ14" i="33" l="1"/>
  <c r="AQ30" i="33"/>
  <c r="B46" i="39"/>
  <c r="AQ45" i="39"/>
  <c r="B51" i="39"/>
  <c r="AQ50" i="39"/>
  <c r="B102" i="49"/>
  <c r="AQ101" i="49"/>
  <c r="B71" i="46"/>
  <c r="AQ70" i="46"/>
  <c r="B98" i="31"/>
  <c r="AQ97" i="31"/>
  <c r="B64" i="45"/>
  <c r="AQ63" i="45"/>
  <c r="B89" i="41"/>
  <c r="AQ88" i="41"/>
  <c r="B64" i="42"/>
  <c r="AQ63" i="42"/>
  <c r="B64" i="43"/>
  <c r="AQ63" i="43"/>
  <c r="B91" i="29"/>
  <c r="AQ90" i="29"/>
  <c r="B71" i="47"/>
  <c r="AQ70" i="47"/>
  <c r="B64" i="40"/>
  <c r="AQ63" i="40"/>
  <c r="B102" i="48"/>
  <c r="AQ101" i="48"/>
  <c r="B69" i="34"/>
  <c r="AQ68" i="34"/>
  <c r="B62" i="30"/>
  <c r="AQ61" i="30"/>
  <c r="AQ54" i="38"/>
  <c r="AQ60" i="52"/>
  <c r="AQ101" i="51"/>
  <c r="AQ54" i="27"/>
  <c r="B55" i="27"/>
  <c r="B99" i="50"/>
  <c r="AQ99" i="50" s="1"/>
  <c r="AQ15" i="33" l="1"/>
  <c r="AQ31" i="33"/>
  <c r="B52" i="39"/>
  <c r="AQ51" i="39"/>
  <c r="B47" i="39"/>
  <c r="AQ46" i="39"/>
  <c r="B70" i="34"/>
  <c r="AQ69" i="34"/>
  <c r="B72" i="47"/>
  <c r="AQ71" i="47"/>
  <c r="B65" i="43"/>
  <c r="AQ64" i="43"/>
  <c r="B90" i="41"/>
  <c r="AQ89" i="41"/>
  <c r="B99" i="31"/>
  <c r="AQ98" i="31"/>
  <c r="B103" i="49"/>
  <c r="AQ103" i="49" s="1"/>
  <c r="AQ102" i="49"/>
  <c r="B103" i="48"/>
  <c r="AQ103" i="48" s="1"/>
  <c r="AQ102" i="48"/>
  <c r="B65" i="40"/>
  <c r="AQ64" i="40"/>
  <c r="B92" i="29"/>
  <c r="AQ91" i="29"/>
  <c r="B65" i="42"/>
  <c r="AQ64" i="42"/>
  <c r="B65" i="45"/>
  <c r="AQ64" i="45"/>
  <c r="B72" i="46"/>
  <c r="AQ71" i="46"/>
  <c r="B63" i="30"/>
  <c r="AQ62" i="30"/>
  <c r="AQ55" i="38"/>
  <c r="AQ61" i="52"/>
  <c r="AQ103" i="51"/>
  <c r="AQ102" i="51"/>
  <c r="AQ55" i="27"/>
  <c r="B56" i="27"/>
  <c r="B100" i="50"/>
  <c r="AQ100" i="50" s="1"/>
  <c r="AQ16" i="33" l="1"/>
  <c r="AQ32" i="33"/>
  <c r="B48" i="39"/>
  <c r="AQ48" i="39" s="1"/>
  <c r="AQ47" i="39"/>
  <c r="B53" i="39"/>
  <c r="AQ52" i="39"/>
  <c r="B66" i="45"/>
  <c r="AQ65" i="45"/>
  <c r="B100" i="31"/>
  <c r="AQ100" i="31" s="1"/>
  <c r="AQ99" i="31"/>
  <c r="B66" i="43"/>
  <c r="AQ65" i="43"/>
  <c r="B93" i="29"/>
  <c r="AQ92" i="29"/>
  <c r="B73" i="46"/>
  <c r="AQ72" i="46"/>
  <c r="B66" i="42"/>
  <c r="AQ65" i="42"/>
  <c r="B66" i="40"/>
  <c r="AQ65" i="40"/>
  <c r="B91" i="41"/>
  <c r="AQ90" i="41"/>
  <c r="B73" i="47"/>
  <c r="AQ72" i="47"/>
  <c r="B71" i="34"/>
  <c r="AQ70" i="34"/>
  <c r="B64" i="30"/>
  <c r="AQ63" i="30"/>
  <c r="AQ56" i="38"/>
  <c r="AQ62" i="52"/>
  <c r="B57" i="27"/>
  <c r="AQ56" i="27"/>
  <c r="B101" i="50"/>
  <c r="AQ101" i="50" s="1"/>
  <c r="AQ17" i="33" l="1"/>
  <c r="AQ33" i="33"/>
  <c r="B104" i="39"/>
  <c r="AQ104" i="39" s="1"/>
  <c r="AQ53" i="39"/>
  <c r="B54" i="39"/>
  <c r="B97" i="41"/>
  <c r="AQ91" i="41"/>
  <c r="B92" i="41"/>
  <c r="B74" i="46"/>
  <c r="AQ73" i="46"/>
  <c r="B67" i="43"/>
  <c r="AQ66" i="43"/>
  <c r="B72" i="34"/>
  <c r="AQ71" i="34"/>
  <c r="B94" i="29"/>
  <c r="AQ93" i="29"/>
  <c r="B74" i="47"/>
  <c r="AQ73" i="47"/>
  <c r="B67" i="42"/>
  <c r="AQ66" i="42"/>
  <c r="B67" i="40"/>
  <c r="AQ66" i="40"/>
  <c r="B67" i="45"/>
  <c r="AQ66" i="45"/>
  <c r="B65" i="30"/>
  <c r="AQ64" i="30"/>
  <c r="AQ57" i="38"/>
  <c r="AQ63" i="52"/>
  <c r="B58" i="27"/>
  <c r="AQ57" i="27"/>
  <c r="B102" i="50"/>
  <c r="AQ102" i="50" s="1"/>
  <c r="AQ18" i="33" l="1"/>
  <c r="AQ19" i="33"/>
  <c r="AQ34" i="33"/>
  <c r="AQ54" i="39"/>
  <c r="B55" i="39"/>
  <c r="B73" i="34"/>
  <c r="AQ72" i="34"/>
  <c r="B75" i="46"/>
  <c r="AQ74" i="46"/>
  <c r="B75" i="47"/>
  <c r="AQ74" i="47"/>
  <c r="B93" i="41"/>
  <c r="AQ92" i="41"/>
  <c r="B68" i="45"/>
  <c r="AQ67" i="45"/>
  <c r="B68" i="43"/>
  <c r="AQ67" i="43"/>
  <c r="B68" i="40"/>
  <c r="AQ67" i="40"/>
  <c r="B95" i="29"/>
  <c r="AQ94" i="29"/>
  <c r="B68" i="42"/>
  <c r="AQ67" i="42"/>
  <c r="B98" i="41"/>
  <c r="AQ97" i="41"/>
  <c r="B66" i="30"/>
  <c r="AQ65" i="30"/>
  <c r="AQ58" i="38"/>
  <c r="AQ64" i="52"/>
  <c r="AQ58" i="27"/>
  <c r="B59" i="27"/>
  <c r="B103" i="50"/>
  <c r="AQ103" i="50" s="1"/>
  <c r="AQ35" i="33" l="1"/>
  <c r="B56" i="39"/>
  <c r="AQ55" i="39"/>
  <c r="B69" i="40"/>
  <c r="AQ68" i="40"/>
  <c r="B69" i="45"/>
  <c r="AQ68" i="45"/>
  <c r="AQ75" i="47"/>
  <c r="B81" i="47"/>
  <c r="B76" i="47"/>
  <c r="B74" i="34"/>
  <c r="AQ73" i="34"/>
  <c r="B69" i="42"/>
  <c r="AQ68" i="42"/>
  <c r="B99" i="41"/>
  <c r="AQ98" i="41"/>
  <c r="B96" i="29"/>
  <c r="AQ95" i="29"/>
  <c r="B69" i="43"/>
  <c r="AQ68" i="43"/>
  <c r="B94" i="41"/>
  <c r="AQ93" i="41"/>
  <c r="B76" i="46"/>
  <c r="AQ75" i="46"/>
  <c r="B67" i="30"/>
  <c r="AQ66" i="30"/>
  <c r="AQ59" i="38"/>
  <c r="AQ65" i="52"/>
  <c r="AQ59" i="27"/>
  <c r="B60" i="27"/>
  <c r="B104" i="50"/>
  <c r="AQ104" i="50" s="1"/>
  <c r="AQ36" i="33" l="1"/>
  <c r="B57" i="39"/>
  <c r="AQ56" i="39"/>
  <c r="B95" i="41"/>
  <c r="AQ94" i="41"/>
  <c r="B75" i="34"/>
  <c r="AQ74" i="34"/>
  <c r="B77" i="47"/>
  <c r="AQ76" i="47"/>
  <c r="B70" i="45"/>
  <c r="AQ69" i="45"/>
  <c r="B77" i="46"/>
  <c r="AQ76" i="46"/>
  <c r="B70" i="43"/>
  <c r="AQ69" i="43"/>
  <c r="B97" i="29"/>
  <c r="AQ96" i="29"/>
  <c r="B100" i="41"/>
  <c r="AQ99" i="41"/>
  <c r="B70" i="42"/>
  <c r="AQ69" i="42"/>
  <c r="B82" i="47"/>
  <c r="AQ81" i="47"/>
  <c r="B70" i="40"/>
  <c r="AQ69" i="40"/>
  <c r="B68" i="30"/>
  <c r="AQ67" i="30"/>
  <c r="AQ60" i="38"/>
  <c r="AQ66" i="52"/>
  <c r="B61" i="27"/>
  <c r="AQ60" i="27"/>
  <c r="AQ37" i="33" l="1"/>
  <c r="B58" i="39"/>
  <c r="AQ57" i="39"/>
  <c r="B71" i="42"/>
  <c r="AQ70" i="42"/>
  <c r="B78" i="46"/>
  <c r="AQ77" i="46"/>
  <c r="B78" i="47"/>
  <c r="AQ77" i="47"/>
  <c r="B96" i="41"/>
  <c r="AQ96" i="41" s="1"/>
  <c r="AQ95" i="41"/>
  <c r="B71" i="40"/>
  <c r="AQ70" i="40"/>
  <c r="B98" i="29"/>
  <c r="AQ97" i="29"/>
  <c r="B83" i="47"/>
  <c r="AQ82" i="47"/>
  <c r="B101" i="41"/>
  <c r="AQ100" i="41"/>
  <c r="B71" i="43"/>
  <c r="AQ70" i="43"/>
  <c r="B71" i="45"/>
  <c r="AQ70" i="45"/>
  <c r="B76" i="34"/>
  <c r="AQ75" i="34"/>
  <c r="B69" i="30"/>
  <c r="AQ68" i="30"/>
  <c r="AQ61" i="38"/>
  <c r="AQ67" i="52"/>
  <c r="B62" i="27"/>
  <c r="AQ61" i="27"/>
  <c r="AQ38" i="33" l="1"/>
  <c r="AQ86" i="33"/>
  <c r="B59" i="39"/>
  <c r="AQ58" i="39"/>
  <c r="B72" i="45"/>
  <c r="AQ71" i="45"/>
  <c r="B102" i="41"/>
  <c r="AQ101" i="41"/>
  <c r="B72" i="40"/>
  <c r="AQ71" i="40"/>
  <c r="B79" i="47"/>
  <c r="AQ78" i="47"/>
  <c r="B79" i="46"/>
  <c r="AQ78" i="46"/>
  <c r="B77" i="34"/>
  <c r="AQ76" i="34"/>
  <c r="B72" i="43"/>
  <c r="AQ71" i="43"/>
  <c r="B84" i="47"/>
  <c r="AQ83" i="47"/>
  <c r="B99" i="29"/>
  <c r="AQ98" i="29"/>
  <c r="B72" i="42"/>
  <c r="AQ71" i="42"/>
  <c r="B70" i="30"/>
  <c r="AQ69" i="30"/>
  <c r="AQ62" i="38"/>
  <c r="AQ68" i="52"/>
  <c r="AQ62" i="27"/>
  <c r="B63" i="27"/>
  <c r="AQ87" i="33" l="1"/>
  <c r="AQ39" i="33"/>
  <c r="B60" i="39"/>
  <c r="AQ59" i="39"/>
  <c r="B85" i="47"/>
  <c r="AQ84" i="47"/>
  <c r="AQ77" i="34"/>
  <c r="B78" i="34"/>
  <c r="B83" i="34"/>
  <c r="B80" i="46"/>
  <c r="AQ79" i="46"/>
  <c r="B73" i="40"/>
  <c r="AQ72" i="40"/>
  <c r="B103" i="41"/>
  <c r="AQ103" i="41" s="1"/>
  <c r="AQ102" i="41"/>
  <c r="B73" i="42"/>
  <c r="AQ72" i="42"/>
  <c r="B100" i="29"/>
  <c r="AQ100" i="29" s="1"/>
  <c r="AQ99" i="29"/>
  <c r="B73" i="43"/>
  <c r="AQ72" i="43"/>
  <c r="B80" i="47"/>
  <c r="AQ80" i="47" s="1"/>
  <c r="AQ79" i="47"/>
  <c r="B73" i="45"/>
  <c r="AQ72" i="45"/>
  <c r="B71" i="30"/>
  <c r="AQ70" i="30"/>
  <c r="AQ63" i="38"/>
  <c r="AQ69" i="52"/>
  <c r="B64" i="27"/>
  <c r="AQ63" i="27"/>
  <c r="AQ40" i="33" l="1"/>
  <c r="AQ88" i="33"/>
  <c r="B61" i="39"/>
  <c r="AQ60" i="39"/>
  <c r="B84" i="34"/>
  <c r="AQ83" i="34"/>
  <c r="B86" i="47"/>
  <c r="AQ85" i="47"/>
  <c r="B74" i="45"/>
  <c r="AQ73" i="45"/>
  <c r="B74" i="43"/>
  <c r="AQ73" i="43"/>
  <c r="B74" i="42"/>
  <c r="AQ73" i="42"/>
  <c r="B74" i="40"/>
  <c r="AQ73" i="40"/>
  <c r="B79" i="34"/>
  <c r="AQ78" i="34"/>
  <c r="B81" i="46"/>
  <c r="AQ80" i="46"/>
  <c r="B72" i="30"/>
  <c r="AQ71" i="30"/>
  <c r="AQ64" i="38"/>
  <c r="AQ70" i="52"/>
  <c r="B70" i="27"/>
  <c r="AQ64" i="27"/>
  <c r="B65" i="27"/>
  <c r="AQ41" i="33" l="1"/>
  <c r="AQ89" i="33"/>
  <c r="AQ94" i="33"/>
  <c r="B62" i="39"/>
  <c r="AQ61" i="39"/>
  <c r="B80" i="34"/>
  <c r="AQ79" i="34"/>
  <c r="B75" i="42"/>
  <c r="AQ74" i="42"/>
  <c r="B75" i="45"/>
  <c r="AQ74" i="45"/>
  <c r="B87" i="47"/>
  <c r="AQ86" i="47"/>
  <c r="B82" i="46"/>
  <c r="AQ81" i="46"/>
  <c r="B75" i="40"/>
  <c r="AQ74" i="40"/>
  <c r="B75" i="43"/>
  <c r="AQ74" i="43"/>
  <c r="B85" i="34"/>
  <c r="AQ84" i="34"/>
  <c r="B73" i="30"/>
  <c r="AQ72" i="30"/>
  <c r="AQ65" i="38"/>
  <c r="AQ71" i="52"/>
  <c r="AQ65" i="27"/>
  <c r="B66" i="27"/>
  <c r="AQ70" i="27"/>
  <c r="B71" i="27"/>
  <c r="AQ90" i="33" l="1"/>
  <c r="AQ42" i="33"/>
  <c r="AQ95" i="33"/>
  <c r="B63" i="39"/>
  <c r="AQ62" i="39"/>
  <c r="B76" i="40"/>
  <c r="AQ75" i="40"/>
  <c r="B88" i="47"/>
  <c r="AQ87" i="47"/>
  <c r="B76" i="42"/>
  <c r="AQ75" i="42"/>
  <c r="B86" i="34"/>
  <c r="AQ85" i="34"/>
  <c r="B76" i="43"/>
  <c r="AQ75" i="43"/>
  <c r="B83" i="46"/>
  <c r="AQ82" i="46"/>
  <c r="B76" i="45"/>
  <c r="AQ75" i="45"/>
  <c r="B81" i="34"/>
  <c r="AQ80" i="34"/>
  <c r="B74" i="30"/>
  <c r="AQ73" i="30"/>
  <c r="AQ66" i="38"/>
  <c r="AQ72" i="52"/>
  <c r="B67" i="27"/>
  <c r="AQ66" i="27"/>
  <c r="B72" i="27"/>
  <c r="AQ71" i="27"/>
  <c r="AQ43" i="33" l="1"/>
  <c r="AQ96" i="33"/>
  <c r="AQ91" i="33"/>
  <c r="B64" i="39"/>
  <c r="AQ63" i="39"/>
  <c r="B77" i="40"/>
  <c r="AQ76" i="40"/>
  <c r="B87" i="34"/>
  <c r="AQ86" i="34"/>
  <c r="B77" i="45"/>
  <c r="AQ76" i="45"/>
  <c r="B89" i="47"/>
  <c r="AQ88" i="47"/>
  <c r="B82" i="34"/>
  <c r="AQ82" i="34" s="1"/>
  <c r="AQ81" i="34"/>
  <c r="B84" i="46"/>
  <c r="AQ83" i="46"/>
  <c r="B77" i="43"/>
  <c r="AQ76" i="43"/>
  <c r="B77" i="42"/>
  <c r="AQ76" i="42"/>
  <c r="B75" i="30"/>
  <c r="AQ74" i="30"/>
  <c r="AQ67" i="38"/>
  <c r="AQ73" i="52"/>
  <c r="B73" i="27"/>
  <c r="AQ72" i="27"/>
  <c r="AQ67" i="27"/>
  <c r="B68" i="27"/>
  <c r="AQ97" i="33" l="1"/>
  <c r="AQ44" i="33"/>
  <c r="AQ93" i="33"/>
  <c r="AQ92" i="33"/>
  <c r="B65" i="39"/>
  <c r="AQ64" i="39"/>
  <c r="B78" i="43"/>
  <c r="AQ77" i="43"/>
  <c r="AQ77" i="45"/>
  <c r="B83" i="45"/>
  <c r="B78" i="45"/>
  <c r="B78" i="40"/>
  <c r="AQ77" i="40"/>
  <c r="B78" i="42"/>
  <c r="AQ77" i="42"/>
  <c r="B85" i="46"/>
  <c r="AQ84" i="46"/>
  <c r="B90" i="47"/>
  <c r="AQ89" i="47"/>
  <c r="B88" i="34"/>
  <c r="AQ87" i="34"/>
  <c r="B76" i="30"/>
  <c r="AQ75" i="30"/>
  <c r="AQ68" i="38"/>
  <c r="AQ74" i="52"/>
  <c r="AQ68" i="27"/>
  <c r="B69" i="27"/>
  <c r="AQ69" i="27" s="1"/>
  <c r="B74" i="27"/>
  <c r="AQ73" i="27"/>
  <c r="AQ45" i="33" l="1"/>
  <c r="AQ101" i="33"/>
  <c r="AQ98" i="33"/>
  <c r="B66" i="39"/>
  <c r="AQ65" i="39"/>
  <c r="B84" i="45"/>
  <c r="AQ83" i="45"/>
  <c r="B79" i="42"/>
  <c r="AQ78" i="42"/>
  <c r="B89" i="34"/>
  <c r="AQ88" i="34"/>
  <c r="B86" i="46"/>
  <c r="AQ85" i="46"/>
  <c r="B79" i="40"/>
  <c r="AQ78" i="40"/>
  <c r="B91" i="47"/>
  <c r="AQ90" i="47"/>
  <c r="B79" i="45"/>
  <c r="AQ78" i="45"/>
  <c r="B79" i="43"/>
  <c r="AQ78" i="43"/>
  <c r="B77" i="30"/>
  <c r="AQ76" i="30"/>
  <c r="AQ69" i="38"/>
  <c r="AQ75" i="52"/>
  <c r="AQ74" i="27"/>
  <c r="B75" i="27"/>
  <c r="AQ46" i="33" l="1"/>
  <c r="B67" i="39"/>
  <c r="AQ66" i="39"/>
  <c r="B80" i="45"/>
  <c r="AQ79" i="45"/>
  <c r="B80" i="40"/>
  <c r="AQ79" i="40"/>
  <c r="B87" i="46"/>
  <c r="AQ86" i="46"/>
  <c r="B80" i="43"/>
  <c r="AQ79" i="43"/>
  <c r="B92" i="47"/>
  <c r="AQ91" i="47"/>
  <c r="B90" i="34"/>
  <c r="AQ89" i="34"/>
  <c r="B80" i="42"/>
  <c r="AQ79" i="42"/>
  <c r="B85" i="45"/>
  <c r="AQ84" i="45"/>
  <c r="B78" i="30"/>
  <c r="AQ77" i="30"/>
  <c r="AQ70" i="38"/>
  <c r="AQ76" i="52"/>
  <c r="B76" i="27"/>
  <c r="AQ75" i="27"/>
  <c r="AQ47" i="33" l="1"/>
  <c r="B68" i="39"/>
  <c r="AQ67" i="39"/>
  <c r="B81" i="42"/>
  <c r="AQ80" i="42"/>
  <c r="B81" i="43"/>
  <c r="AQ80" i="43"/>
  <c r="B81" i="40"/>
  <c r="AQ80" i="40"/>
  <c r="B86" i="45"/>
  <c r="AQ85" i="45"/>
  <c r="B91" i="34"/>
  <c r="AQ90" i="34"/>
  <c r="B93" i="47"/>
  <c r="AQ92" i="47"/>
  <c r="B88" i="46"/>
  <c r="AQ87" i="46"/>
  <c r="B81" i="45"/>
  <c r="AQ80" i="45"/>
  <c r="B79" i="30"/>
  <c r="AQ78" i="30"/>
  <c r="AQ71" i="38"/>
  <c r="AQ77" i="52"/>
  <c r="AQ76" i="27"/>
  <c r="B77" i="27"/>
  <c r="AQ48" i="33" l="1"/>
  <c r="B69" i="39"/>
  <c r="AQ68" i="39"/>
  <c r="B94" i="47"/>
  <c r="AQ93" i="47"/>
  <c r="B87" i="45"/>
  <c r="AQ86" i="45"/>
  <c r="B89" i="46"/>
  <c r="AQ88" i="46"/>
  <c r="B94" i="46"/>
  <c r="B92" i="34"/>
  <c r="AQ91" i="34"/>
  <c r="B82" i="43"/>
  <c r="AQ81" i="43"/>
  <c r="B82" i="40"/>
  <c r="AQ81" i="40"/>
  <c r="B82" i="45"/>
  <c r="AQ82" i="45" s="1"/>
  <c r="AQ81" i="45"/>
  <c r="B82" i="42"/>
  <c r="AQ81" i="42"/>
  <c r="B80" i="30"/>
  <c r="AQ79" i="30"/>
  <c r="AQ72" i="38"/>
  <c r="AQ78" i="52"/>
  <c r="B78" i="27"/>
  <c r="AQ77" i="27"/>
  <c r="AQ49" i="33" l="1"/>
  <c r="B70" i="39"/>
  <c r="AQ69" i="39"/>
  <c r="B83" i="42"/>
  <c r="AQ82" i="42"/>
  <c r="B90" i="46"/>
  <c r="AQ89" i="46"/>
  <c r="B95" i="47"/>
  <c r="AQ94" i="47"/>
  <c r="B93" i="34"/>
  <c r="AQ92" i="34"/>
  <c r="B83" i="40"/>
  <c r="AQ82" i="40"/>
  <c r="B83" i="43"/>
  <c r="AQ82" i="43"/>
  <c r="B95" i="46"/>
  <c r="AQ94" i="46"/>
  <c r="B88" i="45"/>
  <c r="AQ87" i="45"/>
  <c r="B81" i="30"/>
  <c r="AQ80" i="30"/>
  <c r="AQ73" i="38"/>
  <c r="AQ79" i="52"/>
  <c r="B79" i="27"/>
  <c r="AQ78" i="27"/>
  <c r="AQ50" i="33" l="1"/>
  <c r="B71" i="39"/>
  <c r="AQ70" i="39"/>
  <c r="B84" i="40"/>
  <c r="AQ83" i="40"/>
  <c r="B96" i="46"/>
  <c r="AQ95" i="46"/>
  <c r="B96" i="47"/>
  <c r="AQ95" i="47"/>
  <c r="B89" i="45"/>
  <c r="AQ88" i="45"/>
  <c r="B84" i="43"/>
  <c r="AQ83" i="43"/>
  <c r="B94" i="34"/>
  <c r="AQ93" i="34"/>
  <c r="B91" i="46"/>
  <c r="AQ90" i="46"/>
  <c r="B84" i="42"/>
  <c r="AQ83" i="42"/>
  <c r="B82" i="30"/>
  <c r="AQ81" i="30"/>
  <c r="AQ74" i="38"/>
  <c r="AQ80" i="52"/>
  <c r="AQ79" i="27"/>
  <c r="B80" i="27"/>
  <c r="AQ99" i="33" l="1"/>
  <c r="AQ100" i="33"/>
  <c r="AQ51" i="33"/>
  <c r="B72" i="39"/>
  <c r="AQ71" i="39"/>
  <c r="B85" i="42"/>
  <c r="AQ84" i="42"/>
  <c r="B97" i="47"/>
  <c r="AQ96" i="47"/>
  <c r="B85" i="43"/>
  <c r="AQ84" i="43"/>
  <c r="B92" i="46"/>
  <c r="AQ91" i="46"/>
  <c r="B95" i="34"/>
  <c r="AQ94" i="34"/>
  <c r="B90" i="45"/>
  <c r="AQ89" i="45"/>
  <c r="B100" i="46"/>
  <c r="AQ96" i="46"/>
  <c r="B85" i="40"/>
  <c r="AQ84" i="40"/>
  <c r="AQ82" i="30"/>
  <c r="B88" i="30"/>
  <c r="B83" i="30"/>
  <c r="AQ75" i="38"/>
  <c r="AQ81" i="52"/>
  <c r="AQ80" i="27"/>
  <c r="B81" i="27"/>
  <c r="AQ52" i="33" l="1"/>
  <c r="AQ72" i="39"/>
  <c r="B73" i="39"/>
  <c r="B96" i="34"/>
  <c r="AQ95" i="34"/>
  <c r="AQ97" i="47"/>
  <c r="B98" i="47"/>
  <c r="B103" i="47"/>
  <c r="AQ103" i="47" s="1"/>
  <c r="B86" i="40"/>
  <c r="AQ85" i="40"/>
  <c r="B101" i="46"/>
  <c r="AQ100" i="46"/>
  <c r="B91" i="45"/>
  <c r="AQ90" i="45"/>
  <c r="B93" i="46"/>
  <c r="AQ93" i="46" s="1"/>
  <c r="AQ92" i="46"/>
  <c r="B86" i="43"/>
  <c r="AQ85" i="43"/>
  <c r="B86" i="42"/>
  <c r="AQ85" i="42"/>
  <c r="B84" i="30"/>
  <c r="AQ83" i="30"/>
  <c r="B89" i="30"/>
  <c r="AQ88" i="30"/>
  <c r="AQ76" i="38"/>
  <c r="AQ82" i="52"/>
  <c r="B82" i="27"/>
  <c r="AQ81" i="27"/>
  <c r="AQ53" i="33" l="1"/>
  <c r="B74" i="39"/>
  <c r="AQ73" i="39"/>
  <c r="B99" i="47"/>
  <c r="AQ98" i="47"/>
  <c r="B87" i="43"/>
  <c r="AQ86" i="43"/>
  <c r="B92" i="45"/>
  <c r="AQ91" i="45"/>
  <c r="B102" i="46"/>
  <c r="AQ101" i="46"/>
  <c r="B87" i="42"/>
  <c r="AQ86" i="42"/>
  <c r="B87" i="40"/>
  <c r="AQ86" i="40"/>
  <c r="B97" i="34"/>
  <c r="AQ96" i="34"/>
  <c r="B90" i="30"/>
  <c r="AQ89" i="30"/>
  <c r="B85" i="30"/>
  <c r="AQ84" i="30"/>
  <c r="AQ77" i="38"/>
  <c r="AQ83" i="52"/>
  <c r="B83" i="27"/>
  <c r="AQ82" i="27"/>
  <c r="AQ54" i="33" l="1"/>
  <c r="B75" i="39"/>
  <c r="AQ74" i="39"/>
  <c r="B103" i="46"/>
  <c r="AQ103" i="46" s="1"/>
  <c r="AQ102" i="46"/>
  <c r="B88" i="43"/>
  <c r="AQ87" i="43"/>
  <c r="B98" i="34"/>
  <c r="AQ97" i="34"/>
  <c r="B88" i="42"/>
  <c r="AQ87" i="42"/>
  <c r="B88" i="40"/>
  <c r="AQ87" i="40"/>
  <c r="B93" i="45"/>
  <c r="AQ92" i="45"/>
  <c r="B100" i="47"/>
  <c r="AQ99" i="47"/>
  <c r="B86" i="30"/>
  <c r="AQ85" i="30"/>
  <c r="B91" i="30"/>
  <c r="AQ90" i="30"/>
  <c r="AQ78" i="38"/>
  <c r="AQ84" i="52"/>
  <c r="AQ83" i="27"/>
  <c r="B84" i="27"/>
  <c r="AQ55" i="33" l="1"/>
  <c r="B76" i="39"/>
  <c r="AQ75" i="39"/>
  <c r="B94" i="45"/>
  <c r="AQ93" i="45"/>
  <c r="B89" i="40"/>
  <c r="AQ88" i="40"/>
  <c r="B99" i="34"/>
  <c r="AQ98" i="34"/>
  <c r="B89" i="43"/>
  <c r="AQ88" i="43"/>
  <c r="B101" i="47"/>
  <c r="AQ100" i="47"/>
  <c r="B89" i="42"/>
  <c r="AQ88" i="42"/>
  <c r="B92" i="30"/>
  <c r="AQ91" i="30"/>
  <c r="B87" i="30"/>
  <c r="AQ87" i="30" s="1"/>
  <c r="AQ86" i="30"/>
  <c r="AQ79" i="38"/>
  <c r="AQ85" i="52"/>
  <c r="B85" i="27"/>
  <c r="AQ84" i="27"/>
  <c r="AQ56" i="33" l="1"/>
  <c r="AQ76" i="39"/>
  <c r="B77" i="39"/>
  <c r="B90" i="42"/>
  <c r="AQ89" i="42"/>
  <c r="B90" i="43"/>
  <c r="AQ89" i="43"/>
  <c r="B90" i="40"/>
  <c r="AQ89" i="40"/>
  <c r="B102" i="47"/>
  <c r="AQ102" i="47" s="1"/>
  <c r="AQ101" i="47"/>
  <c r="B100" i="34"/>
  <c r="AQ99" i="34"/>
  <c r="B95" i="45"/>
  <c r="AQ94" i="45"/>
  <c r="B93" i="30"/>
  <c r="AQ92" i="30"/>
  <c r="AQ80" i="38"/>
  <c r="AQ86" i="52"/>
  <c r="B91" i="27"/>
  <c r="B86" i="27"/>
  <c r="AQ85" i="27"/>
  <c r="AQ57" i="33" l="1"/>
  <c r="AQ77" i="39"/>
  <c r="B78" i="39"/>
  <c r="B101" i="34"/>
  <c r="AQ100" i="34"/>
  <c r="B91" i="40"/>
  <c r="AQ90" i="40"/>
  <c r="B96" i="45"/>
  <c r="AQ95" i="45"/>
  <c r="B91" i="43"/>
  <c r="AQ90" i="43"/>
  <c r="B91" i="42"/>
  <c r="AQ90" i="42"/>
  <c r="B94" i="30"/>
  <c r="AQ93" i="30"/>
  <c r="AQ81" i="38"/>
  <c r="AQ87" i="52"/>
  <c r="B87" i="27"/>
  <c r="AQ86" i="27"/>
  <c r="B92" i="27"/>
  <c r="AQ91" i="27"/>
  <c r="AQ58" i="33" l="1"/>
  <c r="B79" i="39"/>
  <c r="AQ78" i="39"/>
  <c r="B97" i="42"/>
  <c r="AQ91" i="42"/>
  <c r="B92" i="42"/>
  <c r="AQ91" i="43"/>
  <c r="B97" i="43"/>
  <c r="B92" i="43"/>
  <c r="B97" i="45"/>
  <c r="AQ96" i="45"/>
  <c r="AQ91" i="40"/>
  <c r="B92" i="40"/>
  <c r="B97" i="40"/>
  <c r="B102" i="34"/>
  <c r="AQ101" i="34"/>
  <c r="B95" i="30"/>
  <c r="AQ94" i="30"/>
  <c r="AQ82" i="38"/>
  <c r="AQ88" i="52"/>
  <c r="AQ92" i="27"/>
  <c r="B93" i="27"/>
  <c r="AQ87" i="27"/>
  <c r="B88" i="27"/>
  <c r="AQ59" i="33" l="1"/>
  <c r="AQ79" i="39"/>
  <c r="B80" i="39"/>
  <c r="B93" i="40"/>
  <c r="AQ92" i="40"/>
  <c r="B98" i="43"/>
  <c r="AQ97" i="43"/>
  <c r="B93" i="42"/>
  <c r="AQ92" i="42"/>
  <c r="B103" i="34"/>
  <c r="AQ103" i="34" s="1"/>
  <c r="AQ102" i="34"/>
  <c r="B93" i="43"/>
  <c r="AQ92" i="43"/>
  <c r="B98" i="40"/>
  <c r="AQ97" i="40"/>
  <c r="B98" i="45"/>
  <c r="AQ97" i="45"/>
  <c r="B98" i="42"/>
  <c r="AQ97" i="42"/>
  <c r="B96" i="30"/>
  <c r="AQ95" i="30"/>
  <c r="AQ83" i="38"/>
  <c r="AQ89" i="52"/>
  <c r="AQ93" i="27"/>
  <c r="B94" i="27"/>
  <c r="B89" i="27"/>
  <c r="AQ88" i="27"/>
  <c r="AQ60" i="33" l="1"/>
  <c r="B81" i="39"/>
  <c r="AQ80" i="39"/>
  <c r="B94" i="43"/>
  <c r="AQ93" i="43"/>
  <c r="B99" i="43"/>
  <c r="AQ98" i="43"/>
  <c r="B94" i="40"/>
  <c r="AQ93" i="40"/>
  <c r="B99" i="45"/>
  <c r="AQ98" i="45"/>
  <c r="B99" i="42"/>
  <c r="AQ98" i="42"/>
  <c r="B99" i="40"/>
  <c r="AQ98" i="40"/>
  <c r="B94" i="42"/>
  <c r="AQ93" i="42"/>
  <c r="B97" i="30"/>
  <c r="AQ96" i="30"/>
  <c r="AQ84" i="38"/>
  <c r="AQ90" i="52"/>
  <c r="B95" i="27"/>
  <c r="AQ94" i="27"/>
  <c r="B90" i="27"/>
  <c r="AQ90" i="27" s="1"/>
  <c r="AQ89" i="27"/>
  <c r="AQ61" i="33" l="1"/>
  <c r="B82" i="39"/>
  <c r="AQ81" i="39"/>
  <c r="B95" i="42"/>
  <c r="AQ94" i="42"/>
  <c r="B100" i="45"/>
  <c r="AQ99" i="45"/>
  <c r="B100" i="43"/>
  <c r="AQ99" i="43"/>
  <c r="B100" i="40"/>
  <c r="AQ99" i="40"/>
  <c r="B100" i="42"/>
  <c r="AQ99" i="42"/>
  <c r="B95" i="40"/>
  <c r="AQ94" i="40"/>
  <c r="B95" i="43"/>
  <c r="AQ94" i="43"/>
  <c r="B98" i="30"/>
  <c r="AQ97" i="30"/>
  <c r="AQ85" i="38"/>
  <c r="AQ91" i="52"/>
  <c r="B96" i="27"/>
  <c r="AQ95" i="27"/>
  <c r="AQ62" i="33" l="1"/>
  <c r="AQ82" i="39"/>
  <c r="B83" i="39"/>
  <c r="B96" i="43"/>
  <c r="AQ96" i="43" s="1"/>
  <c r="AQ95" i="43"/>
  <c r="B101" i="45"/>
  <c r="AQ100" i="45"/>
  <c r="B101" i="42"/>
  <c r="AQ100" i="42"/>
  <c r="B96" i="40"/>
  <c r="AQ96" i="40" s="1"/>
  <c r="AQ95" i="40"/>
  <c r="B101" i="40"/>
  <c r="AQ100" i="40"/>
  <c r="B101" i="43"/>
  <c r="AQ100" i="43"/>
  <c r="B96" i="42"/>
  <c r="AQ96" i="42" s="1"/>
  <c r="AQ95" i="42"/>
  <c r="B99" i="30"/>
  <c r="AQ98" i="30"/>
  <c r="AQ86" i="38"/>
  <c r="AQ92" i="52"/>
  <c r="AQ97" i="52"/>
  <c r="B97" i="27"/>
  <c r="AQ96" i="27"/>
  <c r="B102" i="27"/>
  <c r="AQ63" i="33" l="1"/>
  <c r="AQ83" i="39"/>
  <c r="B84" i="39"/>
  <c r="B102" i="40"/>
  <c r="AQ101" i="40"/>
  <c r="B102" i="45"/>
  <c r="AQ101" i="45"/>
  <c r="B102" i="43"/>
  <c r="AQ101" i="43"/>
  <c r="B102" i="42"/>
  <c r="AQ101" i="42"/>
  <c r="B100" i="30"/>
  <c r="AQ99" i="30"/>
  <c r="AQ87" i="38"/>
  <c r="AQ98" i="52"/>
  <c r="AQ93" i="52"/>
  <c r="AQ102" i="27"/>
  <c r="B103" i="27"/>
  <c r="AQ103" i="27" s="1"/>
  <c r="B98" i="27"/>
  <c r="AQ97" i="27"/>
  <c r="AQ81" i="33" l="1"/>
  <c r="AQ64" i="33"/>
  <c r="B85" i="39"/>
  <c r="AQ84" i="39"/>
  <c r="B103" i="42"/>
  <c r="AQ103" i="42" s="1"/>
  <c r="AQ102" i="42"/>
  <c r="B103" i="43"/>
  <c r="AQ103" i="43" s="1"/>
  <c r="AQ102" i="43"/>
  <c r="B103" i="45"/>
  <c r="AQ103" i="45" s="1"/>
  <c r="AQ102" i="45"/>
  <c r="B103" i="40"/>
  <c r="AQ103" i="40" s="1"/>
  <c r="AQ102" i="40"/>
  <c r="B101" i="30"/>
  <c r="AQ100" i="30"/>
  <c r="AQ88" i="38"/>
  <c r="AQ94" i="52"/>
  <c r="AQ99" i="52"/>
  <c r="B99" i="27"/>
  <c r="AQ98" i="27"/>
  <c r="AQ65" i="33" l="1"/>
  <c r="AQ82" i="33"/>
  <c r="B86" i="39"/>
  <c r="AQ85" i="39"/>
  <c r="B102" i="30"/>
  <c r="AQ101" i="30"/>
  <c r="AQ89" i="38"/>
  <c r="AQ100" i="52"/>
  <c r="AQ96" i="52"/>
  <c r="AQ95" i="52"/>
  <c r="B100" i="27"/>
  <c r="AQ99" i="27"/>
  <c r="AQ83" i="33" l="1"/>
  <c r="AQ66" i="33"/>
  <c r="B87" i="39"/>
  <c r="AQ86" i="39"/>
  <c r="B103" i="30"/>
  <c r="AQ103" i="30" s="1"/>
  <c r="AQ102" i="30"/>
  <c r="AQ90" i="38"/>
  <c r="AQ101" i="52"/>
  <c r="B101" i="27"/>
  <c r="AQ101" i="27" s="1"/>
  <c r="AQ100" i="27"/>
  <c r="AQ67" i="33" l="1"/>
  <c r="AQ85" i="33"/>
  <c r="AQ84" i="33"/>
  <c r="AQ87" i="39"/>
  <c r="B88" i="39"/>
  <c r="AQ91" i="38"/>
  <c r="AQ103" i="52"/>
  <c r="AQ102" i="52"/>
  <c r="AQ68" i="33" l="1"/>
  <c r="B89" i="39"/>
  <c r="AQ88" i="39"/>
  <c r="AQ97" i="38"/>
  <c r="AQ92" i="38"/>
  <c r="AQ69" i="33" l="1"/>
  <c r="B90" i="39"/>
  <c r="AQ89" i="39"/>
  <c r="AQ93" i="38"/>
  <c r="AQ98" i="38"/>
  <c r="AQ70" i="33" l="1"/>
  <c r="B91" i="39"/>
  <c r="AQ90" i="39"/>
  <c r="AQ99" i="38"/>
  <c r="AQ94" i="38"/>
  <c r="AQ71" i="33" l="1"/>
  <c r="B97" i="39"/>
  <c r="AQ91" i="39"/>
  <c r="B92" i="39"/>
  <c r="AQ96" i="38"/>
  <c r="AQ95" i="38"/>
  <c r="AQ100" i="38"/>
  <c r="AQ72" i="33" l="1"/>
  <c r="B93" i="39"/>
  <c r="AQ92" i="39"/>
  <c r="B98" i="39"/>
  <c r="AQ97" i="39"/>
  <c r="AQ101" i="38"/>
  <c r="AQ73" i="33" l="1"/>
  <c r="B99" i="39"/>
  <c r="AQ98" i="39"/>
  <c r="B94" i="39"/>
  <c r="AQ93" i="39"/>
  <c r="AQ103" i="38"/>
  <c r="AQ102" i="38"/>
  <c r="A68" i="48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Q74" i="33" l="1"/>
  <c r="B95" i="39"/>
  <c r="AQ94" i="39"/>
  <c r="B100" i="39"/>
  <c r="AQ99" i="39"/>
  <c r="AQ75" i="33" l="1"/>
  <c r="AQ100" i="39"/>
  <c r="B101" i="39"/>
  <c r="B96" i="39"/>
  <c r="AQ96" i="39" s="1"/>
  <c r="AQ95" i="39"/>
  <c r="AQ76" i="33" l="1"/>
  <c r="B102" i="39"/>
  <c r="AQ101" i="39"/>
  <c r="AQ77" i="33" l="1"/>
  <c r="B103" i="39"/>
  <c r="AQ103" i="39" s="1"/>
  <c r="AQ102" i="39"/>
  <c r="AQ78" i="33" l="1"/>
  <c r="AQ79" i="33" l="1"/>
  <c r="AQ80" i="33"/>
  <c r="A39" i="27" l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5" i="33" l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1" i="33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Q13" i="36"/>
  <c r="AQ5" i="36" l="1"/>
  <c r="AQ24" i="36" l="1"/>
  <c r="AQ21" i="36" l="1"/>
  <c r="AQ23" i="36" l="1"/>
  <c r="AQ17" i="36" l="1"/>
  <c r="AQ18" i="36" l="1"/>
  <c r="AQ19" i="36" l="1"/>
  <c r="AQ26" i="36" l="1"/>
  <c r="AQ31" i="36" l="1"/>
  <c r="AQ8" i="36" l="1"/>
  <c r="AQ11" i="36" l="1"/>
  <c r="AQ9" i="36" l="1"/>
  <c r="AQ7" i="36" l="1"/>
  <c r="AQ29" i="36" l="1"/>
  <c r="AQ30" i="36" l="1"/>
  <c r="AQ10" i="36" l="1"/>
  <c r="AQ14" i="36" l="1"/>
  <c r="AQ22" i="36" l="1"/>
  <c r="AQ20" i="36" l="1"/>
  <c r="AQ25" i="36" l="1"/>
  <c r="AQ27" i="36" l="1"/>
  <c r="AQ15" i="36" l="1"/>
  <c r="AQ32" i="36" l="1"/>
  <c r="AQ33" i="36" l="1"/>
  <c r="AQ34" i="36" l="1"/>
  <c r="AQ35" i="36" l="1"/>
  <c r="AQ36" i="36" l="1"/>
  <c r="AQ37" i="36" l="1"/>
  <c r="AQ38" i="36" l="1"/>
  <c r="AQ39" i="36" l="1"/>
  <c r="AQ40" i="36" l="1"/>
  <c r="AQ41" i="36" l="1"/>
  <c r="AQ42" i="36" l="1"/>
  <c r="AQ43" i="36" l="1"/>
  <c r="AQ44" i="36" l="1"/>
  <c r="AQ49" i="36"/>
  <c r="AQ50" i="36" l="1"/>
  <c r="AQ45" i="36"/>
  <c r="AQ46" i="36" l="1"/>
  <c r="AQ51" i="36"/>
  <c r="AQ52" i="36" l="1"/>
  <c r="AQ47" i="36"/>
  <c r="AQ48" i="36"/>
  <c r="AQ53" i="36" l="1"/>
  <c r="B104" i="36"/>
  <c r="AQ104" i="36" s="1"/>
  <c r="AQ54" i="36" l="1"/>
  <c r="B56" i="36" l="1"/>
  <c r="AQ55" i="36"/>
  <c r="AQ56" i="36" l="1"/>
  <c r="B57" i="36"/>
  <c r="AQ57" i="36" l="1"/>
  <c r="B58" i="36"/>
  <c r="B59" i="36" l="1"/>
  <c r="AQ58" i="36"/>
  <c r="B60" i="36" l="1"/>
  <c r="AQ59" i="36"/>
  <c r="AQ60" i="36" l="1"/>
  <c r="B61" i="36"/>
  <c r="AQ61" i="36" l="1"/>
  <c r="B62" i="36"/>
  <c r="B63" i="36" l="1"/>
  <c r="AQ62" i="36"/>
  <c r="B64" i="36" l="1"/>
  <c r="AQ63" i="36"/>
  <c r="AQ64" i="36" l="1"/>
  <c r="B65" i="36"/>
  <c r="B66" i="36" l="1"/>
  <c r="AQ65" i="36"/>
  <c r="B67" i="36" l="1"/>
  <c r="AQ66" i="36"/>
  <c r="B68" i="36" l="1"/>
  <c r="AQ67" i="36"/>
  <c r="AQ68" i="36" l="1"/>
  <c r="B69" i="36"/>
  <c r="AQ69" i="36" l="1"/>
  <c r="B70" i="36"/>
  <c r="B71" i="36" l="1"/>
  <c r="AQ70" i="36"/>
  <c r="B72" i="36" l="1"/>
  <c r="AQ71" i="36"/>
  <c r="AQ72" i="36" l="1"/>
  <c r="B73" i="36"/>
  <c r="B74" i="36" l="1"/>
  <c r="AQ73" i="36"/>
  <c r="B75" i="36" l="1"/>
  <c r="AQ74" i="36"/>
  <c r="B76" i="36" l="1"/>
  <c r="AQ75" i="36"/>
  <c r="AQ76" i="36" l="1"/>
  <c r="B77" i="36"/>
  <c r="AQ77" i="36" l="1"/>
  <c r="B78" i="36"/>
  <c r="B79" i="36" l="1"/>
  <c r="AQ78" i="36"/>
  <c r="B80" i="36" l="1"/>
  <c r="AQ79" i="36"/>
  <c r="AQ80" i="36" l="1"/>
  <c r="B81" i="36"/>
  <c r="AQ81" i="36" l="1"/>
  <c r="B82" i="36"/>
  <c r="B83" i="36" l="1"/>
  <c r="AQ82" i="36"/>
  <c r="B84" i="36" l="1"/>
  <c r="AQ83" i="36"/>
  <c r="AQ84" i="36" l="1"/>
  <c r="B85" i="36"/>
  <c r="B86" i="36" l="1"/>
  <c r="AQ85" i="36"/>
  <c r="B87" i="36" l="1"/>
  <c r="AQ86" i="36"/>
  <c r="B88" i="36" l="1"/>
  <c r="AQ87" i="36"/>
  <c r="AQ88" i="36" l="1"/>
  <c r="B89" i="36"/>
  <c r="AQ89" i="36" l="1"/>
  <c r="B90" i="36"/>
  <c r="B96" i="36" l="1"/>
  <c r="B91" i="36"/>
  <c r="AQ90" i="36"/>
  <c r="AQ91" i="36" l="1"/>
  <c r="B92" i="36"/>
  <c r="AQ96" i="36"/>
  <c r="B97" i="36"/>
  <c r="B93" i="36" l="1"/>
  <c r="AQ92" i="36"/>
  <c r="B98" i="36"/>
  <c r="AQ97" i="36"/>
  <c r="AQ98" i="36" l="1"/>
  <c r="B99" i="36"/>
  <c r="B94" i="36"/>
  <c r="AQ93" i="36"/>
  <c r="B95" i="36" l="1"/>
  <c r="AQ95" i="36" s="1"/>
  <c r="AQ94" i="36"/>
  <c r="B100" i="36"/>
  <c r="AQ99" i="36"/>
  <c r="B101" i="36" l="1"/>
  <c r="AQ100" i="36"/>
  <c r="B102" i="36" l="1"/>
  <c r="AQ101" i="36"/>
  <c r="B103" i="36" l="1"/>
  <c r="AQ103" i="36" s="1"/>
  <c r="AQ102" i="36"/>
  <c r="A17" i="36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5" i="36"/>
  <c r="A6" i="36"/>
  <c r="A7" i="36"/>
  <c r="A8" i="36"/>
  <c r="A9" i="36"/>
  <c r="A10" i="36"/>
  <c r="A11" i="36"/>
  <c r="A12" i="36"/>
  <c r="A13" i="36"/>
  <c r="A14" i="36"/>
  <c r="A15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Q9" i="39"/>
  <c r="AQ8" i="39"/>
  <c r="AQ11" i="39"/>
  <c r="AQ7" i="39"/>
  <c r="AQ10" i="39"/>
  <c r="A5" i="39"/>
  <c r="A6" i="39"/>
  <c r="A7" i="39"/>
  <c r="A8" i="39"/>
  <c r="A9" i="39"/>
  <c r="A10" i="39"/>
</calcChain>
</file>

<file path=xl/sharedStrings.xml><?xml version="1.0" encoding="utf-8"?>
<sst xmlns="http://schemas.openxmlformats.org/spreadsheetml/2006/main" count="8678" uniqueCount="2750">
  <si>
    <t>Totals</t>
  </si>
  <si>
    <t>Available spaces on sports</t>
  </si>
  <si>
    <r>
      <t xml:space="preserve">Spare / </t>
    </r>
    <r>
      <rPr>
        <sz val="10"/>
        <color indexed="10"/>
        <rFont val="Arial"/>
        <family val="2"/>
      </rPr>
      <t>oversubscribed</t>
    </r>
  </si>
  <si>
    <t>←First choice totals</t>
  </si>
  <si>
    <t>Notes</t>
  </si>
  <si>
    <t>Chq</t>
  </si>
  <si>
    <t>Cash</t>
  </si>
  <si>
    <t>Yr Gp</t>
  </si>
  <si>
    <t>Home Tel</t>
  </si>
  <si>
    <t>Post Code</t>
  </si>
  <si>
    <t>Town</t>
  </si>
  <si>
    <t>Address 2</t>
  </si>
  <si>
    <t>Address 1</t>
  </si>
  <si>
    <t>Surname</t>
  </si>
  <si>
    <t>First name</t>
  </si>
  <si>
    <t xml:space="preserve"> Payment</t>
  </si>
  <si>
    <t>School:</t>
  </si>
  <si>
    <t>SB</t>
  </si>
  <si>
    <t>WO</t>
  </si>
  <si>
    <t>SE</t>
  </si>
  <si>
    <t>DEV</t>
  </si>
  <si>
    <t>FIV</t>
  </si>
  <si>
    <t>LAV</t>
  </si>
  <si>
    <t>ROW</t>
  </si>
  <si>
    <t>TY</t>
  </si>
  <si>
    <t>ALL C</t>
  </si>
  <si>
    <t>B CAN</t>
  </si>
  <si>
    <t>CHIR</t>
  </si>
  <si>
    <t>Gt C</t>
  </si>
  <si>
    <t>Lavington School</t>
  </si>
  <si>
    <t>St B</t>
  </si>
  <si>
    <t>Devizes School</t>
  </si>
  <si>
    <t>Min per session</t>
  </si>
  <si>
    <t>FINAL ALLOCATED</t>
  </si>
  <si>
    <t>FINAL SPARE</t>
  </si>
  <si>
    <t>Second Choice Totals</t>
  </si>
  <si>
    <t>Third Choice Totals</t>
  </si>
  <si>
    <t>Other schools etc</t>
  </si>
  <si>
    <t>Transferred Out</t>
  </si>
  <si>
    <t>Transferred In</t>
  </si>
  <si>
    <t xml:space="preserve"> </t>
  </si>
  <si>
    <t>Total bids</t>
  </si>
  <si>
    <t>Overbid</t>
  </si>
  <si>
    <t>All Cannings Church of England Primary School</t>
  </si>
  <si>
    <t>Bishops Cannings Church of England (Aided) Primary School</t>
  </si>
  <si>
    <t>Chirton Church of England Primary School</t>
  </si>
  <si>
    <t>Rowde CofE Primary Academy</t>
  </si>
  <si>
    <t>Urchfont C.E. Primary School</t>
  </si>
  <si>
    <t>First Choice Totals</t>
  </si>
  <si>
    <t>ARCHERY</t>
  </si>
  <si>
    <t>ATHLETICS</t>
  </si>
  <si>
    <t>BADMINTON</t>
  </si>
  <si>
    <t>CANOEING</t>
  </si>
  <si>
    <t>GOLF</t>
  </si>
  <si>
    <t>GYMNASTICS</t>
  </si>
  <si>
    <t>JUDO</t>
  </si>
  <si>
    <t>TABLE TENNIS</t>
  </si>
  <si>
    <t>VOLLEYBALL</t>
  </si>
  <si>
    <t>←Third choice totals</t>
  </si>
  <si>
    <t>←Second choice totals</t>
  </si>
  <si>
    <t>B,D,C</t>
  </si>
  <si>
    <t>SKILL LEVEL</t>
  </si>
  <si>
    <t xml:space="preserve">LION:  </t>
  </si>
  <si>
    <t>CHOICES: 1, 2 and 3</t>
  </si>
  <si>
    <t>DAPS</t>
  </si>
  <si>
    <t>NCP</t>
  </si>
  <si>
    <t>RUS</t>
  </si>
  <si>
    <t>St Jo</t>
  </si>
  <si>
    <t>St N</t>
  </si>
  <si>
    <t>URF</t>
  </si>
  <si>
    <t>WAN</t>
  </si>
  <si>
    <t>OS</t>
  </si>
  <si>
    <t>Other Schools</t>
  </si>
  <si>
    <t>Cheques</t>
  </si>
  <si>
    <t>Money</t>
  </si>
  <si>
    <t>Received</t>
  </si>
  <si>
    <t>Total</t>
  </si>
  <si>
    <t>First Choice Totals (check totals)</t>
  </si>
  <si>
    <t>Rushall CE VA School</t>
  </si>
  <si>
    <t>Seend Church of England Primary School</t>
  </si>
  <si>
    <t>St Barnabas CE VC Primary School, Market Lavington</t>
  </si>
  <si>
    <t>Southbroom St James Academy, Devizes</t>
  </si>
  <si>
    <t xml:space="preserve">Woodborough CofE Primary School  </t>
  </si>
  <si>
    <t>Lion</t>
  </si>
  <si>
    <t>Code</t>
  </si>
  <si>
    <t>PB</t>
  </si>
  <si>
    <t>TS</t>
  </si>
  <si>
    <t>ADVENTUROUS ACTIVITIES</t>
  </si>
  <si>
    <t>SWORD FENCING</t>
  </si>
  <si>
    <t>TRAMPOLINING</t>
  </si>
  <si>
    <t>UNUSED</t>
  </si>
  <si>
    <t>e-mail address</t>
  </si>
  <si>
    <t>Mobile Tel</t>
  </si>
  <si>
    <t>Dauntsey Academy Primary School</t>
  </si>
  <si>
    <t>Peter B</t>
  </si>
  <si>
    <t xml:space="preserve">Five Lanes CE VC Primary School </t>
  </si>
  <si>
    <t>Holy Trinity CE Primary Academy</t>
  </si>
  <si>
    <t>Nursteed Community Primary School</t>
  </si>
  <si>
    <t>Tony S</t>
  </si>
  <si>
    <t>Southbroom St James Academy</t>
  </si>
  <si>
    <t>St Barnabas CE VC Primary School</t>
  </si>
  <si>
    <t>St Joseph's Catholic Primary School</t>
  </si>
  <si>
    <t>St Nicholas VC Primary School</t>
  </si>
  <si>
    <t>The Trinity CE Primary Academy</t>
  </si>
  <si>
    <t>Urchfont CE Primary School</t>
  </si>
  <si>
    <t>Wansdyke School</t>
  </si>
  <si>
    <t>All Cannings C of E Primary School</t>
  </si>
  <si>
    <t xml:space="preserve">                          </t>
  </si>
  <si>
    <t xml:space="preserve">   Totals  </t>
  </si>
  <si>
    <t>No</t>
  </si>
  <si>
    <t>School</t>
  </si>
  <si>
    <t>JT</t>
  </si>
  <si>
    <t>BM</t>
  </si>
  <si>
    <t>John T</t>
  </si>
  <si>
    <t>Barry M</t>
  </si>
  <si>
    <t>NS</t>
  </si>
  <si>
    <t>EG</t>
  </si>
  <si>
    <t>JK</t>
  </si>
  <si>
    <t>Nick S</t>
  </si>
  <si>
    <t>Eddie G</t>
  </si>
  <si>
    <t>Jerry K</t>
  </si>
  <si>
    <t>OTH</t>
  </si>
  <si>
    <t>Bishops Cannings</t>
  </si>
  <si>
    <t>Chirton</t>
  </si>
  <si>
    <t>Number per session</t>
  </si>
  <si>
    <t>Silverwood School - Rowde Campus</t>
  </si>
  <si>
    <t>Silverwood School - Trowbridge Campus</t>
  </si>
  <si>
    <t>Silverwood School and College - Chippenham</t>
  </si>
  <si>
    <t>SRC</t>
  </si>
  <si>
    <t>STC</t>
  </si>
  <si>
    <t>SCC</t>
  </si>
  <si>
    <t>DB</t>
  </si>
  <si>
    <t>Five Lanes CE VC Primary School</t>
  </si>
  <si>
    <t>Holy Trinity CofE Primary Academy</t>
  </si>
  <si>
    <t>St Nicholas CofE VC Primary School</t>
  </si>
  <si>
    <t>MOUNTAIN BIKING</t>
  </si>
  <si>
    <t>SKATEBOARDING</t>
  </si>
  <si>
    <t>POOL -ARTISTIC SWIMMING</t>
  </si>
  <si>
    <t>POOL - POOLSIDE DIVING</t>
  </si>
  <si>
    <t>Sports Coaching 2023 - FIRST CHOICES</t>
  </si>
  <si>
    <t>Date of Birtrh</t>
  </si>
  <si>
    <t>Parent's Name</t>
  </si>
  <si>
    <t>Done Before Y/N</t>
  </si>
  <si>
    <t>T/S'ce</t>
  </si>
  <si>
    <t xml:space="preserve"> Nick S</t>
  </si>
  <si>
    <t>David B</t>
  </si>
  <si>
    <t>Seend Chuch of England Primary School</t>
  </si>
  <si>
    <t>Arthur</t>
  </si>
  <si>
    <t>6</t>
  </si>
  <si>
    <t>Devizes</t>
  </si>
  <si>
    <t>SN10 5NL</t>
  </si>
  <si>
    <t>Y</t>
  </si>
  <si>
    <t>4</t>
  </si>
  <si>
    <t>N</t>
  </si>
  <si>
    <t>Ellie</t>
  </si>
  <si>
    <t>Wick Lane</t>
  </si>
  <si>
    <t>Fisher</t>
  </si>
  <si>
    <t>SN10 2FX</t>
  </si>
  <si>
    <t>Elsie</t>
  </si>
  <si>
    <t>Dickinson</t>
  </si>
  <si>
    <t>Kelly Dickinson</t>
  </si>
  <si>
    <t>5</t>
  </si>
  <si>
    <t>kellypotter823@gmail.com</t>
  </si>
  <si>
    <t>The Churchill</t>
  </si>
  <si>
    <t>West Lavington</t>
  </si>
  <si>
    <t>SN10 4JB</t>
  </si>
  <si>
    <t>01380 812287</t>
  </si>
  <si>
    <t>07507 362673</t>
  </si>
  <si>
    <t>B</t>
  </si>
  <si>
    <t>Tabitha</t>
  </si>
  <si>
    <t>Percy</t>
  </si>
  <si>
    <t>Matthew Percy</t>
  </si>
  <si>
    <t>mpercy@londonplains.com</t>
  </si>
  <si>
    <t>37 High Street</t>
  </si>
  <si>
    <t>Easterton</t>
  </si>
  <si>
    <t>01380 818771</t>
  </si>
  <si>
    <t>07713 017531</t>
  </si>
  <si>
    <t>Gus</t>
  </si>
  <si>
    <t>Cains</t>
  </si>
  <si>
    <t>Victoria Cains</t>
  </si>
  <si>
    <t>7</t>
  </si>
  <si>
    <t>torscains@googlemail.com</t>
  </si>
  <si>
    <t>40 Elizabeth Drive</t>
  </si>
  <si>
    <t>SN10 3SD</t>
  </si>
  <si>
    <t>01380 728438</t>
  </si>
  <si>
    <t>07776 188278</t>
  </si>
  <si>
    <t>Connie</t>
  </si>
  <si>
    <t>Collier</t>
  </si>
  <si>
    <t>Lucy Wilson</t>
  </si>
  <si>
    <t>lucyandant2012@gmail.com</t>
  </si>
  <si>
    <t>217 High Street</t>
  </si>
  <si>
    <t>Worton</t>
  </si>
  <si>
    <t>SN10 5SE</t>
  </si>
  <si>
    <t>07425 390240</t>
  </si>
  <si>
    <t>07500 044800</t>
  </si>
  <si>
    <t>Father Barry Killick
Migraine</t>
  </si>
  <si>
    <t>Mirin</t>
  </si>
  <si>
    <t>Father Barry Killick
Excema</t>
  </si>
  <si>
    <t>Benjamin</t>
  </si>
  <si>
    <t>Mollett</t>
  </si>
  <si>
    <t>Sarah Mollett</t>
  </si>
  <si>
    <t>sarah.mollett@hotmail.co.uk</t>
  </si>
  <si>
    <t>6 Salisbury Hollow</t>
  </si>
  <si>
    <t>Edington</t>
  </si>
  <si>
    <t>BA13 4PF</t>
  </si>
  <si>
    <t>01380 830194</t>
  </si>
  <si>
    <t>07866 128028</t>
  </si>
  <si>
    <t>y</t>
  </si>
  <si>
    <t>Ethan</t>
  </si>
  <si>
    <t>Cox</t>
  </si>
  <si>
    <t>Louise Cox</t>
  </si>
  <si>
    <t>louiseandrachel@hotmail.co.uk</t>
  </si>
  <si>
    <t>14 Kempsfield</t>
  </si>
  <si>
    <t>SN10 5AX</t>
  </si>
  <si>
    <t>07944 339774</t>
  </si>
  <si>
    <t>07715 565322</t>
  </si>
  <si>
    <t>POOL - ARTISTIC SWIMMING</t>
  </si>
  <si>
    <t>Daniel</t>
  </si>
  <si>
    <t>Campbell</t>
  </si>
  <si>
    <t>Lucy Scattergood</t>
  </si>
  <si>
    <t>lucyscattergood81@hotmail.com</t>
  </si>
  <si>
    <t>13 Broadleas Road</t>
  </si>
  <si>
    <t>SN10 5DG</t>
  </si>
  <si>
    <t>07887 534300</t>
  </si>
  <si>
    <t>Charlie</t>
  </si>
  <si>
    <t>Robertson</t>
  </si>
  <si>
    <t>21.10.2009</t>
  </si>
  <si>
    <t>Melanie Burtenshaw</t>
  </si>
  <si>
    <t>8</t>
  </si>
  <si>
    <t>8?</t>
  </si>
  <si>
    <t>melaniebogert79@gmail.com</t>
  </si>
  <si>
    <t>Beechingstoke</t>
  </si>
  <si>
    <t>Dairy Cottage, 2 Puckshipton</t>
  </si>
  <si>
    <t>Pewsey</t>
  </si>
  <si>
    <t>SN9 6HG</t>
  </si>
  <si>
    <t>07769 973170</t>
  </si>
  <si>
    <t>Lily</t>
  </si>
  <si>
    <t>Kallmeier</t>
  </si>
  <si>
    <t>15.09.2012</t>
  </si>
  <si>
    <t>Rebecca Cox</t>
  </si>
  <si>
    <t>bex34@icloud.com</t>
  </si>
  <si>
    <t>9 Freeman Road</t>
  </si>
  <si>
    <t>SN10 3FF</t>
  </si>
  <si>
    <t>07593 165721</t>
  </si>
  <si>
    <t>Poppy</t>
  </si>
  <si>
    <t>Robson</t>
  </si>
  <si>
    <t>Melissa Robson</t>
  </si>
  <si>
    <t>08.05.2016</t>
  </si>
  <si>
    <t>melissa.r@btinternet.com</t>
  </si>
  <si>
    <t>9 Chivers Road</t>
  </si>
  <si>
    <t>SN10 3FB</t>
  </si>
  <si>
    <t>07888 679893</t>
  </si>
  <si>
    <t>Ava</t>
  </si>
  <si>
    <t>Grew</t>
  </si>
  <si>
    <t>13.03.2014</t>
  </si>
  <si>
    <t>Victoria Grew</t>
  </si>
  <si>
    <t>vickigrew@gmail.com</t>
  </si>
  <si>
    <t>21 Caenhill Gardens</t>
  </si>
  <si>
    <t>SN10 1QQ</t>
  </si>
  <si>
    <t>07549 663625</t>
  </si>
  <si>
    <t>07833 348528</t>
  </si>
  <si>
    <t>Abbie</t>
  </si>
  <si>
    <t>Hood</t>
  </si>
  <si>
    <t>27.04.2013</t>
  </si>
  <si>
    <t>Chris Hood</t>
  </si>
  <si>
    <t>chrisbhive20a@yahoo.co.uk</t>
  </si>
  <si>
    <t>93 Avon Road</t>
  </si>
  <si>
    <t>SN10 1PT</t>
  </si>
  <si>
    <t>01380 699984</t>
  </si>
  <si>
    <t>07985 790578</t>
  </si>
  <si>
    <t>Joy</t>
  </si>
  <si>
    <t>Abbott</t>
  </si>
  <si>
    <t>28.04.2014</t>
  </si>
  <si>
    <t>Naomi Abbott</t>
  </si>
  <si>
    <t>naomiabbottlives@btinternet.com</t>
  </si>
  <si>
    <t>Woodlands</t>
  </si>
  <si>
    <t>Manningford Bruce</t>
  </si>
  <si>
    <t>SN9 6JQ</t>
  </si>
  <si>
    <t>07824 884119</t>
  </si>
  <si>
    <t>Hope</t>
  </si>
  <si>
    <t>30.08.2012</t>
  </si>
  <si>
    <t>Harry</t>
  </si>
  <si>
    <t>Norris</t>
  </si>
  <si>
    <t>15.07.2014</t>
  </si>
  <si>
    <t>Jenna Norris</t>
  </si>
  <si>
    <t>jennanorris4@gmail.com</t>
  </si>
  <si>
    <t>138 Kerby Avenue</t>
  </si>
  <si>
    <t>Netheravon</t>
  </si>
  <si>
    <t>Salisbury</t>
  </si>
  <si>
    <t>SP4 9SA</t>
  </si>
  <si>
    <t>07940 742261</t>
  </si>
  <si>
    <t>Annabel</t>
  </si>
  <si>
    <t>Sims</t>
  </si>
  <si>
    <t>08.07.2014</t>
  </si>
  <si>
    <t>Rachel Sims</t>
  </si>
  <si>
    <t>rache1_522@hotmail.com</t>
  </si>
  <si>
    <t>12 Winchcome Avenue</t>
  </si>
  <si>
    <t>SN10 2QX</t>
  </si>
  <si>
    <t>07730 599133</t>
  </si>
  <si>
    <t>Ian Sims 07766 102076</t>
  </si>
  <si>
    <t>Ted</t>
  </si>
  <si>
    <t>Glander</t>
  </si>
  <si>
    <t>31.05.2013</t>
  </si>
  <si>
    <t>Lucie Glander</t>
  </si>
  <si>
    <t>lucieglander@gmail.com</t>
  </si>
  <si>
    <t>51 Downlands Road</t>
  </si>
  <si>
    <t>SN10 5EF</t>
  </si>
  <si>
    <t>01380 720891</t>
  </si>
  <si>
    <t>07974 226124</t>
  </si>
  <si>
    <t>Scott Glander 07768 795605</t>
  </si>
  <si>
    <t>Thomas</t>
  </si>
  <si>
    <t>Hams</t>
  </si>
  <si>
    <t>20.06.2013</t>
  </si>
  <si>
    <t>Justina Hams</t>
  </si>
  <si>
    <t>justyhams@hotmail.co.uk</t>
  </si>
  <si>
    <t>20 Sarum Drive</t>
  </si>
  <si>
    <t>SN10 5AT</t>
  </si>
  <si>
    <t>01380 722740</t>
  </si>
  <si>
    <t>07971 356781</t>
  </si>
  <si>
    <t>Elijah</t>
  </si>
  <si>
    <t>Hunn</t>
  </si>
  <si>
    <t>10.03.2012</t>
  </si>
  <si>
    <t>Anthea James</t>
  </si>
  <si>
    <t>antheajames@hotmail.co.uk</t>
  </si>
  <si>
    <t>11 Stirling Road</t>
  </si>
  <si>
    <t>Market Lavington</t>
  </si>
  <si>
    <t>SN10 4DD</t>
  </si>
  <si>
    <t>07949 984044</t>
  </si>
  <si>
    <t>Stevens</t>
  </si>
  <si>
    <t>Imogen</t>
  </si>
  <si>
    <t>05.08.2013?</t>
  </si>
  <si>
    <t>Chloe Stevens</t>
  </si>
  <si>
    <t>chloestevens0@hotmail.co.uk</t>
  </si>
  <si>
    <t>2 Kings Court</t>
  </si>
  <si>
    <t>SN10 4AF</t>
  </si>
  <si>
    <t>07917 098001</t>
  </si>
  <si>
    <t>D</t>
  </si>
  <si>
    <t>Violet</t>
  </si>
  <si>
    <t>Coltro</t>
  </si>
  <si>
    <t>Lee Coltro</t>
  </si>
  <si>
    <t>lee.coltro@yahoo.com</t>
  </si>
  <si>
    <t>Bath Road</t>
  </si>
  <si>
    <t>SN10 1QE</t>
  </si>
  <si>
    <t>07771 820946</t>
  </si>
  <si>
    <t>Finley</t>
  </si>
  <si>
    <t>Lewis</t>
  </si>
  <si>
    <t>03.04.2014</t>
  </si>
  <si>
    <t>Kerry Lewis</t>
  </si>
  <si>
    <t>kerryannlewis@hotmail.co.uk</t>
  </si>
  <si>
    <t>34 The Pound</t>
  </si>
  <si>
    <t>Bromham</t>
  </si>
  <si>
    <t>Chippenham</t>
  </si>
  <si>
    <t>SN15 2HF</t>
  </si>
  <si>
    <t>01380 850682</t>
  </si>
  <si>
    <t>07519 364098</t>
  </si>
  <si>
    <t>Logan</t>
  </si>
  <si>
    <t>03.10.2011</t>
  </si>
  <si>
    <t>Ella</t>
  </si>
  <si>
    <t>Hale</t>
  </si>
  <si>
    <t>Tracey Fry</t>
  </si>
  <si>
    <t>31.10.2012</t>
  </si>
  <si>
    <t>tracey.fry26@yahoo.com</t>
  </si>
  <si>
    <t>47 Keepers Road</t>
  </si>
  <si>
    <t>SN10 2FP</t>
  </si>
  <si>
    <t>07817 922527</t>
  </si>
  <si>
    <t>Freya</t>
  </si>
  <si>
    <t>Herbing</t>
  </si>
  <si>
    <t>36.05.2012</t>
  </si>
  <si>
    <t>Kim Herbing</t>
  </si>
  <si>
    <t>kimherbing@gmail.com</t>
  </si>
  <si>
    <t>45 Ferozeshah Road</t>
  </si>
  <si>
    <t>SN10 2JH</t>
  </si>
  <si>
    <t>07775 708866</t>
  </si>
  <si>
    <t>Norah</t>
  </si>
  <si>
    <t>Gee</t>
  </si>
  <si>
    <t>12.02.2013</t>
  </si>
  <si>
    <t>Kerrin Gee</t>
  </si>
  <si>
    <t>kerrintheron@hotmail.co.uk</t>
  </si>
  <si>
    <t>7 Lawrence Close</t>
  </si>
  <si>
    <t>SN10 5BD</t>
  </si>
  <si>
    <t>07824 672722</t>
  </si>
  <si>
    <t>Elystra</t>
  </si>
  <si>
    <t>Fox-Berrett</t>
  </si>
  <si>
    <t>12.09.2013</t>
  </si>
  <si>
    <t>Nicola Fox-Berrett</t>
  </si>
  <si>
    <t>spanglefairy_69@yahoo.com</t>
  </si>
  <si>
    <t>2 Drakes Avenue</t>
  </si>
  <si>
    <t>SN10 5HZ</t>
  </si>
  <si>
    <t>07759 419366</t>
  </si>
  <si>
    <t>Joseph</t>
  </si>
  <si>
    <t>Dennis</t>
  </si>
  <si>
    <t>19.09.2012</t>
  </si>
  <si>
    <t>Elizabeth Dennis</t>
  </si>
  <si>
    <t>elizabethmbullen@gmail.com</t>
  </si>
  <si>
    <t>SN10 5JG</t>
  </si>
  <si>
    <t>01380 727501</t>
  </si>
  <si>
    <t>07899 672421</t>
  </si>
  <si>
    <t>Matilda</t>
  </si>
  <si>
    <t>Pettitt</t>
  </si>
  <si>
    <t>30.10.2013</t>
  </si>
  <si>
    <t>Susie Pettitt</t>
  </si>
  <si>
    <t>susanerees@hotmail.com</t>
  </si>
  <si>
    <t>73 Broadleas Park</t>
  </si>
  <si>
    <t>28 Osmund Road</t>
  </si>
  <si>
    <t>SN10 3GD</t>
  </si>
  <si>
    <t>07739 724464</t>
  </si>
  <si>
    <t>Asthma (Inhaler)</t>
  </si>
  <si>
    <t>Robert</t>
  </si>
  <si>
    <t>Cross</t>
  </si>
  <si>
    <t>05.03.2013</t>
  </si>
  <si>
    <t>Kirsty Cross</t>
  </si>
  <si>
    <t>kncross@btinternet.com</t>
  </si>
  <si>
    <t>33 Coombe Lane</t>
  </si>
  <si>
    <t>Enford</t>
  </si>
  <si>
    <t>SN9 6DF</t>
  </si>
  <si>
    <t>01980 670213</t>
  </si>
  <si>
    <t>07880 733141</t>
  </si>
  <si>
    <t>Cat Fur/Hayfever (Not severe)</t>
  </si>
  <si>
    <t>Scarlet</t>
  </si>
  <si>
    <t>16.10.2010</t>
  </si>
  <si>
    <t>Scorer</t>
  </si>
  <si>
    <t>12.09.2010</t>
  </si>
  <si>
    <t>Annie</t>
  </si>
  <si>
    <t>Kate Scorer</t>
  </si>
  <si>
    <t>Harper House</t>
  </si>
  <si>
    <t xml:space="preserve">	katescorer@hotmail.co.uk</t>
  </si>
  <si>
    <t>DT9 3AD</t>
  </si>
  <si>
    <t>Hound Street</t>
  </si>
  <si>
    <t>Sherborne</t>
  </si>
  <si>
    <t>07929 827436</t>
  </si>
  <si>
    <t>07813 151191</t>
  </si>
  <si>
    <t>Tilly</t>
  </si>
  <si>
    <t>28.12.2012</t>
  </si>
  <si>
    <t>T/S</t>
  </si>
  <si>
    <t>Gilbert</t>
  </si>
  <si>
    <t>Rachel Lewis</t>
  </si>
  <si>
    <t>rachellewis@live.co.uk</t>
  </si>
  <si>
    <t>Liddyard</t>
  </si>
  <si>
    <t>New Mill</t>
  </si>
  <si>
    <t>SN9 5LD</t>
  </si>
  <si>
    <t>01672 562167</t>
  </si>
  <si>
    <t>07780 700711</t>
  </si>
  <si>
    <t>Abigail</t>
  </si>
  <si>
    <t>Kelly</t>
  </si>
  <si>
    <t>Louise Kelly</t>
  </si>
  <si>
    <t>louikl@aol.com</t>
  </si>
  <si>
    <t>16 Cornwall Crescent</t>
  </si>
  <si>
    <t>SN10 5HG</t>
  </si>
  <si>
    <t>01380 730330</t>
  </si>
  <si>
    <t>07512 317808</t>
  </si>
  <si>
    <t>Lacie</t>
  </si>
  <si>
    <t>Whiting</t>
  </si>
  <si>
    <t>26.05.2012</t>
  </si>
  <si>
    <t>Dawn Whiting</t>
  </si>
  <si>
    <t>steveanddawnwhiting@sky.com</t>
  </si>
  <si>
    <t>Marston</t>
  </si>
  <si>
    <t>SN10 5SF</t>
  </si>
  <si>
    <t>07774 000146</t>
  </si>
  <si>
    <t>Rosie</t>
  </si>
  <si>
    <t>Phillips</t>
  </si>
  <si>
    <t>09.01.2012</t>
  </si>
  <si>
    <t>Sarah Hunt</t>
  </si>
  <si>
    <t>benara@gmail.com</t>
  </si>
  <si>
    <t>4 School Road</t>
  </si>
  <si>
    <t>Seend</t>
  </si>
  <si>
    <t>Melksham</t>
  </si>
  <si>
    <t>SN12 6NJ</t>
  </si>
  <si>
    <t>07895 037122</t>
  </si>
  <si>
    <t>Hugo</t>
  </si>
  <si>
    <t>Dudley-Williams</t>
  </si>
  <si>
    <t>20.11.2012</t>
  </si>
  <si>
    <t>06.08.2013</t>
  </si>
  <si>
    <t>Louise Dudley-Williams</t>
  </si>
  <si>
    <t>louisedudleywilliams@googlemail.com</t>
  </si>
  <si>
    <t>Highlands House</t>
  </si>
  <si>
    <t>SN10 4PG</t>
  </si>
  <si>
    <t>01380 816984</t>
  </si>
  <si>
    <t>07768 637702</t>
  </si>
  <si>
    <t>Dad: 07939 083252</t>
  </si>
  <si>
    <t>Arabella</t>
  </si>
  <si>
    <t>Cook</t>
  </si>
  <si>
    <t>11.06.2014</t>
  </si>
  <si>
    <t>Alison Cook</t>
  </si>
  <si>
    <t>4?</t>
  </si>
  <si>
    <t>alisoncook11@icloud.com</t>
  </si>
  <si>
    <t>3 Osmund Close</t>
  </si>
  <si>
    <t>SN10 3GW</t>
  </si>
  <si>
    <t>01380 726442</t>
  </si>
  <si>
    <t>07989 400845</t>
  </si>
  <si>
    <t>Henly</t>
  </si>
  <si>
    <t>29.12.2009</t>
  </si>
  <si>
    <t>18.07.2011</t>
  </si>
  <si>
    <t>Rachel Henly</t>
  </si>
  <si>
    <t>rachelhenly@hotmail.co.uk</t>
  </si>
  <si>
    <t>18A Highfield</t>
  </si>
  <si>
    <t>SN15 2HN</t>
  </si>
  <si>
    <t>07827 960910</t>
  </si>
  <si>
    <t>Leo</t>
  </si>
  <si>
    <t>Andrews</t>
  </si>
  <si>
    <t>26.04.2011</t>
  </si>
  <si>
    <t>Miss Inge Hooper</t>
  </si>
  <si>
    <t>ingehooper@live.com</t>
  </si>
  <si>
    <t>9 Methuen Avenue</t>
  </si>
  <si>
    <t>SN12 7AQ</t>
  </si>
  <si>
    <t>07841 027 935</t>
  </si>
  <si>
    <t>Ben</t>
  </si>
  <si>
    <t>Kennelly</t>
  </si>
  <si>
    <t>22.08.2014</t>
  </si>
  <si>
    <t>Amy Kennelly</t>
  </si>
  <si>
    <t>amykennelly@live.co.uk</t>
  </si>
  <si>
    <t>2 Hillcott Cottages</t>
  </si>
  <si>
    <t>Hilcott</t>
  </si>
  <si>
    <t>SN9 6LE</t>
  </si>
  <si>
    <t>07900 583080</t>
  </si>
  <si>
    <t>Autism SAF</t>
  </si>
  <si>
    <t>Ollie</t>
  </si>
  <si>
    <t>Edmonds</t>
  </si>
  <si>
    <t>08.08.2010</t>
  </si>
  <si>
    <t>Fiona Taylor</t>
  </si>
  <si>
    <t>dieselfi@mail.com</t>
  </si>
  <si>
    <t>59 Station Road</t>
  </si>
  <si>
    <t>SN10 1B2</t>
  </si>
  <si>
    <t>07733 099168</t>
  </si>
  <si>
    <t>07531 920515</t>
  </si>
  <si>
    <t>Adam</t>
  </si>
  <si>
    <t>Sinclair</t>
  </si>
  <si>
    <t>15.07.2011</t>
  </si>
  <si>
    <t>Alison Sinclair</t>
  </si>
  <si>
    <t>marksinclair07@googlemail.com</t>
  </si>
  <si>
    <t>7 White Horse Way</t>
  </si>
  <si>
    <t>SN10 2HQ</t>
  </si>
  <si>
    <t>01380 730354</t>
  </si>
  <si>
    <t>07746 569352</t>
  </si>
  <si>
    <t>Joey</t>
  </si>
  <si>
    <t>Horne</t>
  </si>
  <si>
    <t>28.01.2013</t>
  </si>
  <si>
    <t>Michelle Horne</t>
  </si>
  <si>
    <t>horne6365@gmail.com</t>
  </si>
  <si>
    <t>65 Brickley Lane</t>
  </si>
  <si>
    <t>SN10 3BW</t>
  </si>
  <si>
    <t>07368 614417</t>
  </si>
  <si>
    <t>Rhys</t>
  </si>
  <si>
    <t>Asthma - Inhaler</t>
  </si>
  <si>
    <t>Groom</t>
  </si>
  <si>
    <t>01.08.2012</t>
  </si>
  <si>
    <t>Emma Groom</t>
  </si>
  <si>
    <t>emma@thegrooms.co.uk</t>
  </si>
  <si>
    <t>50 Avon Road</t>
  </si>
  <si>
    <t>SN10 1PS</t>
  </si>
  <si>
    <t>07429 006762 DAD</t>
  </si>
  <si>
    <t>07790 656768 MUM</t>
  </si>
  <si>
    <t>D,B</t>
  </si>
  <si>
    <t>Asthma + Allergies SAF</t>
  </si>
  <si>
    <t>Polly</t>
  </si>
  <si>
    <t>Milne</t>
  </si>
  <si>
    <t>02.10.2011</t>
  </si>
  <si>
    <t>08.09.2012</t>
  </si>
  <si>
    <t>Georgina Milne</t>
  </si>
  <si>
    <t>georgina.hatch@googlemail.com</t>
  </si>
  <si>
    <t>Jasmine House, Woodland Road</t>
  </si>
  <si>
    <t>Patney</t>
  </si>
  <si>
    <t>SN10 3RD</t>
  </si>
  <si>
    <t>01380 848989</t>
  </si>
  <si>
    <t>07711 038380</t>
  </si>
  <si>
    <t>Eliza</t>
  </si>
  <si>
    <t>Benson</t>
  </si>
  <si>
    <t>Claire Benson</t>
  </si>
  <si>
    <t>clairebenson3@sky.com</t>
  </si>
  <si>
    <t>32 Quakers Road</t>
  </si>
  <si>
    <t>SN10 2FH</t>
  </si>
  <si>
    <t>07966 509213</t>
  </si>
  <si>
    <t>Jenson</t>
  </si>
  <si>
    <t>Wright</t>
  </si>
  <si>
    <t>Howard Wright</t>
  </si>
  <si>
    <t>wiltshirehoward@gmail.com</t>
  </si>
  <si>
    <t>9 Rowde Court Road</t>
  </si>
  <si>
    <t>Rowde</t>
  </si>
  <si>
    <t>SN10 2PF</t>
  </si>
  <si>
    <t>01380 727405</t>
  </si>
  <si>
    <t>07411 359668</t>
  </si>
  <si>
    <t>07931 902376 SISTER @ ROWDE</t>
  </si>
  <si>
    <t>Harriet</t>
  </si>
  <si>
    <t>14.04.2014</t>
  </si>
  <si>
    <t>07931 902376 Brother @ Lavington</t>
  </si>
  <si>
    <t>Twiggs</t>
  </si>
  <si>
    <t>18.01.2011</t>
  </si>
  <si>
    <t>Sharon Twiggs</t>
  </si>
  <si>
    <t>shamoogin@hotmail.com</t>
  </si>
  <si>
    <t>134 Frome Road</t>
  </si>
  <si>
    <t>Trowbridge</t>
  </si>
  <si>
    <t>BA14 0DG</t>
  </si>
  <si>
    <t>07921 315097</t>
  </si>
  <si>
    <t>Henry</t>
  </si>
  <si>
    <t>Wootton</t>
  </si>
  <si>
    <t>25.06.2014</t>
  </si>
  <si>
    <t>Eloise Wootton</t>
  </si>
  <si>
    <t>eloisewootton@sky.com</t>
  </si>
  <si>
    <t>15 Fordson Road</t>
  </si>
  <si>
    <t>SN10 3UD</t>
  </si>
  <si>
    <t>07712 448726</t>
  </si>
  <si>
    <t>Lois</t>
  </si>
  <si>
    <t>10.09.2011</t>
  </si>
  <si>
    <t>Maison</t>
  </si>
  <si>
    <t>Jefferies</t>
  </si>
  <si>
    <t>20.05.2014</t>
  </si>
  <si>
    <t>Christina Jefferies</t>
  </si>
  <si>
    <t>chrissyruddle@hotmail.co.uk</t>
  </si>
  <si>
    <t>23 Bulkington</t>
  </si>
  <si>
    <t>SN10 1SL</t>
  </si>
  <si>
    <t>Bay Tree House</t>
  </si>
  <si>
    <t>07854 972 625</t>
  </si>
  <si>
    <t>Scott-Donaldson</t>
  </si>
  <si>
    <t>13.11.2013</t>
  </si>
  <si>
    <t>Holly Scott-Donaldson</t>
  </si>
  <si>
    <t>Pippins Well, Devizes Road</t>
  </si>
  <si>
    <t>SN10 5LL</t>
  </si>
  <si>
    <t>07443 662982</t>
  </si>
  <si>
    <t>Potterne</t>
  </si>
  <si>
    <t>David</t>
  </si>
  <si>
    <t>Warren</t>
  </si>
  <si>
    <t>22.01.2014</t>
  </si>
  <si>
    <t>Victoria Warren</t>
  </si>
  <si>
    <t>mrsvictoriawarren@gmail.com</t>
  </si>
  <si>
    <t>16 St Marys Close</t>
  </si>
  <si>
    <t>07776 992819</t>
  </si>
  <si>
    <t>Various allergies (inhaler) SAF</t>
  </si>
  <si>
    <t>Emily</t>
  </si>
  <si>
    <t>15.05.2012</t>
  </si>
  <si>
    <t>Maddie</t>
  </si>
  <si>
    <t>Rance</t>
  </si>
  <si>
    <t>14.04.2010</t>
  </si>
  <si>
    <t>Gemma Scruse</t>
  </si>
  <si>
    <t>29.06.2011</t>
  </si>
  <si>
    <t>7?</t>
  </si>
  <si>
    <t>gemmascruse@gmail.com</t>
  </si>
  <si>
    <t>15 Sandfield</t>
  </si>
  <si>
    <t>SN10 4HL</t>
  </si>
  <si>
    <t>07850 539489</t>
  </si>
  <si>
    <t>hollyscott-donaldson@hotmail.co.uk</t>
  </si>
  <si>
    <t>Elizabeth</t>
  </si>
  <si>
    <t>Watson</t>
  </si>
  <si>
    <t>31.08.2013</t>
  </si>
  <si>
    <t>Ruth Watson</t>
  </si>
  <si>
    <t>rjenkins79@hotmail.com</t>
  </si>
  <si>
    <t>32 Newman Road</t>
  </si>
  <si>
    <t>SN10 5LE</t>
  </si>
  <si>
    <t>07305 311168</t>
  </si>
  <si>
    <t>07824 662291 (Dad)</t>
  </si>
  <si>
    <t>Eczema</t>
  </si>
  <si>
    <t>Baker</t>
  </si>
  <si>
    <t>23.02.2013</t>
  </si>
  <si>
    <t>Emma Scott</t>
  </si>
  <si>
    <t>emmilou2903@gmail.com</t>
  </si>
  <si>
    <t>Ascot House</t>
  </si>
  <si>
    <t>Wilsford</t>
  </si>
  <si>
    <t>SN9 6HB</t>
  </si>
  <si>
    <t>07815 292298</t>
  </si>
  <si>
    <t>BB</t>
  </si>
  <si>
    <t>Anna</t>
  </si>
  <si>
    <t>Ridge</t>
  </si>
  <si>
    <t>26.12,2009</t>
  </si>
  <si>
    <t>Claire Ridg</t>
  </si>
  <si>
    <t>claire.l.ridge@gmail.com</t>
  </si>
  <si>
    <t>5 The Old Barnyard</t>
  </si>
  <si>
    <t>SN9 6BF</t>
  </si>
  <si>
    <t>Pewsey Road, Rushall</t>
  </si>
  <si>
    <t>01980 635052</t>
  </si>
  <si>
    <t>07834 493585</t>
  </si>
  <si>
    <t>Dad: 07392 408032</t>
  </si>
  <si>
    <t>Leyla</t>
  </si>
  <si>
    <t>12.10.2009</t>
  </si>
  <si>
    <t>Claudia Pineros</t>
  </si>
  <si>
    <t>cliph28@hotmail.com</t>
  </si>
  <si>
    <t>52 Sells Green</t>
  </si>
  <si>
    <t>SN12 6PF</t>
  </si>
  <si>
    <t>01380 828688</t>
  </si>
  <si>
    <t>07778 849870</t>
  </si>
  <si>
    <t>Connor</t>
  </si>
  <si>
    <t>West</t>
  </si>
  <si>
    <t>20.12.2009</t>
  </si>
  <si>
    <t>Phillip West</t>
  </si>
  <si>
    <t>ashton_gate@hotmail.com</t>
  </si>
  <si>
    <t>37 Matilda Way</t>
  </si>
  <si>
    <t>SN10 2SH</t>
  </si>
  <si>
    <t>01380 736368</t>
  </si>
  <si>
    <t>07909 094830</t>
  </si>
  <si>
    <t>Asthma</t>
  </si>
  <si>
    <t>Maximilian</t>
  </si>
  <si>
    <t>Hughes</t>
  </si>
  <si>
    <t>26.01.2013</t>
  </si>
  <si>
    <t>Harriet Hanna</t>
  </si>
  <si>
    <t>harriethanna86@gmail.com</t>
  </si>
  <si>
    <t>29 Kingsley Gardens</t>
  </si>
  <si>
    <t>SN10 3DH</t>
  </si>
  <si>
    <t>07828 001969</t>
  </si>
  <si>
    <t>Samuel</t>
  </si>
  <si>
    <t>Coles</t>
  </si>
  <si>
    <t>26.11.2010</t>
  </si>
  <si>
    <t>Emma Coles</t>
  </si>
  <si>
    <t>emmathevet@yahoo.com</t>
  </si>
  <si>
    <t>The Gatehouse</t>
  </si>
  <si>
    <t>SN10 5DW</t>
  </si>
  <si>
    <t>07968 536438</t>
  </si>
  <si>
    <t>Siblings @ St Jo's</t>
  </si>
  <si>
    <t>William</t>
  </si>
  <si>
    <t>Lucas</t>
  </si>
  <si>
    <t>Haynes</t>
  </si>
  <si>
    <t>Paul &amp; Sarah Haynes</t>
  </si>
  <si>
    <t>s_haynes1@hotmail.com</t>
  </si>
  <si>
    <t>The Three Magpies</t>
  </si>
  <si>
    <t>Felix</t>
  </si>
  <si>
    <t>27.03.2013</t>
  </si>
  <si>
    <t>5?</t>
  </si>
  <si>
    <t>Sells Green, 
Seend</t>
  </si>
  <si>
    <t>01380 828389</t>
  </si>
  <si>
    <t>07500 044727</t>
  </si>
  <si>
    <t>07484 395969</t>
  </si>
  <si>
    <t>At Melksham Oak</t>
  </si>
  <si>
    <t>Mara</t>
  </si>
  <si>
    <t>Kingerley</t>
  </si>
  <si>
    <t>17.02.2010</t>
  </si>
  <si>
    <t>Theresa Langdon</t>
  </si>
  <si>
    <t>sean@mara1.plus.com</t>
  </si>
  <si>
    <t>27 Longcroft Road</t>
  </si>
  <si>
    <t>SN10 3AT</t>
  </si>
  <si>
    <t>01380 725766</t>
  </si>
  <si>
    <t>07832 686883</t>
  </si>
  <si>
    <t>Grant</t>
  </si>
  <si>
    <t>30.08.2014</t>
  </si>
  <si>
    <t>Eloise Hams</t>
  </si>
  <si>
    <t>e.grant1@outlook.com</t>
  </si>
  <si>
    <t>47 Anzio Road</t>
  </si>
  <si>
    <t>SN10 2GF</t>
  </si>
  <si>
    <t>07912 221172</t>
  </si>
  <si>
    <t>Isambard</t>
  </si>
  <si>
    <t>Pickford</t>
  </si>
  <si>
    <t>20.10.2010</t>
  </si>
  <si>
    <t>Rachael Pickford</t>
  </si>
  <si>
    <t>rachael.pickford@gmail.com</t>
  </si>
  <si>
    <t>18 Sandfield</t>
  </si>
  <si>
    <t>07805 303969</t>
  </si>
  <si>
    <t>Mild Cerebral Palsy</t>
  </si>
  <si>
    <t>Martin</t>
  </si>
  <si>
    <t>13.07.2012</t>
  </si>
  <si>
    <t>Cathryn Martin</t>
  </si>
  <si>
    <t>saultmartin1978@gmail.com</t>
  </si>
  <si>
    <t>Dindigul, Bath Road</t>
  </si>
  <si>
    <t>01380 723768</t>
  </si>
  <si>
    <t>07791 711906</t>
  </si>
  <si>
    <t>Hodge</t>
  </si>
  <si>
    <t>Jacob</t>
  </si>
  <si>
    <t>13.10.2013</t>
  </si>
  <si>
    <t>Donna Hodge</t>
  </si>
  <si>
    <t>dcallman@hotmail.com</t>
  </si>
  <si>
    <t>8 School Road</t>
  </si>
  <si>
    <t>01380 828245</t>
  </si>
  <si>
    <t>07958 087106</t>
  </si>
  <si>
    <t>SN12 6RN</t>
  </si>
  <si>
    <t>Woodland</t>
  </si>
  <si>
    <t>27.01.2011</t>
  </si>
  <si>
    <t>Rachel Pearson</t>
  </si>
  <si>
    <t>rachelpearson@yahoo.com</t>
  </si>
  <si>
    <t>9 Holmeleaze</t>
  </si>
  <si>
    <t>Steeple Ashton</t>
  </si>
  <si>
    <t>BA14 6EH</t>
  </si>
  <si>
    <t>01225 201107</t>
  </si>
  <si>
    <t>07910 944440
07906 026702</t>
  </si>
  <si>
    <t>Oscar</t>
  </si>
  <si>
    <t>13.09.2013</t>
  </si>
  <si>
    <t>09.10.2012</t>
  </si>
  <si>
    <t>Adams</t>
  </si>
  <si>
    <t>28.01.2011</t>
  </si>
  <si>
    <t>Louise Currell</t>
  </si>
  <si>
    <t>louise.currell@hotmail.com</t>
  </si>
  <si>
    <t>8 Tanis</t>
  </si>
  <si>
    <t>SN10 2NG</t>
  </si>
  <si>
    <t>07887 852051</t>
  </si>
  <si>
    <t>Wyatt</t>
  </si>
  <si>
    <t>Cozens</t>
  </si>
  <si>
    <t>13.04.2010</t>
  </si>
  <si>
    <t>Laura Cozens</t>
  </si>
  <si>
    <t>cozensfamily@icloud.com</t>
  </si>
  <si>
    <t>6 Elm Road</t>
  </si>
  <si>
    <t xml:space="preserve">North Colerne </t>
  </si>
  <si>
    <t>SN14 8QB</t>
  </si>
  <si>
    <t>01225 743414</t>
  </si>
  <si>
    <t>07810 020157</t>
  </si>
  <si>
    <t>Downs Syndrome</t>
  </si>
  <si>
    <t>Isabel</t>
  </si>
  <si>
    <t>06.07.2012</t>
  </si>
  <si>
    <t>With Wyatt</t>
  </si>
  <si>
    <t>Helsby</t>
  </si>
  <si>
    <t>07.06.2011</t>
  </si>
  <si>
    <t>Cheryl Cotterill</t>
  </si>
  <si>
    <t>ch3237@googlemail.com</t>
  </si>
  <si>
    <t>2 Teal Close</t>
  </si>
  <si>
    <t>Westbury</t>
  </si>
  <si>
    <t>BA13 3XL</t>
  </si>
  <si>
    <t>07517 078236</t>
  </si>
  <si>
    <t>Asthma - Inhaler + Klinefelters Syndrome</t>
  </si>
  <si>
    <t>Riley</t>
  </si>
  <si>
    <t>Hulbert</t>
  </si>
  <si>
    <t>27.10.2010</t>
  </si>
  <si>
    <t>Laura Hulbert</t>
  </si>
  <si>
    <t>colinlaura.69@hotmail.com</t>
  </si>
  <si>
    <t>Hilperton</t>
  </si>
  <si>
    <t>BA14 7WT</t>
  </si>
  <si>
    <t>24 Helliker Close</t>
  </si>
  <si>
    <t>01225 284115</t>
  </si>
  <si>
    <t>07712 104151</t>
  </si>
  <si>
    <t>Epilepsy + Autism</t>
  </si>
  <si>
    <t>Baxter</t>
  </si>
  <si>
    <t>13.07.2010</t>
  </si>
  <si>
    <t>Clare Baxter</t>
  </si>
  <si>
    <t>clarefrancis@hotmail.com</t>
  </si>
  <si>
    <t>9 Ferris Mead</t>
  </si>
  <si>
    <t>Warminster</t>
  </si>
  <si>
    <t>BA12 9PY</t>
  </si>
  <si>
    <t>01985 300265</t>
  </si>
  <si>
    <t>Autism - SAF</t>
  </si>
  <si>
    <t>Deanna</t>
  </si>
  <si>
    <t>07825 876616
07931 997893 (Dad)</t>
  </si>
  <si>
    <t>Molly</t>
  </si>
  <si>
    <t>Poole</t>
  </si>
  <si>
    <t>29.06.2013</t>
  </si>
  <si>
    <t>Cath Poole</t>
  </si>
  <si>
    <t>cathryn.poole@virgin.net</t>
  </si>
  <si>
    <t>Stone, Church Road</t>
  </si>
  <si>
    <t>Woodborough</t>
  </si>
  <si>
    <t>SN9 5PH</t>
  </si>
  <si>
    <t>01672 851307</t>
  </si>
  <si>
    <t>07950 251524</t>
  </si>
  <si>
    <t>Olivia</t>
  </si>
  <si>
    <t>Ellis</t>
  </si>
  <si>
    <t>03.10.2012</t>
  </si>
  <si>
    <t>Celina Ellis</t>
  </si>
  <si>
    <t>celinaellis@hotmail.com</t>
  </si>
  <si>
    <t>20 Walnut Close</t>
  </si>
  <si>
    <t>Urchfont</t>
  </si>
  <si>
    <t>SN10 4RU</t>
  </si>
  <si>
    <t>07850 502098</t>
  </si>
  <si>
    <t>01380 840511</t>
  </si>
  <si>
    <t>Weak Bladder - SAF</t>
  </si>
  <si>
    <t>Daisy</t>
  </si>
  <si>
    <t>Shanagher</t>
  </si>
  <si>
    <t>10.04.2012</t>
  </si>
  <si>
    <t>Tana Shanagher</t>
  </si>
  <si>
    <t>tana.shanagher@gmail.com</t>
  </si>
  <si>
    <t>51 High Street</t>
  </si>
  <si>
    <t>SN9 5AP</t>
  </si>
  <si>
    <t>01672 563235</t>
  </si>
  <si>
    <t>07808 581116</t>
  </si>
  <si>
    <t>Kinderman</t>
  </si>
  <si>
    <t>24.09.2012</t>
  </si>
  <si>
    <t>Charlotte Kinderman</t>
  </si>
  <si>
    <t>mark-char@hotmail.co.uk</t>
  </si>
  <si>
    <t>Mullens Farmhouse</t>
  </si>
  <si>
    <t>Bohune Common</t>
  </si>
  <si>
    <t>SN9 6LY</t>
  </si>
  <si>
    <t>01672 851314</t>
  </si>
  <si>
    <t>07824 556931</t>
  </si>
  <si>
    <t>09.06.2014</t>
  </si>
  <si>
    <t>Turner</t>
  </si>
  <si>
    <t>03.09.2013</t>
  </si>
  <si>
    <t>Lucy Turner</t>
  </si>
  <si>
    <t>lucy_turner@yahoo.co.uk</t>
  </si>
  <si>
    <t>1 Milkhouse Water</t>
  </si>
  <si>
    <t>SN9 6JX</t>
  </si>
  <si>
    <t>01672 569297</t>
  </si>
  <si>
    <t>07968 476259</t>
  </si>
  <si>
    <t>Autumn</t>
  </si>
  <si>
    <t>Willis</t>
  </si>
  <si>
    <t>10.12.2011</t>
  </si>
  <si>
    <t>Sarah Willis</t>
  </si>
  <si>
    <t>frudowillis@gmail.com</t>
  </si>
  <si>
    <t>16 Fordson Road</t>
  </si>
  <si>
    <t>07966 097012</t>
  </si>
  <si>
    <t>Smith</t>
  </si>
  <si>
    <t>13.06.2013</t>
  </si>
  <si>
    <t>Nicola Smith</t>
  </si>
  <si>
    <t>nichoulden@hotmail.com</t>
  </si>
  <si>
    <t>1 Redworth Walk</t>
  </si>
  <si>
    <t>Amesbury</t>
  </si>
  <si>
    <t>SP4 7FB</t>
  </si>
  <si>
    <t>07823 333237</t>
  </si>
  <si>
    <t>Stan</t>
  </si>
  <si>
    <t>Tyler-Whittle</t>
  </si>
  <si>
    <t>27.01.2013</t>
  </si>
  <si>
    <t>Sophie Tyler-Whittle</t>
  </si>
  <si>
    <t>libelula.studio@gmail.com</t>
  </si>
  <si>
    <t>2 The Street</t>
  </si>
  <si>
    <t>Cherhill</t>
  </si>
  <si>
    <t>Calne</t>
  </si>
  <si>
    <t>SN11 8XP</t>
  </si>
  <si>
    <t>07986 583238</t>
  </si>
  <si>
    <t>Cornish</t>
  </si>
  <si>
    <t>08.09.2013</t>
  </si>
  <si>
    <t>Anthony Cornish</t>
  </si>
  <si>
    <t>anthonyjamescornish@hotmail.com</t>
  </si>
  <si>
    <t>Haresfield</t>
  </si>
  <si>
    <t>Marlborough Road</t>
  </si>
  <si>
    <t>SN9 5NT</t>
  </si>
  <si>
    <t>07876 506642</t>
  </si>
  <si>
    <t>Jake</t>
  </si>
  <si>
    <t>Atkins</t>
  </si>
  <si>
    <t>05.11.2011</t>
  </si>
  <si>
    <t>Helen Atkins</t>
  </si>
  <si>
    <t>hsatkins@hotmail.co.uk</t>
  </si>
  <si>
    <t>SN9 5PL</t>
  </si>
  <si>
    <t>01672 851909</t>
  </si>
  <si>
    <t>07803 926900</t>
  </si>
  <si>
    <t>Fiona</t>
  </si>
  <si>
    <t>Edwards</t>
  </si>
  <si>
    <t>19.02.2014</t>
  </si>
  <si>
    <t>Ramona Edwards</t>
  </si>
  <si>
    <t>rhensel@gmx.de</t>
  </si>
  <si>
    <t>The Smithy, Smithy Lane</t>
  </si>
  <si>
    <t>563 New Buildings</t>
  </si>
  <si>
    <t>SN9 6AY</t>
  </si>
  <si>
    <t>07827 597084</t>
  </si>
  <si>
    <t>Brandon</t>
  </si>
  <si>
    <t>Surtees</t>
  </si>
  <si>
    <t>20.09.2011</t>
  </si>
  <si>
    <t>Becky Allen</t>
  </si>
  <si>
    <t>becky2026@hotmail.com</t>
  </si>
  <si>
    <t>7 The Ivies</t>
  </si>
  <si>
    <t>SN9 6JH</t>
  </si>
  <si>
    <t>01672 700201</t>
  </si>
  <si>
    <t>07849 879803</t>
  </si>
  <si>
    <t>ASD</t>
  </si>
  <si>
    <t>Grover</t>
  </si>
  <si>
    <t>27.01.2010</t>
  </si>
  <si>
    <t>Hannah Grover</t>
  </si>
  <si>
    <t>hannahjane80@hotmail.com</t>
  </si>
  <si>
    <t>40 Gandy Way</t>
  </si>
  <si>
    <t>SN10 2GP</t>
  </si>
  <si>
    <t>07969 178511</t>
  </si>
  <si>
    <t>07813 661387 (Dad)</t>
  </si>
  <si>
    <t>04.05.2011</t>
  </si>
  <si>
    <t>Jane Watson</t>
  </si>
  <si>
    <t>janethomas74@gmail.com</t>
  </si>
  <si>
    <t>9A Common Hill</t>
  </si>
  <si>
    <t>BA14 6EE</t>
  </si>
  <si>
    <t>01380 870397</t>
  </si>
  <si>
    <t>07981 816308</t>
  </si>
  <si>
    <t>Beatrice</t>
  </si>
  <si>
    <t>Cotton</t>
  </si>
  <si>
    <t>08.07.2010</t>
  </si>
  <si>
    <t>Mark Cotton</t>
  </si>
  <si>
    <t>E.grant1@outlook.com</t>
  </si>
  <si>
    <t>07715 528290</t>
  </si>
  <si>
    <t>Lucy</t>
  </si>
  <si>
    <t>Smale</t>
  </si>
  <si>
    <t>10.03.2011</t>
  </si>
  <si>
    <t>Claire Smale</t>
  </si>
  <si>
    <t>smalefamily@outlook.com</t>
  </si>
  <si>
    <t>2 Golden Road</t>
  </si>
  <si>
    <t>SN10 2FN</t>
  </si>
  <si>
    <t>07799 892997</t>
  </si>
  <si>
    <t>Bolwell</t>
  </si>
  <si>
    <t>02.07.2014</t>
  </si>
  <si>
    <t>Shelley Bolwell</t>
  </si>
  <si>
    <t>slbolwell@gmail.com</t>
  </si>
  <si>
    <t>83 Woodland Way</t>
  </si>
  <si>
    <t>SN10 5LB</t>
  </si>
  <si>
    <t>07714 287529</t>
  </si>
  <si>
    <t>07990 079945 (Dad)</t>
  </si>
  <si>
    <t>Zoe</t>
  </si>
  <si>
    <t>Shuttleworth</t>
  </si>
  <si>
    <t>01.06.2010</t>
  </si>
  <si>
    <t>Gemma Shuttleworth</t>
  </si>
  <si>
    <t>gemma@initialized.co.uk</t>
  </si>
  <si>
    <t>Wells, The Spring</t>
  </si>
  <si>
    <t>SN10 4EA</t>
  </si>
  <si>
    <t>01380 816956</t>
  </si>
  <si>
    <t>07742 005593 (M)
07950 213245 (D)</t>
  </si>
  <si>
    <t>Nose bleeds, Hay Fever</t>
  </si>
  <si>
    <t>Rhyla</t>
  </si>
  <si>
    <t>Haines</t>
  </si>
  <si>
    <t>Kate Haines</t>
  </si>
  <si>
    <t>6?</t>
  </si>
  <si>
    <t>5 Duck Street</t>
  </si>
  <si>
    <t>SN10 5NB</t>
  </si>
  <si>
    <t>07747 721227</t>
  </si>
  <si>
    <t>07766 647112 (D)</t>
  </si>
  <si>
    <t>Freddie</t>
  </si>
  <si>
    <t>Mackay</t>
  </si>
  <si>
    <t>28.12.2010</t>
  </si>
  <si>
    <t>Vix Mackay</t>
  </si>
  <si>
    <t>gvmackay@btinternet.com</t>
  </si>
  <si>
    <t>Dean &amp; Chapter House</t>
  </si>
  <si>
    <t>Tilshead</t>
  </si>
  <si>
    <t>SP3 4SB</t>
  </si>
  <si>
    <t>01980 620044</t>
  </si>
  <si>
    <t>07989 982273</t>
  </si>
  <si>
    <t>One kidney SAF</t>
  </si>
  <si>
    <t>Alfie</t>
  </si>
  <si>
    <t>Ottoway</t>
  </si>
  <si>
    <t>01.03.2012</t>
  </si>
  <si>
    <t>Vicki Fox</t>
  </si>
  <si>
    <t>2 Hamilton Drive</t>
  </si>
  <si>
    <t>SN10 4BN</t>
  </si>
  <si>
    <t>01380 699209</t>
  </si>
  <si>
    <t>07423 659989 (M)
07932 254322 (D)</t>
  </si>
  <si>
    <t>Christina Ottaway (Step Mum) 07943 253 856</t>
  </si>
  <si>
    <t>joey201628@outlook.com</t>
  </si>
  <si>
    <t>Clements</t>
  </si>
  <si>
    <t>13.11.2012</t>
  </si>
  <si>
    <t>Rachel Clements</t>
  </si>
  <si>
    <t>rachelclements62@yahoo.co.uk</t>
  </si>
  <si>
    <t>44 Flaxmill Park</t>
  </si>
  <si>
    <t>SN10 2FF</t>
  </si>
  <si>
    <t>01380 723796</t>
  </si>
  <si>
    <t>07817 249076</t>
  </si>
  <si>
    <t>Evie</t>
  </si>
  <si>
    <t>Robinson</t>
  </si>
  <si>
    <t>25.08.2013</t>
  </si>
  <si>
    <t>Vicky Robinson</t>
  </si>
  <si>
    <t>vickyrobinson82@yahoo.co.uk</t>
  </si>
  <si>
    <t>9 Cranesbill Road</t>
  </si>
  <si>
    <t>SN10 2TJ</t>
  </si>
  <si>
    <t>07792 214541</t>
  </si>
  <si>
    <t>Noah</t>
  </si>
  <si>
    <t>SN10 5HW</t>
  </si>
  <si>
    <t>SN10 3UA</t>
  </si>
  <si>
    <t>Sofia</t>
  </si>
  <si>
    <t>Audis</t>
  </si>
  <si>
    <t>Michelle Audis</t>
  </si>
  <si>
    <t>104 White Horse Way</t>
  </si>
  <si>
    <t>audismichelle080@gmail.com</t>
  </si>
  <si>
    <t>SN10 2JR</t>
  </si>
  <si>
    <t>07810 006368</t>
  </si>
  <si>
    <t>Claude</t>
  </si>
  <si>
    <t>Pike</t>
  </si>
  <si>
    <t>09.05.2013</t>
  </si>
  <si>
    <t>Rebecca Pike</t>
  </si>
  <si>
    <t>becpike1@gmail.com</t>
  </si>
  <si>
    <t>19 Oak Close</t>
  </si>
  <si>
    <t>SN10 2RZ</t>
  </si>
  <si>
    <t>01380 860525</t>
  </si>
  <si>
    <t>07557 957718</t>
  </si>
  <si>
    <t>Cecily</t>
  </si>
  <si>
    <t>04.08.2014</t>
  </si>
  <si>
    <t>Andrew</t>
  </si>
  <si>
    <t>Peach</t>
  </si>
  <si>
    <t>05.11.2013</t>
  </si>
  <si>
    <t>Abbie Peach</t>
  </si>
  <si>
    <t>abbie.peach@gmail.com</t>
  </si>
  <si>
    <t>Staggs Cottage, The Street</t>
  </si>
  <si>
    <t>SN102LD</t>
  </si>
  <si>
    <t>01380 860343</t>
  </si>
  <si>
    <t>07702 810113</t>
  </si>
  <si>
    <t>Hurcombe-Venghaus</t>
  </si>
  <si>
    <t>28.04.2012</t>
  </si>
  <si>
    <t>Jessica Hurcombe</t>
  </si>
  <si>
    <t>jessmayhurcs@gmail.com</t>
  </si>
  <si>
    <t>28 Rowan Drive</t>
  </si>
  <si>
    <t>SN10 2FY</t>
  </si>
  <si>
    <t>07838 222051</t>
  </si>
  <si>
    <t>Anwen</t>
  </si>
  <si>
    <t>Grffiths</t>
  </si>
  <si>
    <t>31.05.2014</t>
  </si>
  <si>
    <t>Karleen Griffiths</t>
  </si>
  <si>
    <t>karleen21@hotmail.com</t>
  </si>
  <si>
    <t>10 Snell Mead</t>
  </si>
  <si>
    <t>SN10 2GS</t>
  </si>
  <si>
    <t>07966 268034</t>
  </si>
  <si>
    <t>Kiel</t>
  </si>
  <si>
    <t>Rawlinson Vertessy</t>
  </si>
  <si>
    <t>13.12.2013</t>
  </si>
  <si>
    <t>Sian Knowles</t>
  </si>
  <si>
    <t>sianiemarnie@hotmail.co.uk</t>
  </si>
  <si>
    <t>1 Wilts Regiment Cottages</t>
  </si>
  <si>
    <t>London Road</t>
  </si>
  <si>
    <t>SN10 2HD</t>
  </si>
  <si>
    <t>07515 826954</t>
  </si>
  <si>
    <t>Edward Knowles 07786 515693</t>
  </si>
  <si>
    <t>Toby</t>
  </si>
  <si>
    <t>Cargill</t>
  </si>
  <si>
    <t>hlbraid@aol.com</t>
  </si>
  <si>
    <t>10 Tornio Close</t>
  </si>
  <si>
    <t>SN10 2TD</t>
  </si>
  <si>
    <t>01380 729814</t>
  </si>
  <si>
    <t>07809 723575</t>
  </si>
  <si>
    <t>Isaac</t>
  </si>
  <si>
    <t>Seager</t>
  </si>
  <si>
    <t>25.04.2013</t>
  </si>
  <si>
    <t>Rebecca Seager</t>
  </si>
  <si>
    <t>rjseager@live.co.uk</t>
  </si>
  <si>
    <t>6 Rookery View</t>
  </si>
  <si>
    <t>SN10 4RX</t>
  </si>
  <si>
    <t>07951 996840</t>
  </si>
  <si>
    <t>Seth</t>
  </si>
  <si>
    <t>Carrington</t>
  </si>
  <si>
    <t>15.04.2013</t>
  </si>
  <si>
    <t>Karli Carrington</t>
  </si>
  <si>
    <t>karlicarrington@hotmail.co.uk</t>
  </si>
  <si>
    <t>126 Longcroft Road</t>
  </si>
  <si>
    <t>SN10 3AX</t>
  </si>
  <si>
    <t>07803 707769</t>
  </si>
  <si>
    <t>ADHD</t>
  </si>
  <si>
    <t>Autism</t>
  </si>
  <si>
    <t>07918 690958 (D)</t>
  </si>
  <si>
    <t>Davies</t>
  </si>
  <si>
    <t>19.11.2013</t>
  </si>
  <si>
    <t>Stephanie Davies</t>
  </si>
  <si>
    <t>stephiehall84@live.co.uk</t>
  </si>
  <si>
    <t>6 High Lawn</t>
  </si>
  <si>
    <t>SN10 2BA</t>
  </si>
  <si>
    <t>07867 501841</t>
  </si>
  <si>
    <t>ibuprofen allergy.</t>
  </si>
  <si>
    <t>Holly</t>
  </si>
  <si>
    <t>Groke</t>
  </si>
  <si>
    <t>Veronika Groke</t>
  </si>
  <si>
    <t>veronikagroke@gmail.com</t>
  </si>
  <si>
    <t>8 Winchcombe Avenue</t>
  </si>
  <si>
    <t>07913 512720</t>
  </si>
  <si>
    <t>Tyler</t>
  </si>
  <si>
    <t>Compton</t>
  </si>
  <si>
    <t>23.07.2013</t>
  </si>
  <si>
    <t>Daniel Compton</t>
  </si>
  <si>
    <t>danny_29@live.co.uk</t>
  </si>
  <si>
    <t>1 Manor Farm Cottages,
Lower Road</t>
  </si>
  <si>
    <t>SN10 5UE</t>
  </si>
  <si>
    <t>Erlestoke</t>
  </si>
  <si>
    <t>07388 569417</t>
  </si>
  <si>
    <t>Millie</t>
  </si>
  <si>
    <t>31.05.2011</t>
  </si>
  <si>
    <t>Brother @ St B's</t>
  </si>
  <si>
    <t>Sister @ Lavington</t>
  </si>
  <si>
    <t>Austin</t>
  </si>
  <si>
    <t>Bowler</t>
  </si>
  <si>
    <t>02.09.2009</t>
  </si>
  <si>
    <t>Sarah Bowler</t>
  </si>
  <si>
    <t>sarahbowler76@gmail.com</t>
  </si>
  <si>
    <t>Oakleigh</t>
  </si>
  <si>
    <t>Dunkirk Hill</t>
  </si>
  <si>
    <t>SN10 2BG</t>
  </si>
  <si>
    <t>01380 500441</t>
  </si>
  <si>
    <t>07876 142112</t>
  </si>
  <si>
    <t>McKie</t>
  </si>
  <si>
    <t>17.03.2013</t>
  </si>
  <si>
    <t>Nicola McKie</t>
  </si>
  <si>
    <t>nmckie74@gmail.com</t>
  </si>
  <si>
    <t>6 Leighwoods Lane</t>
  </si>
  <si>
    <t>SN10 2FS</t>
  </si>
  <si>
    <t>01380 500208</t>
  </si>
  <si>
    <t>07980 356547</t>
  </si>
  <si>
    <t>DD</t>
  </si>
  <si>
    <t>Nut Allergy - Inhaler</t>
  </si>
  <si>
    <t>Florence</t>
  </si>
  <si>
    <t>Pithouse</t>
  </si>
  <si>
    <t>13.01.2012</t>
  </si>
  <si>
    <t>Rosalind Pithouse</t>
  </si>
  <si>
    <t>rpithouse@outlook.com</t>
  </si>
  <si>
    <t>4 Cranesbill Road</t>
  </si>
  <si>
    <t>07793 461159</t>
  </si>
  <si>
    <t>30.07.2012</t>
  </si>
  <si>
    <t>SN10 2FB</t>
  </si>
  <si>
    <t>Pans Lane</t>
  </si>
  <si>
    <t>SN10 5AP</t>
  </si>
  <si>
    <t>13.04.2014</t>
  </si>
  <si>
    <t>Willem</t>
  </si>
  <si>
    <t>Martch-Harry</t>
  </si>
  <si>
    <t>01.07.2013</t>
  </si>
  <si>
    <t>23.09.2011</t>
  </si>
  <si>
    <t>Elizabeth Martch-Harry</t>
  </si>
  <si>
    <t>mhfamily06@gmail.com</t>
  </si>
  <si>
    <t>Kevin</t>
  </si>
  <si>
    <t>Richards-Wozniak</t>
  </si>
  <si>
    <t>15.12.2012</t>
  </si>
  <si>
    <t>Daniel Wozniak</t>
  </si>
  <si>
    <t>danielwozniak2003@hotmail.com</t>
  </si>
  <si>
    <t>111 Sheep Street</t>
  </si>
  <si>
    <t>SN10 1DJ</t>
  </si>
  <si>
    <t>01380 698452</t>
  </si>
  <si>
    <t>07802 837765</t>
  </si>
  <si>
    <t>Hooper</t>
  </si>
  <si>
    <t>15.07.2013</t>
  </si>
  <si>
    <t>Josie Hooper</t>
  </si>
  <si>
    <t>jmd_2112@hotmail.com</t>
  </si>
  <si>
    <t>60 Longcroft Road</t>
  </si>
  <si>
    <t>SN10 3AU</t>
  </si>
  <si>
    <t>07532 225316</t>
  </si>
  <si>
    <t>39 Queens Road</t>
  </si>
  <si>
    <t>07503 196573</t>
  </si>
  <si>
    <t>Concussion SAF</t>
  </si>
  <si>
    <t>James</t>
  </si>
  <si>
    <t>Carter Metcalf</t>
  </si>
  <si>
    <t>29.12.2013</t>
  </si>
  <si>
    <t>Patrine James</t>
  </si>
  <si>
    <t>patrinejames@aol.co.uk</t>
  </si>
  <si>
    <t>1 The Mercers
High Street</t>
  </si>
  <si>
    <t>SN10 4BE</t>
  </si>
  <si>
    <t>07771 361921</t>
  </si>
  <si>
    <t>Cordelia</t>
  </si>
  <si>
    <t>23.05.2013</t>
  </si>
  <si>
    <t>Hanson</t>
  </si>
  <si>
    <t>Justine Hanson</t>
  </si>
  <si>
    <t>justinehanson@hotmail.co.uk</t>
  </si>
  <si>
    <t>39 Whistley Road</t>
  </si>
  <si>
    <t>SN10 5QY</t>
  </si>
  <si>
    <t>01380 730835</t>
  </si>
  <si>
    <t>07973 226309</t>
  </si>
  <si>
    <t>Jemima</t>
  </si>
  <si>
    <t>14.12.2013</t>
  </si>
  <si>
    <t>Roger Haywood</t>
  </si>
  <si>
    <t>rogerhayward1976@gmail.com</t>
  </si>
  <si>
    <t>3 Gyes' Old Yard</t>
  </si>
  <si>
    <t>SN10 4DA</t>
  </si>
  <si>
    <t>07734 054720</t>
  </si>
  <si>
    <t>Chilton</t>
  </si>
  <si>
    <t>17.08.2012</t>
  </si>
  <si>
    <t>Rowan Carpenter</t>
  </si>
  <si>
    <t>r0wanc@hotmail.com</t>
  </si>
  <si>
    <t>98 Athelney Avenue</t>
  </si>
  <si>
    <t>BA13 3GU</t>
  </si>
  <si>
    <t>07539 200249</t>
  </si>
  <si>
    <t>Phoebe</t>
  </si>
  <si>
    <t>Johns</t>
  </si>
  <si>
    <t>15.08.2013</t>
  </si>
  <si>
    <t>Charlotte Johns</t>
  </si>
  <si>
    <t>clive709@hotmail.com</t>
  </si>
  <si>
    <t>10 Fiddington Hill</t>
  </si>
  <si>
    <t>SN10 4BU</t>
  </si>
  <si>
    <t>01380 818088</t>
  </si>
  <si>
    <t>07533 508051</t>
  </si>
  <si>
    <t>Williams</t>
  </si>
  <si>
    <t>17.09.2013</t>
  </si>
  <si>
    <t>Brian Appleby</t>
  </si>
  <si>
    <t>ba_minex@yahoo.co.uk</t>
  </si>
  <si>
    <t>30 Keepers Road</t>
  </si>
  <si>
    <t>07935 401619</t>
  </si>
  <si>
    <t>Kieran</t>
  </si>
  <si>
    <t>Katie</t>
  </si>
  <si>
    <t>Underwood</t>
  </si>
  <si>
    <t>12.07.2014</t>
  </si>
  <si>
    <t>L Blake &amp; I Underwood</t>
  </si>
  <si>
    <t>2 Canada Rise</t>
  </si>
  <si>
    <t>SN10 4AD</t>
  </si>
  <si>
    <t>07794 930191</t>
  </si>
  <si>
    <t>07500 815797</t>
  </si>
  <si>
    <t>12.04.2012</t>
  </si>
  <si>
    <t>Victoria Austin</t>
  </si>
  <si>
    <t>victoriaaustin348@gmail.com</t>
  </si>
  <si>
    <t>14 Brook Gardens</t>
  </si>
  <si>
    <t>07943 559105</t>
  </si>
  <si>
    <t>07825 233203 D</t>
  </si>
  <si>
    <t>Miah</t>
  </si>
  <si>
    <t>Stoute</t>
  </si>
  <si>
    <t>25.11.2011</t>
  </si>
  <si>
    <t>clareduckett10@gmail.com</t>
  </si>
  <si>
    <t>7 The Ham</t>
  </si>
  <si>
    <t>Clare Stoute</t>
  </si>
  <si>
    <t>SN10 4DF</t>
  </si>
  <si>
    <t>07715 132335</t>
  </si>
  <si>
    <t>Robin</t>
  </si>
  <si>
    <t>Campbell-Hill</t>
  </si>
  <si>
    <t>15.07.2015</t>
  </si>
  <si>
    <t>Lydia Campbell-Hill</t>
  </si>
  <si>
    <t>theladyisin@gmail.com</t>
  </si>
  <si>
    <t>Mill House
5 Mill Road</t>
  </si>
  <si>
    <t>07777 643872</t>
  </si>
  <si>
    <t>Grintor</t>
  </si>
  <si>
    <t>22.06.2014</t>
  </si>
  <si>
    <t>Andrea Harris-Barnard</t>
  </si>
  <si>
    <t>andie-harris@hotmail.com</t>
  </si>
  <si>
    <t>Sugarwell
Coxhill Lane</t>
  </si>
  <si>
    <t>SN10 5PL</t>
  </si>
  <si>
    <t>07753 275997</t>
  </si>
  <si>
    <t>Autistic.
Step Dad: 07856 202678</t>
  </si>
  <si>
    <t>Theo</t>
  </si>
  <si>
    <t>Gray</t>
  </si>
  <si>
    <t>14.07.2014</t>
  </si>
  <si>
    <t>Emily Gray</t>
  </si>
  <si>
    <t>hayemily@yahoo.co.uk</t>
  </si>
  <si>
    <t>4 Cedar Close</t>
  </si>
  <si>
    <t>SN10 5SD</t>
  </si>
  <si>
    <t>07789 963387</t>
  </si>
  <si>
    <r>
      <t>&lt;&lt;</t>
    </r>
    <r>
      <rPr>
        <i/>
        <sz val="10"/>
        <color rgb="FFFF0000"/>
        <rFont val="Arial"/>
        <family val="2"/>
      </rPr>
      <t>whats this for?&gt;&gt;</t>
    </r>
  </si>
  <si>
    <t>AM please</t>
  </si>
  <si>
    <t>Young</t>
  </si>
  <si>
    <t>Sadie Young</t>
  </si>
  <si>
    <t>sades1985@hotmail.com</t>
  </si>
  <si>
    <t>4 Lochem Road</t>
  </si>
  <si>
    <t>SN10 2GE</t>
  </si>
  <si>
    <t>07868 550932</t>
  </si>
  <si>
    <t>Katherine Campbell</t>
  </si>
  <si>
    <t>katielowes1990@gmail.com</t>
  </si>
  <si>
    <t>6 Eastfield</t>
  </si>
  <si>
    <t>SN10 4HW</t>
  </si>
  <si>
    <t>07827 972948</t>
  </si>
  <si>
    <t>Ottaway</t>
  </si>
  <si>
    <t>19.11.2011</t>
  </si>
  <si>
    <t>Dotty</t>
  </si>
  <si>
    <t>Chapman</t>
  </si>
  <si>
    <t>29.12.2011</t>
  </si>
  <si>
    <t>Florence Chapman</t>
  </si>
  <si>
    <t>fir_enze1@yahoo.com</t>
  </si>
  <si>
    <t>The Dye House</t>
  </si>
  <si>
    <t>Dye House Lane</t>
  </si>
  <si>
    <t>SN10 2DF</t>
  </si>
  <si>
    <t>07788 710067</t>
  </si>
  <si>
    <t>Edward</t>
  </si>
  <si>
    <t>Nistoroaia</t>
  </si>
  <si>
    <t>24.07.2013</t>
  </si>
  <si>
    <t>Felicia Nistoroaia</t>
  </si>
  <si>
    <t>nfelys@yahoo.com</t>
  </si>
  <si>
    <t>Wilsford House</t>
  </si>
  <si>
    <t>07971 836745</t>
  </si>
  <si>
    <t>07849 286391</t>
  </si>
  <si>
    <t>Prictor</t>
  </si>
  <si>
    <t>2.9.2013</t>
  </si>
  <si>
    <t>Lucie Prictor</t>
  </si>
  <si>
    <t>familyprictor@gmail.com</t>
  </si>
  <si>
    <t>2 Osmund Close</t>
  </si>
  <si>
    <t>07900 250340</t>
  </si>
  <si>
    <t>Zachary</t>
  </si>
  <si>
    <t>Fleming</t>
  </si>
  <si>
    <t>14.01.2012</t>
  </si>
  <si>
    <t>Sonia Brooks</t>
  </si>
  <si>
    <t>soniabrooks1@outlook.com</t>
  </si>
  <si>
    <t>32 Dowse Road</t>
  </si>
  <si>
    <t>SN10 3FN</t>
  </si>
  <si>
    <t>07917 164599</t>
  </si>
  <si>
    <t>Laythan</t>
  </si>
  <si>
    <t>Hatton-Pocklington</t>
  </si>
  <si>
    <t>16.09.2012</t>
  </si>
  <si>
    <t>Kim Hatton-Pocklington</t>
  </si>
  <si>
    <t>kimmyb17@ymail.com</t>
  </si>
  <si>
    <t>Old School House</t>
  </si>
  <si>
    <t>Etchilhampton</t>
  </si>
  <si>
    <t>SN10 3JL</t>
  </si>
  <si>
    <t>07958 783795</t>
  </si>
  <si>
    <t>01380 502993</t>
  </si>
  <si>
    <t>Kenzie</t>
  </si>
  <si>
    <t>Ovens</t>
  </si>
  <si>
    <t>03.02.2014</t>
  </si>
  <si>
    <t>Kim Ovens</t>
  </si>
  <si>
    <t>kimj1986@hotmail.co.uk</t>
  </si>
  <si>
    <t>8 Maundrell Close</t>
  </si>
  <si>
    <t>SN10 2PW</t>
  </si>
  <si>
    <t>07736 580474</t>
  </si>
  <si>
    <t>Allergy to latex &amp; penicillin</t>
  </si>
  <si>
    <t>Game-Scott</t>
  </si>
  <si>
    <t>21.09.2013</t>
  </si>
  <si>
    <t>Jade Game-Scott</t>
  </si>
  <si>
    <t>jaddyscott@hotmail.co.uk</t>
  </si>
  <si>
    <t>5 Radnor Close</t>
  </si>
  <si>
    <t>SN10 5BH</t>
  </si>
  <si>
    <t>07462 911103</t>
  </si>
  <si>
    <t>Phoenix</t>
  </si>
  <si>
    <t>Collins</t>
  </si>
  <si>
    <t>Louise Collins</t>
  </si>
  <si>
    <t xml:space="preserve">5 Moonrakers </t>
  </si>
  <si>
    <t>SN10 2DY</t>
  </si>
  <si>
    <t>07957 255549</t>
  </si>
  <si>
    <t>07968 273938</t>
  </si>
  <si>
    <t>louise.marie.attwood@outlook.com</t>
  </si>
  <si>
    <t>Megan</t>
  </si>
  <si>
    <t>Hillier</t>
  </si>
  <si>
    <t>amollett1@live.co.uk</t>
  </si>
  <si>
    <t>95 Springfield Road</t>
  </si>
  <si>
    <t>SN10 2PD</t>
  </si>
  <si>
    <t>07540 925280</t>
  </si>
  <si>
    <t>07709 470121</t>
  </si>
  <si>
    <t>Winskill</t>
  </si>
  <si>
    <t>06.07.2014</t>
  </si>
  <si>
    <t>Lisa Winskill</t>
  </si>
  <si>
    <t>lheaton@live.co.uk</t>
  </si>
  <si>
    <t>10 The Old Barnyard</t>
  </si>
  <si>
    <t>Pewsey Road</t>
  </si>
  <si>
    <t>Rushall</t>
  </si>
  <si>
    <t>07899 895593</t>
  </si>
  <si>
    <t>Fred</t>
  </si>
  <si>
    <t>Jones</t>
  </si>
  <si>
    <t>24.08.2012</t>
  </si>
  <si>
    <t>Sally-Anne Jones</t>
  </si>
  <si>
    <t>sallyannejones46@gmail.com</t>
  </si>
  <si>
    <t>52 Watson Close</t>
  </si>
  <si>
    <t>Upavon</t>
  </si>
  <si>
    <t>SN9 6AE</t>
  </si>
  <si>
    <t>01980 630180</t>
  </si>
  <si>
    <t>07881 753587</t>
  </si>
  <si>
    <t>Alexey</t>
  </si>
  <si>
    <t>Murfin</t>
  </si>
  <si>
    <t>27.12.2013</t>
  </si>
  <si>
    <t>Steve Murfin</t>
  </si>
  <si>
    <t>murf@stevemurfin.com</t>
  </si>
  <si>
    <t>18 Hastings Avenue</t>
  </si>
  <si>
    <t>SN9 6BP</t>
  </si>
  <si>
    <t>07974 428172</t>
  </si>
  <si>
    <t>07906 162872</t>
  </si>
  <si>
    <t>Neve</t>
  </si>
  <si>
    <t>Nichols</t>
  </si>
  <si>
    <t>03.12.2012</t>
  </si>
  <si>
    <t>Sonja Nichols</t>
  </si>
  <si>
    <t>sonja.nichols@sky.com</t>
  </si>
  <si>
    <t>3 High Street</t>
  </si>
  <si>
    <t>SN12 6NR</t>
  </si>
  <si>
    <t>01380 828535</t>
  </si>
  <si>
    <t>07746 416447</t>
  </si>
  <si>
    <t>07876 590965 dad</t>
  </si>
  <si>
    <t>Charles</t>
  </si>
  <si>
    <t>05.12.2013</t>
  </si>
  <si>
    <t>Fraser</t>
  </si>
  <si>
    <t>Louise Fraser</t>
  </si>
  <si>
    <t>loufr5@gmail.com</t>
  </si>
  <si>
    <t>107 Westbrook</t>
  </si>
  <si>
    <t>SN15 2EE</t>
  </si>
  <si>
    <t>01380 850418</t>
  </si>
  <si>
    <t>07768 448713</t>
  </si>
  <si>
    <t>Rockall</t>
  </si>
  <si>
    <t>31.12.2012</t>
  </si>
  <si>
    <t>Amy Rockall</t>
  </si>
  <si>
    <t>amylcurran@hotmail.com</t>
  </si>
  <si>
    <t>10 Netherstreet</t>
  </si>
  <si>
    <t>SN15 2DW</t>
  </si>
  <si>
    <t>01380 850892</t>
  </si>
  <si>
    <t>07811 346347</t>
  </si>
  <si>
    <t>Hiscock</t>
  </si>
  <si>
    <t>05.10.2013</t>
  </si>
  <si>
    <t>Luci Hiscock</t>
  </si>
  <si>
    <t>dch.services@outlook.com</t>
  </si>
  <si>
    <t>1 Eden Grove</t>
  </si>
  <si>
    <t>Whitley</t>
  </si>
  <si>
    <t>SN12 2QJ</t>
  </si>
  <si>
    <t>01225 452778</t>
  </si>
  <si>
    <t>07860 366483</t>
  </si>
  <si>
    <t>Luci 07923 126362</t>
  </si>
  <si>
    <t xml:space="preserve">B  </t>
  </si>
  <si>
    <t>Lexis</t>
  </si>
  <si>
    <t>Alderson</t>
  </si>
  <si>
    <t>23.01.2013</t>
  </si>
  <si>
    <t>Ceri Barret</t>
  </si>
  <si>
    <t>ceri.alderson@outlook.com</t>
  </si>
  <si>
    <t>30 Eastleigh Close</t>
  </si>
  <si>
    <t>SN10 3EF</t>
  </si>
  <si>
    <t>07975 833085</t>
  </si>
  <si>
    <t>Sophia</t>
  </si>
  <si>
    <t>Bowsher</t>
  </si>
  <si>
    <t>30.10.2012</t>
  </si>
  <si>
    <t>43 Flax Mill Park</t>
  </si>
  <si>
    <t>07894 213177</t>
  </si>
  <si>
    <t>Matthew</t>
  </si>
  <si>
    <t>11.08.2012</t>
  </si>
  <si>
    <t>Hannah Bowsher</t>
  </si>
  <si>
    <t>Rebecca Davies</t>
  </si>
  <si>
    <t>hannahbowsher@yahoo.co.uk</t>
  </si>
  <si>
    <t>07528 472865</t>
  </si>
  <si>
    <t>14.08.2014</t>
  </si>
  <si>
    <t>33 Keepers Road</t>
  </si>
  <si>
    <t>7529 472865</t>
  </si>
  <si>
    <t>Davis</t>
  </si>
  <si>
    <t>13.04.2013</t>
  </si>
  <si>
    <t>Rebecca Suter</t>
  </si>
  <si>
    <t>rebeccasuter1@hotmail.com</t>
  </si>
  <si>
    <t>6 Quakers Road</t>
  </si>
  <si>
    <t>07775 733763</t>
  </si>
  <si>
    <t>Mia</t>
  </si>
  <si>
    <t>Bodhi</t>
  </si>
  <si>
    <t>Glendinning</t>
  </si>
  <si>
    <t>02.04.2013</t>
  </si>
  <si>
    <t>Lotus Finch</t>
  </si>
  <si>
    <t>womancreated@gmail.com</t>
  </si>
  <si>
    <t>14 Quakers Road</t>
  </si>
  <si>
    <t>07835 555142</t>
  </si>
  <si>
    <t>Rowan</t>
  </si>
  <si>
    <t>11.03.2014</t>
  </si>
  <si>
    <t>Mitchell</t>
  </si>
  <si>
    <t>15.02.2014</t>
  </si>
  <si>
    <t>Janet Mitchell</t>
  </si>
  <si>
    <t>mitchell.home@outlook.com</t>
  </si>
  <si>
    <t>5 Coppers Road</t>
  </si>
  <si>
    <t>SN10 2FL</t>
  </si>
  <si>
    <t>01380 739982</t>
  </si>
  <si>
    <t>07724 040822</t>
  </si>
  <si>
    <t>Octavian</t>
  </si>
  <si>
    <t>12.11.2012</t>
  </si>
  <si>
    <t>Andreea Nicholae</t>
  </si>
  <si>
    <t>93 White Horse Way</t>
  </si>
  <si>
    <t>07404 042236</t>
  </si>
  <si>
    <t>andreeanicolae785@gmail.com</t>
  </si>
  <si>
    <t>Picton-Roberts</t>
  </si>
  <si>
    <t>06.14.2013</t>
  </si>
  <si>
    <t>Emily Picton-Roberts</t>
  </si>
  <si>
    <t xml:space="preserve">5 </t>
  </si>
  <si>
    <t>emilyroberts83@yahoo.co.uk</t>
  </si>
  <si>
    <t>72 White Horse Way</t>
  </si>
  <si>
    <t>07805 664106</t>
  </si>
  <si>
    <t>Asthama inhaler carried</t>
  </si>
  <si>
    <t>07813 534135 Adam Picton</t>
  </si>
  <si>
    <t>Erin</t>
  </si>
  <si>
    <t>Punavija</t>
  </si>
  <si>
    <t>12.04.2013</t>
  </si>
  <si>
    <t>Sarah Punavija</t>
  </si>
  <si>
    <t>sarahjeanpunavija@yahoo.co.uk</t>
  </si>
  <si>
    <t>45 Keepers Road</t>
  </si>
  <si>
    <t>07853 875843</t>
  </si>
  <si>
    <t>Allergy penicillin</t>
  </si>
  <si>
    <t>Roberts</t>
  </si>
  <si>
    <t>31.07.2014</t>
  </si>
  <si>
    <t>Becky Roberts</t>
  </si>
  <si>
    <t>beckyroberts@mail.com</t>
  </si>
  <si>
    <t>28b Dowse Road</t>
  </si>
  <si>
    <t>07903 577839</t>
  </si>
  <si>
    <t>Rodrigues</t>
  </si>
  <si>
    <t>Tania Rodrigues</t>
  </si>
  <si>
    <t>taniardr@hotmail.co.uk</t>
  </si>
  <si>
    <t>8 Keepers Road</t>
  </si>
  <si>
    <t>07711 267344</t>
  </si>
  <si>
    <t>10.07.2014</t>
  </si>
  <si>
    <t>Casper</t>
  </si>
  <si>
    <t>Rutter</t>
  </si>
  <si>
    <t>09.08.2014</t>
  </si>
  <si>
    <t>Gemma Kingsbury</t>
  </si>
  <si>
    <t>7 Victoria Road</t>
  </si>
  <si>
    <t>SN10 1ET</t>
  </si>
  <si>
    <t>07985 105498</t>
  </si>
  <si>
    <t>gemma_kingsbury@outlook.com</t>
  </si>
  <si>
    <t>01.05.2014</t>
  </si>
  <si>
    <t>claresmale@outlook.com</t>
  </si>
  <si>
    <t>Roxie</t>
  </si>
  <si>
    <t>22.07.2014</t>
  </si>
  <si>
    <t>Claire Smith</t>
  </si>
  <si>
    <t>clairesmith28061980@outlook.com</t>
  </si>
  <si>
    <t>4 Combe Walk Devizes</t>
  </si>
  <si>
    <t>01380 501326</t>
  </si>
  <si>
    <t>SN10 2HE</t>
  </si>
  <si>
    <t>Webb</t>
  </si>
  <si>
    <t>10.07.2013</t>
  </si>
  <si>
    <t>Samantha Webb</t>
  </si>
  <si>
    <t>samsfun@hotmail.com</t>
  </si>
  <si>
    <t>1 Quakers Road</t>
  </si>
  <si>
    <t>07792 249254</t>
  </si>
  <si>
    <t>20.07.2012</t>
  </si>
  <si>
    <t xml:space="preserve">Charlie </t>
  </si>
  <si>
    <t>01.06.2012</t>
  </si>
  <si>
    <t>Sarah Adams</t>
  </si>
  <si>
    <t>sarahmoxom@hotmail.com</t>
  </si>
  <si>
    <t>5 Shackleton Road</t>
  </si>
  <si>
    <t>SN10 2EP</t>
  </si>
  <si>
    <t>01380 730629</t>
  </si>
  <si>
    <t>07884 496144</t>
  </si>
  <si>
    <t>Anna Gilder-Adams</t>
  </si>
  <si>
    <t>annagilder@hotmail.com</t>
  </si>
  <si>
    <t>19 Dew Way</t>
  </si>
  <si>
    <t>SN11 8HD</t>
  </si>
  <si>
    <t>07725 811524</t>
  </si>
  <si>
    <t>20.12.2011</t>
  </si>
  <si>
    <t>E L Baker</t>
  </si>
  <si>
    <t>emmasmith1987@icloud.com</t>
  </si>
  <si>
    <t>17 Highfield</t>
  </si>
  <si>
    <t xml:space="preserve">Bromham </t>
  </si>
  <si>
    <t>07999 333203</t>
  </si>
  <si>
    <t>Bella</t>
  </si>
  <si>
    <t>Boudebza</t>
  </si>
  <si>
    <t>Zoe Boudebza</t>
  </si>
  <si>
    <t>zoe_mccrory@hotmail.com</t>
  </si>
  <si>
    <t>80 Fruitfields Close</t>
  </si>
  <si>
    <t>SN10 5JY</t>
  </si>
  <si>
    <t>07791 985533</t>
  </si>
  <si>
    <t>Byford</t>
  </si>
  <si>
    <t>03.12.2011</t>
  </si>
  <si>
    <t>Sarah Byford</t>
  </si>
  <si>
    <t>sarahlucybyford@hotmail.com</t>
  </si>
  <si>
    <t>07572 616586</t>
  </si>
  <si>
    <t>Eva</t>
  </si>
  <si>
    <t>Corson</t>
  </si>
  <si>
    <t>12.12.2013</t>
  </si>
  <si>
    <t>Kimberley Corson</t>
  </si>
  <si>
    <t>10 Chapel Court</t>
  </si>
  <si>
    <t>Thomas Wyatt Road</t>
  </si>
  <si>
    <t>SN10 5FD</t>
  </si>
  <si>
    <t>07710 798693</t>
  </si>
  <si>
    <t>kimmi_c87@live.com</t>
  </si>
  <si>
    <t>20 Cranesbill Road</t>
  </si>
  <si>
    <t>Couch</t>
  </si>
  <si>
    <t>24.07.2014</t>
  </si>
  <si>
    <t>Rhia Couch</t>
  </si>
  <si>
    <t>rhia_97@hotmail.com</t>
  </si>
  <si>
    <t>74 Woodlands Way</t>
  </si>
  <si>
    <t>07419 319511</t>
  </si>
  <si>
    <t>Alby</t>
  </si>
  <si>
    <t>Louise Hubbard</t>
  </si>
  <si>
    <t>mark9davies@btinternet.com</t>
  </si>
  <si>
    <t>1 Southgate Close</t>
  </si>
  <si>
    <t>SN10 5AQ</t>
  </si>
  <si>
    <t>01380 728094</t>
  </si>
  <si>
    <t>07876 144077</t>
  </si>
  <si>
    <t>Mark Davies</t>
  </si>
  <si>
    <t>Wilfred</t>
  </si>
  <si>
    <t>Daltrey-Hurt</t>
  </si>
  <si>
    <t>13.06.2014</t>
  </si>
  <si>
    <t>Katey Daltrey-Hurt</t>
  </si>
  <si>
    <t>kdaltreyhurt@gmail.com</t>
  </si>
  <si>
    <t>93 Southbroom Road</t>
  </si>
  <si>
    <t>07944 383858</t>
  </si>
  <si>
    <t>SN10 1LX</t>
  </si>
  <si>
    <t>Nell</t>
  </si>
  <si>
    <t>Nansi</t>
  </si>
  <si>
    <t>14.11.2013</t>
  </si>
  <si>
    <t>Emma David</t>
  </si>
  <si>
    <t>seahorse0812@yahoo.co.uk</t>
  </si>
  <si>
    <t>10 Lawrence Close</t>
  </si>
  <si>
    <t>07793 491026</t>
  </si>
  <si>
    <t>07779 292184</t>
  </si>
  <si>
    <t>Dommett</t>
  </si>
  <si>
    <t>Mark Dommett</t>
  </si>
  <si>
    <t>dommaru@yahoo.co.uk</t>
  </si>
  <si>
    <t>93 Broadleas Park</t>
  </si>
  <si>
    <t>01380 726726</t>
  </si>
  <si>
    <t>07579 029587</t>
  </si>
  <si>
    <t>Gale</t>
  </si>
  <si>
    <t>13.12.2011</t>
  </si>
  <si>
    <t>Katie Gale</t>
  </si>
  <si>
    <t>galekatie81@gmail.com</t>
  </si>
  <si>
    <t>8 Redhorn Gardens</t>
  </si>
  <si>
    <t>07584 071127</t>
  </si>
  <si>
    <t>SN10 5BQ</t>
  </si>
  <si>
    <t>Paige</t>
  </si>
  <si>
    <t>Hancox</t>
  </si>
  <si>
    <t>18.03.2013</t>
  </si>
  <si>
    <t>Emma Hancox</t>
  </si>
  <si>
    <t>emmsquire@yahoo.co.uk</t>
  </si>
  <si>
    <t>14 Bratton Avenue</t>
  </si>
  <si>
    <t>SN10 5BA</t>
  </si>
  <si>
    <t>07507 173197</t>
  </si>
  <si>
    <t>Leya</t>
  </si>
  <si>
    <t>01.08.2014</t>
  </si>
  <si>
    <t>Finlay</t>
  </si>
  <si>
    <t>Harris</t>
  </si>
  <si>
    <t>23.08.2013</t>
  </si>
  <si>
    <t>Samantha Harris</t>
  </si>
  <si>
    <t>rsharris@hotmail.co.uk</t>
  </si>
  <si>
    <t>70 Fruitfields Close</t>
  </si>
  <si>
    <t>SN10 5JX</t>
  </si>
  <si>
    <t>07538 581759</t>
  </si>
  <si>
    <t>07966 312147</t>
  </si>
  <si>
    <t>Paralysed vocal cord can get out of breath, recovers well with a little rest</t>
  </si>
  <si>
    <t xml:space="preserve">George </t>
  </si>
  <si>
    <t>Holloway</t>
  </si>
  <si>
    <t>30.09.2011</t>
  </si>
  <si>
    <t>Jennie Holloway</t>
  </si>
  <si>
    <t>jennie.holloway@yahoo.com</t>
  </si>
  <si>
    <t>50 Broadleas Road</t>
  </si>
  <si>
    <t>SN10 5DQ</t>
  </si>
  <si>
    <t>07775 861224</t>
  </si>
  <si>
    <t>Lumber</t>
  </si>
  <si>
    <t>30.11.2012</t>
  </si>
  <si>
    <t>Hayley Lumber</t>
  </si>
  <si>
    <t>hayleylumber@gmail.com</t>
  </si>
  <si>
    <t>66 Broadleas Park</t>
  </si>
  <si>
    <t>07882 987227</t>
  </si>
  <si>
    <t>Type 1 diabetic, uses mobile phone to scan, may need to eat sweets</t>
  </si>
  <si>
    <t>Charlotte</t>
  </si>
  <si>
    <t>Moran</t>
  </si>
  <si>
    <t>16.03.2012</t>
  </si>
  <si>
    <t>Emma Baker</t>
  </si>
  <si>
    <t>Murray</t>
  </si>
  <si>
    <t>05.10.2012</t>
  </si>
  <si>
    <t>Jenny Murray</t>
  </si>
  <si>
    <t>jenny_murray@live.co.uk</t>
  </si>
  <si>
    <t>25 Fruitfield Close</t>
  </si>
  <si>
    <t>07710 527878</t>
  </si>
  <si>
    <t>O'Hare</t>
  </si>
  <si>
    <t>Emma O'Hare</t>
  </si>
  <si>
    <t>emmaohare7@hotmail.com</t>
  </si>
  <si>
    <t>68 Downlands</t>
  </si>
  <si>
    <t>07512 491927</t>
  </si>
  <si>
    <t>07.10.2011</t>
  </si>
  <si>
    <t>Liliana</t>
  </si>
  <si>
    <t>28.12.2011</t>
  </si>
  <si>
    <t>iza-bella.o@hotmail.co.uk</t>
  </si>
  <si>
    <t>15 Nursteed Close</t>
  </si>
  <si>
    <t>SN10 3EU</t>
  </si>
  <si>
    <t>07525 327488</t>
  </si>
  <si>
    <t>Zuzanna</t>
  </si>
  <si>
    <t>Olszowska</t>
  </si>
  <si>
    <t>Izabella Olzowska</t>
  </si>
  <si>
    <t>Park</t>
  </si>
  <si>
    <t>Danielle Park</t>
  </si>
  <si>
    <t>dani.park@hotmail.co.uk</t>
  </si>
  <si>
    <t>26 Fruitfields Close</t>
  </si>
  <si>
    <t>07771 735759</t>
  </si>
  <si>
    <t>Sophie</t>
  </si>
  <si>
    <t>Parsley</t>
  </si>
  <si>
    <t>29.01.2013</t>
  </si>
  <si>
    <t>Valentina Parsley</t>
  </si>
  <si>
    <t>29valentina.parsley@gmail.com</t>
  </si>
  <si>
    <t>16 Charles Morrison Close</t>
  </si>
  <si>
    <t>SN10 5ES</t>
  </si>
  <si>
    <t>07833 177968</t>
  </si>
  <si>
    <t>Parsons</t>
  </si>
  <si>
    <t>24.02.2014</t>
  </si>
  <si>
    <t>Debbie Parsons</t>
  </si>
  <si>
    <t>debbie.parsons@outlook.com</t>
  </si>
  <si>
    <t>7 Bowes Court</t>
  </si>
  <si>
    <t>SN10 5FQ</t>
  </si>
  <si>
    <t>07796 504646</t>
  </si>
  <si>
    <t>07894 274208</t>
  </si>
  <si>
    <t>Weekend 2nd phone no. for Matthew Par.</t>
  </si>
  <si>
    <t>Jason</t>
  </si>
  <si>
    <t>Perry</t>
  </si>
  <si>
    <t>Iain Marr</t>
  </si>
  <si>
    <t>iain.marr@gmail.com</t>
  </si>
  <si>
    <t>Iron Pear Tree Farm</t>
  </si>
  <si>
    <t>Conscience lane</t>
  </si>
  <si>
    <t>SN10 2JE</t>
  </si>
  <si>
    <t>07540 017184</t>
  </si>
  <si>
    <t>Arlo</t>
  </si>
  <si>
    <t>Bevan</t>
  </si>
  <si>
    <t>Mathew Bevan</t>
  </si>
  <si>
    <t>mathew@fluffyblanket.co.uk</t>
  </si>
  <si>
    <t>6 Forty Acres</t>
  </si>
  <si>
    <t>05.05.2012</t>
  </si>
  <si>
    <t>SN10 3DE</t>
  </si>
  <si>
    <t>01380 727370</t>
  </si>
  <si>
    <t>07791 717779</t>
  </si>
  <si>
    <t>Isla</t>
  </si>
  <si>
    <t>Poirot</t>
  </si>
  <si>
    <t>Elaine Poirot</t>
  </si>
  <si>
    <t>elainepoirot@gmail.com</t>
  </si>
  <si>
    <t>12 Broadleas Crescent</t>
  </si>
  <si>
    <t>SN10 5DH</t>
  </si>
  <si>
    <t>07985 020498</t>
  </si>
  <si>
    <t>Pougher</t>
  </si>
  <si>
    <t>04.09.2012</t>
  </si>
  <si>
    <t>Helen Pouger</t>
  </si>
  <si>
    <t>hpougher@yahoo.co.uk</t>
  </si>
  <si>
    <t>9 Greenfield Road</t>
  </si>
  <si>
    <t>SN10 5BP</t>
  </si>
  <si>
    <t>01380 728993</t>
  </si>
  <si>
    <t>07950 790617</t>
  </si>
  <si>
    <t>do WITH BROTHER Dev school PB g'chil</t>
  </si>
  <si>
    <t>Raby-Cox</t>
  </si>
  <si>
    <t>mrccars90@outlook.com</t>
  </si>
  <si>
    <t>5 Hillworth House</t>
  </si>
  <si>
    <t>Hillworth Road</t>
  </si>
  <si>
    <t>SN10 5EX</t>
  </si>
  <si>
    <t>01380 728723</t>
  </si>
  <si>
    <t>07860 142921</t>
  </si>
  <si>
    <t>Mark Raby-Cox</t>
  </si>
  <si>
    <t>Willow</t>
  </si>
  <si>
    <t>Alexander</t>
  </si>
  <si>
    <t>23.03.2014</t>
  </si>
  <si>
    <t>Sian Robertson</t>
  </si>
  <si>
    <t>sianliq@hotmail.com</t>
  </si>
  <si>
    <t>44 Broadleas Road</t>
  </si>
  <si>
    <t>07827 315780</t>
  </si>
  <si>
    <t>Aubrey</t>
  </si>
  <si>
    <t>Charley</t>
  </si>
  <si>
    <t>Stalham</t>
  </si>
  <si>
    <t>12.04.2014</t>
  </si>
  <si>
    <t>Emma Stalham</t>
  </si>
  <si>
    <t>estalham@gmail.com</t>
  </si>
  <si>
    <t>4 Cedar House</t>
  </si>
  <si>
    <t>Byron Road</t>
  </si>
  <si>
    <t>SN10 5FL</t>
  </si>
  <si>
    <t>07432 612249</t>
  </si>
  <si>
    <t>07590 114907</t>
  </si>
  <si>
    <t>rstalham@gmail.com asthama &amp; inhler, peanut allergy</t>
  </si>
  <si>
    <t>Max</t>
  </si>
  <si>
    <t>Stevenson</t>
  </si>
  <si>
    <t>25.10.2011</t>
  </si>
  <si>
    <t>Zoe Stevenson</t>
  </si>
  <si>
    <t>dzstevenson@aol.com</t>
  </si>
  <si>
    <t>94 Hillier Road</t>
  </si>
  <si>
    <t>07891 425580</t>
  </si>
  <si>
    <t>07815 065896</t>
  </si>
  <si>
    <t>Drey</t>
  </si>
  <si>
    <t>Taccuso</t>
  </si>
  <si>
    <t>12.06.2014</t>
  </si>
  <si>
    <t>Sarah Taccuso</t>
  </si>
  <si>
    <t>jimer_m@hotmail.com</t>
  </si>
  <si>
    <t>17 Smith Close</t>
  </si>
  <si>
    <t>SN10 2SE</t>
  </si>
  <si>
    <t>07814 209153</t>
  </si>
  <si>
    <t>Elliot</t>
  </si>
  <si>
    <t>Thompson</t>
  </si>
  <si>
    <t>04.06.2012</t>
  </si>
  <si>
    <t>Mark Thompson</t>
  </si>
  <si>
    <t>mark@signature-stone.co.uk</t>
  </si>
  <si>
    <t>12 Bowes Court</t>
  </si>
  <si>
    <t>07552 215050</t>
  </si>
  <si>
    <t>Suzi 07793 229426</t>
  </si>
  <si>
    <t>Isabella</t>
  </si>
  <si>
    <t>16.04.2013</t>
  </si>
  <si>
    <t>Rebecca Young</t>
  </si>
  <si>
    <t>bexbecca@hotmail.com</t>
  </si>
  <si>
    <t>7 Queens Road</t>
  </si>
  <si>
    <t>07802 418808</t>
  </si>
  <si>
    <t>02.10.2012</t>
  </si>
  <si>
    <t>Bethan Young</t>
  </si>
  <si>
    <t>bmpalmer18@hotmail.com</t>
  </si>
  <si>
    <t>26 Broadleas Park</t>
  </si>
  <si>
    <t>SN10 5JA</t>
  </si>
  <si>
    <t>07731 823482</t>
  </si>
  <si>
    <t>Grace</t>
  </si>
  <si>
    <t>Upward</t>
  </si>
  <si>
    <t>Lucy Upward</t>
  </si>
  <si>
    <t>wattslucy@hotmail.com</t>
  </si>
  <si>
    <t>35 Rotherstone</t>
  </si>
  <si>
    <t>SN10 2DD</t>
  </si>
  <si>
    <t>07929 424604</t>
  </si>
  <si>
    <t>31.07.2011</t>
  </si>
  <si>
    <t>Harley James</t>
  </si>
  <si>
    <t>29.06.2014</t>
  </si>
  <si>
    <t>Victoria Collins</t>
  </si>
  <si>
    <t>vcollins449@gmail.com</t>
  </si>
  <si>
    <t>105 Victoria Road</t>
  </si>
  <si>
    <t>SN10 1EZ</t>
  </si>
  <si>
    <t>07476 259137</t>
  </si>
  <si>
    <t>ADHD&amp; Autism medicated. 5Mg tabs tranquilin atnoon</t>
  </si>
  <si>
    <t>Rebecca</t>
  </si>
  <si>
    <t>07.09.2011</t>
  </si>
  <si>
    <t>Clare Wright</t>
  </si>
  <si>
    <t>clairebroomfield@hotmail.co.uk</t>
  </si>
  <si>
    <t xml:space="preserve">Thornton </t>
  </si>
  <si>
    <t>SN10 5AW</t>
  </si>
  <si>
    <t>01380 738783</t>
  </si>
  <si>
    <t>07940 488204</t>
  </si>
  <si>
    <t xml:space="preserve">William </t>
  </si>
  <si>
    <t>15.08.2014</t>
  </si>
  <si>
    <t>beckydavies120496@hotmail.co.uk</t>
  </si>
  <si>
    <t>38 Keepers Road</t>
  </si>
  <si>
    <t xml:space="preserve">excema </t>
  </si>
  <si>
    <t>Arturo</t>
  </si>
  <si>
    <t>Ryley</t>
  </si>
  <si>
    <t>Bird-England</t>
  </si>
  <si>
    <t>31.09.2012</t>
  </si>
  <si>
    <t>Nadine Bird</t>
  </si>
  <si>
    <t>nadine_bird@hotmail.co.uk</t>
  </si>
  <si>
    <t>44 Broadleas Park</t>
  </si>
  <si>
    <t>07850 939455</t>
  </si>
  <si>
    <t>George</t>
  </si>
  <si>
    <t>Braine</t>
  </si>
  <si>
    <t>25.02.2012</t>
  </si>
  <si>
    <t>Hannah Braine</t>
  </si>
  <si>
    <t>hannahweeding@hotmail.com</t>
  </si>
  <si>
    <t>3 John Rumble Court</t>
  </si>
  <si>
    <t>Church Walk</t>
  </si>
  <si>
    <t>SN10 3AA</t>
  </si>
  <si>
    <t>01380 723965</t>
  </si>
  <si>
    <t>07854 185393</t>
  </si>
  <si>
    <t>07837 915439</t>
  </si>
  <si>
    <t xml:space="preserve">James </t>
  </si>
  <si>
    <t>Bush</t>
  </si>
  <si>
    <t>02.08.2014</t>
  </si>
  <si>
    <t>Angela Bush</t>
  </si>
  <si>
    <t>angelabush01@gmail.com</t>
  </si>
  <si>
    <t>5 Greenfield Road</t>
  </si>
  <si>
    <t>07984 594553</t>
  </si>
  <si>
    <t xml:space="preserve">Tristan </t>
  </si>
  <si>
    <t>Carter</t>
  </si>
  <si>
    <t>29.09.2011</t>
  </si>
  <si>
    <t>Joanna Carter</t>
  </si>
  <si>
    <t>jccarterpando@yahoo.co.uk</t>
  </si>
  <si>
    <t>21 Sheep Street</t>
  </si>
  <si>
    <t>07835 375055</t>
  </si>
  <si>
    <t>07772 6400010</t>
  </si>
  <si>
    <t>Cawley</t>
  </si>
  <si>
    <t>11.09.2012</t>
  </si>
  <si>
    <t>Whitney Cawley</t>
  </si>
  <si>
    <t>whitneycawley@yahoo.com</t>
  </si>
  <si>
    <t>41 Anzio Road</t>
  </si>
  <si>
    <t>07938 471618</t>
  </si>
  <si>
    <t>07912 39883</t>
  </si>
  <si>
    <t>n</t>
  </si>
  <si>
    <t>possible asthmatic</t>
  </si>
  <si>
    <t>04.03.2010</t>
  </si>
  <si>
    <t>Clark</t>
  </si>
  <si>
    <t>Caroline Clark</t>
  </si>
  <si>
    <t>cacoasis@hotmail.co.uk</t>
  </si>
  <si>
    <t>14 John Rennie Close</t>
  </si>
  <si>
    <t>SN10 5HS</t>
  </si>
  <si>
    <t>01380 720852</t>
  </si>
  <si>
    <t>07310 306520</t>
  </si>
  <si>
    <t>Ivor</t>
  </si>
  <si>
    <t>Elmes</t>
  </si>
  <si>
    <t>07.07.2013</t>
  </si>
  <si>
    <t>Anthea Buchanan</t>
  </si>
  <si>
    <t>fleurant@hotmail.co.uk</t>
  </si>
  <si>
    <t>44 St Mary's Close</t>
  </si>
  <si>
    <t>SN10 5NP</t>
  </si>
  <si>
    <t>07952 104491</t>
  </si>
  <si>
    <t>Kaichen</t>
  </si>
  <si>
    <t>29.03.2012</t>
  </si>
  <si>
    <t>Vicky Fisher</t>
  </si>
  <si>
    <t>victoriarmfisher@aol.com</t>
  </si>
  <si>
    <t>2 Nursteed Close</t>
  </si>
  <si>
    <t>SN10 3ET</t>
  </si>
  <si>
    <t>07462 552528</t>
  </si>
  <si>
    <t>Scarlett</t>
  </si>
  <si>
    <t>Hamen</t>
  </si>
  <si>
    <t>27.01.2012</t>
  </si>
  <si>
    <t>Danielle Laverick</t>
  </si>
  <si>
    <t>dannie.laverick@gmail.com</t>
  </si>
  <si>
    <t>62 Massey Road</t>
  </si>
  <si>
    <t>SN10 3UE</t>
  </si>
  <si>
    <t>07479 747117</t>
  </si>
  <si>
    <t>Nystagmes (glasses)</t>
  </si>
  <si>
    <t>Junior</t>
  </si>
  <si>
    <t>King</t>
  </si>
  <si>
    <t>Joanna Stubbings</t>
  </si>
  <si>
    <t>3</t>
  </si>
  <si>
    <t>joanna.stubbings@live.co.uk</t>
  </si>
  <si>
    <t>56 Station Road</t>
  </si>
  <si>
    <t>SN10 1BZ</t>
  </si>
  <si>
    <t>07471 471704</t>
  </si>
  <si>
    <t>Annette</t>
  </si>
  <si>
    <t>Koboah</t>
  </si>
  <si>
    <t>27.09.2013</t>
  </si>
  <si>
    <t>Nancy Darko</t>
  </si>
  <si>
    <t>nsamdarko@yahoo.co.uk</t>
  </si>
  <si>
    <t>110 Brickley Lane</t>
  </si>
  <si>
    <t>SN10 3BT</t>
  </si>
  <si>
    <t>01380 738744</t>
  </si>
  <si>
    <t>07859 004054</t>
  </si>
  <si>
    <t>Kal-El</t>
  </si>
  <si>
    <t>Jarman</t>
  </si>
  <si>
    <t>23.07.2014</t>
  </si>
  <si>
    <t>Jade Phillips</t>
  </si>
  <si>
    <t>jade412008@outlook.com</t>
  </si>
  <si>
    <t>15 Hodge Close</t>
  </si>
  <si>
    <t>SN10 3RU</t>
  </si>
  <si>
    <t>07825 161274</t>
  </si>
  <si>
    <t>Jessica</t>
  </si>
  <si>
    <t>Chen</t>
  </si>
  <si>
    <t>16.08.2011</t>
  </si>
  <si>
    <t>Jin Fen Liu</t>
  </si>
  <si>
    <t>elaineliu968@gmail.com</t>
  </si>
  <si>
    <t>7 Sidmouth Street</t>
  </si>
  <si>
    <t>SN10 1LD</t>
  </si>
  <si>
    <t>01380 723558</t>
  </si>
  <si>
    <t>07574 794250</t>
  </si>
  <si>
    <t>14.02.2013</t>
  </si>
  <si>
    <t>Jenifer</t>
  </si>
  <si>
    <t>27.07.2014</t>
  </si>
  <si>
    <t>Marsh</t>
  </si>
  <si>
    <t>05.02.2013</t>
  </si>
  <si>
    <t>Susan Marsh</t>
  </si>
  <si>
    <t>susiecottrell4@hotmail.com</t>
  </si>
  <si>
    <t>1 Corn Close</t>
  </si>
  <si>
    <t>Poulshot</t>
  </si>
  <si>
    <t>SN10 1RR</t>
  </si>
  <si>
    <t>07718 165756</t>
  </si>
  <si>
    <t>Elle</t>
  </si>
  <si>
    <t>03.02.2012</t>
  </si>
  <si>
    <t>Sophie Morris</t>
  </si>
  <si>
    <t>sjmorris007@yahoo.co.uk</t>
  </si>
  <si>
    <t>38 Pans Lane</t>
  </si>
  <si>
    <t>SN10 5AN</t>
  </si>
  <si>
    <t>07805 38974307</t>
  </si>
  <si>
    <t>Asthma ventolin as req'd</t>
  </si>
  <si>
    <t xml:space="preserve">Clara </t>
  </si>
  <si>
    <t>Mundy</t>
  </si>
  <si>
    <t>19.10.2013</t>
  </si>
  <si>
    <t>India Mundy</t>
  </si>
  <si>
    <t>india.mundy@aol.com</t>
  </si>
  <si>
    <t>34 Elm Tree Gardens</t>
  </si>
  <si>
    <t>SN10 3ES</t>
  </si>
  <si>
    <t>01380 726934</t>
  </si>
  <si>
    <t>07861 757450</t>
  </si>
  <si>
    <t>JJ</t>
  </si>
  <si>
    <t>Osgood</t>
  </si>
  <si>
    <t>27.08.2013</t>
  </si>
  <si>
    <t>Charlotte Osgood</t>
  </si>
  <si>
    <t>bsby666@hotmail.com</t>
  </si>
  <si>
    <t>26 Forty Acres</t>
  </si>
  <si>
    <t>SN10 3DF</t>
  </si>
  <si>
    <t>07964 522418</t>
  </si>
  <si>
    <t>Reece</t>
  </si>
  <si>
    <t>Payne</t>
  </si>
  <si>
    <t>04.02.2014</t>
  </si>
  <si>
    <t>Katie Payne</t>
  </si>
  <si>
    <t>ktsb_88@hotmail.com</t>
  </si>
  <si>
    <t>20 Chivers Road</t>
  </si>
  <si>
    <t>SN10 3FD</t>
  </si>
  <si>
    <t>07481 021366</t>
  </si>
  <si>
    <t>ADHD&amp; Autism, medicated</t>
  </si>
  <si>
    <t>Richards</t>
  </si>
  <si>
    <t>26.12.2011</t>
  </si>
  <si>
    <t>Laura Richards</t>
  </si>
  <si>
    <t>lacabarker@hotmail.com</t>
  </si>
  <si>
    <t>1 Ferguson Road</t>
  </si>
  <si>
    <t>07379 311603</t>
  </si>
  <si>
    <t>20.04.2013</t>
  </si>
  <si>
    <t>29.04.2013</t>
  </si>
  <si>
    <t>cfiddes@hotmail.co.uk</t>
  </si>
  <si>
    <t>SN10 3DQ</t>
  </si>
  <si>
    <t>01380 500039</t>
  </si>
  <si>
    <t>07738 093795</t>
  </si>
  <si>
    <t>Claire Thompson</t>
  </si>
  <si>
    <t>13 Kingsley Road</t>
  </si>
  <si>
    <t>13 Kingsley Raod</t>
  </si>
  <si>
    <t>01.11.2011</t>
  </si>
  <si>
    <t>Laya</t>
  </si>
  <si>
    <t>Scott</t>
  </si>
  <si>
    <t>14.11.2012</t>
  </si>
  <si>
    <t>Amy Scott</t>
  </si>
  <si>
    <t>amyscott3108@gmail.com</t>
  </si>
  <si>
    <t>12 Combe Walk</t>
  </si>
  <si>
    <t>07841 475874</t>
  </si>
  <si>
    <t xml:space="preserve">Mathiss </t>
  </si>
  <si>
    <t>Schussler-Marsh</t>
  </si>
  <si>
    <t>20.09.2013</t>
  </si>
  <si>
    <t>Laura Marsh</t>
  </si>
  <si>
    <t>loobyloo_707@hotmail.com</t>
  </si>
  <si>
    <t>5 Elizabeth Drive</t>
  </si>
  <si>
    <t>01380 725422</t>
  </si>
  <si>
    <t>07817 639526</t>
  </si>
  <si>
    <t>Lola</t>
  </si>
  <si>
    <t>Starmer-King</t>
  </si>
  <si>
    <t>11.10.2013</t>
  </si>
  <si>
    <t>Nikki Barton</t>
  </si>
  <si>
    <t>nikkibarton1299@gmail.com</t>
  </si>
  <si>
    <t>132 Victoria Road</t>
  </si>
  <si>
    <t>SN10 1HA</t>
  </si>
  <si>
    <t>07818 298633</t>
  </si>
  <si>
    <t>25.12.2012</t>
  </si>
  <si>
    <t>mild ADHD</t>
  </si>
  <si>
    <t>Webster</t>
  </si>
  <si>
    <t>18.09.2011</t>
  </si>
  <si>
    <t>Hannah Webster</t>
  </si>
  <si>
    <t>mrswebster2010@hotmail.co,uk</t>
  </si>
  <si>
    <t xml:space="preserve">1 New Buildings </t>
  </si>
  <si>
    <t>Nursteed Road</t>
  </si>
  <si>
    <t>SN10 3DZ</t>
  </si>
  <si>
    <t>01380 500764</t>
  </si>
  <si>
    <t>07843 386072</t>
  </si>
  <si>
    <t>Mollie</t>
  </si>
  <si>
    <t>Wheeler</t>
  </si>
  <si>
    <t>Caroline Wheeler</t>
  </si>
  <si>
    <t>carolinewheeler@my.com</t>
  </si>
  <si>
    <t>18 Longcroft Avenue</t>
  </si>
  <si>
    <t>SN10 3AS</t>
  </si>
  <si>
    <t>07866 690761</t>
  </si>
  <si>
    <t>Aurora</t>
  </si>
  <si>
    <t>Whittle</t>
  </si>
  <si>
    <t>20.06.2014</t>
  </si>
  <si>
    <t>Kerry Whittle</t>
  </si>
  <si>
    <t>kerrywhitlle1@gmail.com</t>
  </si>
  <si>
    <t>16a Wadworth Road</t>
  </si>
  <si>
    <t>SN10 3FR</t>
  </si>
  <si>
    <t>07474 312183</t>
  </si>
  <si>
    <t>SA</t>
  </si>
  <si>
    <t>Total entries - count each workbook</t>
  </si>
  <si>
    <t>Check sum</t>
  </si>
  <si>
    <t>Little Horton</t>
  </si>
  <si>
    <t>Amelia</t>
  </si>
  <si>
    <t>SN10 3FP</t>
  </si>
  <si>
    <t>08.08.10</t>
  </si>
  <si>
    <t>Helen Pougher</t>
  </si>
  <si>
    <t>With Elizabeth Pougher - Wansdyke - please</t>
  </si>
  <si>
    <t>Reynolds</t>
  </si>
  <si>
    <t>16.01.11</t>
  </si>
  <si>
    <t>Beverley Reynolds</t>
  </si>
  <si>
    <t>bsthompson@hotmail.com</t>
  </si>
  <si>
    <t>19 Withers Ground</t>
  </si>
  <si>
    <t>SN10 2FW</t>
  </si>
  <si>
    <t>07956 042473</t>
  </si>
  <si>
    <t>18.09.09</t>
  </si>
  <si>
    <t>07957 042473</t>
  </si>
  <si>
    <t>Hannah</t>
  </si>
  <si>
    <t>Mattock</t>
  </si>
  <si>
    <t>11.07.11</t>
  </si>
  <si>
    <t>Julian Mattock</t>
  </si>
  <si>
    <t>julian@mattock.eu</t>
  </si>
  <si>
    <t>Dormer Cottage</t>
  </si>
  <si>
    <t>Seend Cleeve</t>
  </si>
  <si>
    <t>SN12 6QB</t>
  </si>
  <si>
    <t>07968 324776</t>
  </si>
  <si>
    <t>Diabetes SAF. Cash at school</t>
  </si>
  <si>
    <t>Lilly</t>
  </si>
  <si>
    <t>Mascall</t>
  </si>
  <si>
    <t>13.07.11</t>
  </si>
  <si>
    <t>Keeley Mascall</t>
  </si>
  <si>
    <t>keeleymascall@hotmail.com</t>
  </si>
  <si>
    <t>17 Radnor Close</t>
  </si>
  <si>
    <t>SN10 2BH</t>
  </si>
  <si>
    <t>01380 721525</t>
  </si>
  <si>
    <t>Talbot</t>
  </si>
  <si>
    <t>09.02.11</t>
  </si>
  <si>
    <t>Katie Talbot</t>
  </si>
  <si>
    <t>4 Belvedere Terrace</t>
  </si>
  <si>
    <t>SN10 1VA</t>
  </si>
  <si>
    <t>01380 698192</t>
  </si>
  <si>
    <t>07538 618481</t>
  </si>
  <si>
    <t xml:space="preserve">Jack </t>
  </si>
  <si>
    <t>07.02.11</t>
  </si>
  <si>
    <t>9 Cranesbill Rd</t>
  </si>
  <si>
    <t>Nye</t>
  </si>
  <si>
    <t>18.06.10</t>
  </si>
  <si>
    <t>Rachel Webb</t>
  </si>
  <si>
    <t>rm.brown49@yahoo.co.uk</t>
  </si>
  <si>
    <t>1 Northgate Gardens</t>
  </si>
  <si>
    <t>SN10 1JY</t>
  </si>
  <si>
    <t>07964 18-62985</t>
  </si>
  <si>
    <t>20.09.10</t>
  </si>
  <si>
    <t>bizoza81@omet.pl</t>
  </si>
  <si>
    <t>42 Wordsworth Way</t>
  </si>
  <si>
    <t>SN10 5FN</t>
  </si>
  <si>
    <t>07724 555483</t>
  </si>
  <si>
    <t>2 choices</t>
  </si>
  <si>
    <t>Millicent</t>
  </si>
  <si>
    <t>Pawlak</t>
  </si>
  <si>
    <t>23.03.10</t>
  </si>
  <si>
    <t>Kate Pawlak</t>
  </si>
  <si>
    <t>alice.pawlak@sky.com</t>
  </si>
  <si>
    <t>18 Nursteed Rd</t>
  </si>
  <si>
    <t>SN10 3AH</t>
  </si>
  <si>
    <t>07912 852454</t>
  </si>
  <si>
    <t>Fabian</t>
  </si>
  <si>
    <t>Griffiths</t>
  </si>
  <si>
    <t>16.12.09</t>
  </si>
  <si>
    <t>Easedale</t>
  </si>
  <si>
    <t>07812 240614</t>
  </si>
  <si>
    <t>Outlaw</t>
  </si>
  <si>
    <t>03.10.10</t>
  </si>
  <si>
    <t>Kevin Outlaw</t>
  </si>
  <si>
    <t>kevinoutlaw@hotmail.com</t>
  </si>
  <si>
    <t>82 Hillworth Rd</t>
  </si>
  <si>
    <t>SN10 5HD</t>
  </si>
  <si>
    <t>01380 725396</t>
  </si>
  <si>
    <t>07855 382650</t>
  </si>
  <si>
    <t>Silvie</t>
  </si>
  <si>
    <t>Crowther</t>
  </si>
  <si>
    <t>16.12.2013</t>
  </si>
  <si>
    <t>Marie Crowther</t>
  </si>
  <si>
    <t>marie.crowther@icloud.com</t>
  </si>
  <si>
    <t>Garryowen</t>
  </si>
  <si>
    <t xml:space="preserve">Pans Lane </t>
  </si>
  <si>
    <t>01380 721857</t>
  </si>
  <si>
    <t>07881 953799</t>
  </si>
  <si>
    <t>B B</t>
  </si>
  <si>
    <t>Johnny</t>
  </si>
  <si>
    <t>Jelf</t>
  </si>
  <si>
    <t>07.08.2013</t>
  </si>
  <si>
    <t>Emma Jelf</t>
  </si>
  <si>
    <t>emjelf@gmail.com</t>
  </si>
  <si>
    <t>3 Church Cottage</t>
  </si>
  <si>
    <t>Great Cheverell</t>
  </si>
  <si>
    <t>SN10 5YA</t>
  </si>
  <si>
    <t>07919 253107</t>
  </si>
  <si>
    <t>Carolyn</t>
  </si>
  <si>
    <t>Read</t>
  </si>
  <si>
    <t>26.11.2013</t>
  </si>
  <si>
    <t>Mike Read</t>
  </si>
  <si>
    <t>lizread@mikeread.org</t>
  </si>
  <si>
    <t>38 Garston</t>
  </si>
  <si>
    <t>SN10 5XU</t>
  </si>
  <si>
    <t>01380 813294</t>
  </si>
  <si>
    <t>07967 803420</t>
  </si>
  <si>
    <t>Emerg: 07905 795170</t>
  </si>
  <si>
    <t>22.11.2013</t>
  </si>
  <si>
    <t>emmaspeed1980@hotmail.com</t>
  </si>
  <si>
    <t>Badgerland</t>
  </si>
  <si>
    <t>Lower Road</t>
  </si>
  <si>
    <t>07734 919496</t>
  </si>
  <si>
    <t>07834 705371</t>
  </si>
  <si>
    <t>Durham</t>
  </si>
  <si>
    <t>28.02.2013</t>
  </si>
  <si>
    <t>Anna Durham</t>
  </si>
  <si>
    <t>annadurham1981@gmail.com</t>
  </si>
  <si>
    <t>3 Park View Cottages</t>
  </si>
  <si>
    <t>01380 830503</t>
  </si>
  <si>
    <t>Hay Fever</t>
  </si>
  <si>
    <t>Nate</t>
  </si>
  <si>
    <t>19.01.2014</t>
  </si>
  <si>
    <t>Karen Davies</t>
  </si>
  <si>
    <t>kwgareth@hotmail.com</t>
  </si>
  <si>
    <t>2 Coach Barton</t>
  </si>
  <si>
    <t>BA14 6EX</t>
  </si>
  <si>
    <t>01380 871160</t>
  </si>
  <si>
    <t>07920 803369</t>
  </si>
  <si>
    <t>Pottinger</t>
  </si>
  <si>
    <t>17.03.2014</t>
  </si>
  <si>
    <t>Olivia Pottinger</t>
  </si>
  <si>
    <t>livvyjane@btinternet.com</t>
  </si>
  <si>
    <t>Penning House</t>
  </si>
  <si>
    <t>High Street</t>
  </si>
  <si>
    <t>SN10 4QH</t>
  </si>
  <si>
    <t xml:space="preserve"> 07526 107524</t>
  </si>
  <si>
    <t>07526 107524</t>
  </si>
  <si>
    <t>Taylor</t>
  </si>
  <si>
    <t>10.12.2012</t>
  </si>
  <si>
    <t>Keith Illingworth</t>
  </si>
  <si>
    <t>killingworth77@btinternet.com</t>
  </si>
  <si>
    <t>2 Townsend</t>
  </si>
  <si>
    <t>SN10 5TL</t>
  </si>
  <si>
    <t>01380 812424</t>
  </si>
  <si>
    <t>07493 097680</t>
  </si>
  <si>
    <t>Reid</t>
  </si>
  <si>
    <t>25.04.2014</t>
  </si>
  <si>
    <t>Grace Reid</t>
  </si>
  <si>
    <t>reidfamily2012@hotmail.com</t>
  </si>
  <si>
    <t>Bridge House</t>
  </si>
  <si>
    <t>Westbury Road</t>
  </si>
  <si>
    <t>Little Cheverell</t>
  </si>
  <si>
    <t>SN10 4JP</t>
  </si>
  <si>
    <t>01380 502165</t>
  </si>
  <si>
    <t>07834 912673</t>
  </si>
  <si>
    <t>Dad: 07786 998582</t>
  </si>
  <si>
    <t>04.01.2013</t>
  </si>
  <si>
    <t>Claire Williams</t>
  </si>
  <si>
    <t>claireruthwilliams@gmail.com</t>
  </si>
  <si>
    <t>Fir Tree Cottage</t>
  </si>
  <si>
    <t>Low Road</t>
  </si>
  <si>
    <t>SN10 4JU</t>
  </si>
  <si>
    <t>01380 813707</t>
  </si>
  <si>
    <t>07817 031858</t>
  </si>
  <si>
    <t>Godfrey</t>
  </si>
  <si>
    <t>15.01.2013</t>
  </si>
  <si>
    <t>Poppy Godfrey</t>
  </si>
  <si>
    <t>poppygodfrey@live.co.uk</t>
  </si>
  <si>
    <t>86-88 High St</t>
  </si>
  <si>
    <t>SN10 5XR</t>
  </si>
  <si>
    <t>07811 106636</t>
  </si>
  <si>
    <t>Stanley</t>
  </si>
  <si>
    <t>Doyle</t>
  </si>
  <si>
    <t>19.10.2011</t>
  </si>
  <si>
    <t>Polly Doyle</t>
  </si>
  <si>
    <t>pollydoyle37@gmail.com</t>
  </si>
  <si>
    <t>1 Pagnell Lane</t>
  </si>
  <si>
    <t>Littleton Pannell</t>
  </si>
  <si>
    <t>SN10 4EW</t>
  </si>
  <si>
    <t>07391 092471</t>
  </si>
  <si>
    <t>Eadie</t>
  </si>
  <si>
    <t>20.11.2016</t>
  </si>
  <si>
    <t>Pippa</t>
  </si>
  <si>
    <t>Holmes</t>
  </si>
  <si>
    <t>24.12.2012</t>
  </si>
  <si>
    <t>Jessica Holmes</t>
  </si>
  <si>
    <t>jess.holmes@holmesnet.co.uk</t>
  </si>
  <si>
    <t>42 Belvedere Road</t>
  </si>
  <si>
    <t>Bowerhill</t>
  </si>
  <si>
    <t>SN12 6AJ</t>
  </si>
  <si>
    <t>01225 707252</t>
  </si>
  <si>
    <t>07368 350653</t>
  </si>
  <si>
    <t>Gadwgan</t>
  </si>
  <si>
    <t>23.11.2012</t>
  </si>
  <si>
    <t>Stephanie Cadwgan</t>
  </si>
  <si>
    <t>office@iscaffwilts.co.uk</t>
  </si>
  <si>
    <t>The White House</t>
  </si>
  <si>
    <t>58 The Green</t>
  </si>
  <si>
    <t>SN10 5UZ</t>
  </si>
  <si>
    <t>01380 698913</t>
  </si>
  <si>
    <t>07786 543087</t>
  </si>
  <si>
    <t>Wilmot</t>
  </si>
  <si>
    <t>25.02.2014</t>
  </si>
  <si>
    <t>Simone Wilmot</t>
  </si>
  <si>
    <t>davissimone@hotmail.com</t>
  </si>
  <si>
    <t>25 Holmfield</t>
  </si>
  <si>
    <t>SN10 4HX</t>
  </si>
  <si>
    <t>07771 611595</t>
  </si>
  <si>
    <t>Worthy</t>
  </si>
  <si>
    <t>Luci Worthy</t>
  </si>
  <si>
    <t>lucination@yahoo.com</t>
  </si>
  <si>
    <t>10 Silver Street</t>
  </si>
  <si>
    <t>SN10 5NG</t>
  </si>
  <si>
    <t>07519 609732</t>
  </si>
  <si>
    <t>ASD (Autism)</t>
  </si>
  <si>
    <t>Beatrix</t>
  </si>
  <si>
    <t>Davidson</t>
  </si>
  <si>
    <t>21.05.2014</t>
  </si>
  <si>
    <t>thedaisylady@yahoo.co.uk</t>
  </si>
  <si>
    <t>50 Garston</t>
  </si>
  <si>
    <t xml:space="preserve">Great Cheverell  </t>
  </si>
  <si>
    <t>07766 396402</t>
  </si>
  <si>
    <t>Penicillin allergy</t>
  </si>
  <si>
    <t>Bollen</t>
  </si>
  <si>
    <t>24.05.2013</t>
  </si>
  <si>
    <t>Nicola Bollen</t>
  </si>
  <si>
    <t>wheels199@hotmail.com</t>
  </si>
  <si>
    <t>Nosworthy Cottage</t>
  </si>
  <si>
    <t>SN10 4JZ</t>
  </si>
  <si>
    <t>01380 812530</t>
  </si>
  <si>
    <t>07957 427848</t>
  </si>
  <si>
    <t>Rawlinson</t>
  </si>
  <si>
    <t>05.11.2012</t>
  </si>
  <si>
    <t>Esin Rawlinson</t>
  </si>
  <si>
    <t>esin.rawlinson@gmail.com</t>
  </si>
  <si>
    <t>Littledean</t>
  </si>
  <si>
    <t>07969 622090</t>
  </si>
  <si>
    <t>Peaple</t>
  </si>
  <si>
    <t>Ian Peaple</t>
  </si>
  <si>
    <t>ianpeaple@yahoo.co.uk</t>
  </si>
  <si>
    <t>24 Nursteed Close</t>
  </si>
  <si>
    <t>01380 500476</t>
  </si>
  <si>
    <t>07513 006562</t>
  </si>
  <si>
    <t>One choice</t>
  </si>
  <si>
    <t>Zach</t>
  </si>
  <si>
    <t>2010</t>
  </si>
  <si>
    <t>07790 656768</t>
  </si>
  <si>
    <t>Asthma, nuts. SAF</t>
  </si>
  <si>
    <t>Fleur</t>
  </si>
  <si>
    <t>Brewer</t>
  </si>
  <si>
    <t>12.12.2010</t>
  </si>
  <si>
    <t>Tim Brewer</t>
  </si>
  <si>
    <t>brewer_tim@hotmail.com</t>
  </si>
  <si>
    <t>Oakfrith Cottage</t>
  </si>
  <si>
    <t>The Green</t>
  </si>
  <si>
    <t>SN10 4RB</t>
  </si>
  <si>
    <t>01380 848036</t>
  </si>
  <si>
    <t>07799 016958</t>
  </si>
  <si>
    <t>Deliela</t>
  </si>
  <si>
    <t>Hurcombe</t>
  </si>
  <si>
    <t>11.07.2011</t>
  </si>
  <si>
    <t>Deborah Timbrell</t>
  </si>
  <si>
    <t>dtimbrell@parkholickeys.com</t>
  </si>
  <si>
    <t>The Clock</t>
  </si>
  <si>
    <t>Andover Rd</t>
  </si>
  <si>
    <t>Lydeway</t>
  </si>
  <si>
    <t>SN10 3PP</t>
  </si>
  <si>
    <t>07825 427543</t>
  </si>
  <si>
    <t>07778 766797</t>
  </si>
  <si>
    <t>?</t>
  </si>
  <si>
    <t>25.07.2011</t>
  </si>
  <si>
    <t>19.08.2011</t>
  </si>
  <si>
    <t>Jennie Jones</t>
  </si>
  <si>
    <t>jenniejones75@yahoo.com</t>
  </si>
  <si>
    <t>10 Lower Road</t>
  </si>
  <si>
    <t>Bratton</t>
  </si>
  <si>
    <t>BA13 4RG</t>
  </si>
  <si>
    <t>07825 322062</t>
  </si>
  <si>
    <t>Emerg 07989 470962</t>
  </si>
  <si>
    <t xml:space="preserve">Lucy </t>
  </si>
  <si>
    <t>Draper</t>
  </si>
  <si>
    <t>31.01.2010</t>
  </si>
  <si>
    <t>Paul Draper</t>
  </si>
  <si>
    <t>pauldraper25@yahoo.co.uk</t>
  </si>
  <si>
    <t>2 The Orchard</t>
  </si>
  <si>
    <t>SN10 3PW</t>
  </si>
  <si>
    <t>01380 840436</t>
  </si>
  <si>
    <t>07906 030563</t>
  </si>
  <si>
    <t>Emerg 07725 078651</t>
  </si>
  <si>
    <t>31.03.2011</t>
  </si>
  <si>
    <t>10.05.2011</t>
  </si>
  <si>
    <t>3 Parkview Cottages</t>
  </si>
  <si>
    <t>07821 696149</t>
  </si>
  <si>
    <t>Coeliac</t>
  </si>
  <si>
    <t>Harper</t>
  </si>
  <si>
    <t>06.04.2010</t>
  </si>
  <si>
    <t>Jo Harper</t>
  </si>
  <si>
    <t>jo.kateharper@btinternet.com</t>
  </si>
  <si>
    <t>4 Sandleaze Court</t>
  </si>
  <si>
    <t>High St</t>
  </si>
  <si>
    <t>SN10 5RZ</t>
  </si>
  <si>
    <t>01380 723630</t>
  </si>
  <si>
    <t>07871 505992</t>
  </si>
  <si>
    <t>Dad 07871 506431</t>
  </si>
  <si>
    <t xml:space="preserve">Gabriel </t>
  </si>
  <si>
    <t>Mughal</t>
  </si>
  <si>
    <t>24.04.2011</t>
  </si>
  <si>
    <t>Harriet Mughal</t>
  </si>
  <si>
    <t>hattieinthesunshine@hotmail.co.uk</t>
  </si>
  <si>
    <t>6 Townsend</t>
  </si>
  <si>
    <t>SN10 4BJ</t>
  </si>
  <si>
    <t>07527 759726</t>
  </si>
  <si>
    <t>Angel-Alexis</t>
  </si>
  <si>
    <t>02.02.2013</t>
  </si>
  <si>
    <t>Ann Bolwell</t>
  </si>
  <si>
    <t>anncarter1987@hotmail.co.uk</t>
  </si>
  <si>
    <t>54 Westview Crescent</t>
  </si>
  <si>
    <t>SN10 5HE</t>
  </si>
  <si>
    <t>07486 413501</t>
  </si>
  <si>
    <t xml:space="preserve">Asthma  </t>
  </si>
  <si>
    <t xml:space="preserve">Poppy </t>
  </si>
  <si>
    <t>28.07.2014</t>
  </si>
  <si>
    <t>Samantha Scott</t>
  </si>
  <si>
    <t>sam.scott726@gmail.com</t>
  </si>
  <si>
    <t>17 Hodge Close</t>
  </si>
  <si>
    <t>07526 916026</t>
  </si>
  <si>
    <t>Dylan</t>
  </si>
  <si>
    <t>Parry</t>
  </si>
  <si>
    <t>03.08.2013</t>
  </si>
  <si>
    <t>Matthew Parry</t>
  </si>
  <si>
    <t>nicola.peach22@hotmail.co.uk</t>
  </si>
  <si>
    <t>8 Longcroft Rd</t>
  </si>
  <si>
    <t>D 07964 023215</t>
  </si>
  <si>
    <t>M 07715 283159</t>
  </si>
  <si>
    <t>Reflex siezures: SAF</t>
  </si>
  <si>
    <t>Josie</t>
  </si>
  <si>
    <t>Buxton</t>
  </si>
  <si>
    <t>19.07.2013</t>
  </si>
  <si>
    <t>Emma Buxton</t>
  </si>
  <si>
    <t>r4buxton@gmail.com</t>
  </si>
  <si>
    <t>8 Hodge Close</t>
  </si>
  <si>
    <t>07795 516668</t>
  </si>
  <si>
    <t>Athena</t>
  </si>
  <si>
    <t>Barratt</t>
  </si>
  <si>
    <t>17.03.2012</t>
  </si>
  <si>
    <t>Michelle Barratt</t>
  </si>
  <si>
    <t>michyuk1@hotmail.com</t>
  </si>
  <si>
    <t>14 Cromwell Road</t>
  </si>
  <si>
    <t>SN10 3EN</t>
  </si>
  <si>
    <t>07841 745555</t>
  </si>
  <si>
    <t>D 07584 054746</t>
  </si>
  <si>
    <t>Nicole</t>
  </si>
  <si>
    <t>Brzezinska</t>
  </si>
  <si>
    <t>04.05.2013</t>
  </si>
  <si>
    <t>Aneta Brzezinska</t>
  </si>
  <si>
    <t>brzoza81@onet.pl</t>
  </si>
  <si>
    <t>07484 302029</t>
  </si>
  <si>
    <t>11.03.2013</t>
  </si>
  <si>
    <t>Cheryl West</t>
  </si>
  <si>
    <t>cheralf1103@gmail.com</t>
  </si>
  <si>
    <t>13 Bricksteed Ave</t>
  </si>
  <si>
    <t>SN10 3AE</t>
  </si>
  <si>
    <t>07359 469195</t>
  </si>
  <si>
    <t>Autism: SAF reverse</t>
  </si>
  <si>
    <t>Vesvolod</t>
  </si>
  <si>
    <t>Martynchuck</t>
  </si>
  <si>
    <t>17.06.2013</t>
  </si>
  <si>
    <t>Oksana Burlaka</t>
  </si>
  <si>
    <t>oburlaka555@gmail.com</t>
  </si>
  <si>
    <t>10 Mattock Close</t>
  </si>
  <si>
    <t>SN10 3SA</t>
  </si>
  <si>
    <t>07555 725386</t>
  </si>
  <si>
    <t>Jasmine</t>
  </si>
  <si>
    <t>Moore</t>
  </si>
  <si>
    <t>09.01.2014</t>
  </si>
  <si>
    <t>Antoinette Edwards</t>
  </si>
  <si>
    <t>antoinette.edwards100@googlemail.com</t>
  </si>
  <si>
    <t>18 Cromwell Road</t>
  </si>
  <si>
    <t>07860 636925</t>
  </si>
  <si>
    <t>D 07979 787106</t>
  </si>
  <si>
    <t>Eyesight SAF</t>
  </si>
  <si>
    <t>Reggie</t>
  </si>
  <si>
    <t>05.08.2014</t>
  </si>
  <si>
    <t>Claire Holloway</t>
  </si>
  <si>
    <t>clairedano@yahoo.co.uk</t>
  </si>
  <si>
    <t>23 Cromwell Road</t>
  </si>
  <si>
    <t>SN10 3EL</t>
  </si>
  <si>
    <t>07737 595470</t>
  </si>
  <si>
    <t>D 07944 373384</t>
  </si>
  <si>
    <t>Ruben</t>
  </si>
  <si>
    <t>27.02.2012</t>
  </si>
  <si>
    <t>Emma Williams</t>
  </si>
  <si>
    <t>emmafellows27@hotmail.co.uk</t>
  </si>
  <si>
    <t>99 Victoria Road</t>
  </si>
  <si>
    <t>07807 606875</t>
  </si>
  <si>
    <t>Jorgie</t>
  </si>
  <si>
    <t>Curtin</t>
  </si>
  <si>
    <t>27.06.2013</t>
  </si>
  <si>
    <t>Amie Payne</t>
  </si>
  <si>
    <t>amie.payne@mail.com</t>
  </si>
  <si>
    <t>Dairy Cottage</t>
  </si>
  <si>
    <t>SN10 3LH</t>
  </si>
  <si>
    <t>07940 067197</t>
  </si>
  <si>
    <t>Evans</t>
  </si>
  <si>
    <t>06.02.2013</t>
  </si>
  <si>
    <t>Kirsty Evans</t>
  </si>
  <si>
    <t>kirstyevans29@hotmail.co.uk</t>
  </si>
  <si>
    <t>9 Hopkins Road</t>
  </si>
  <si>
    <t>SN10 3RX</t>
  </si>
  <si>
    <t>07824 613177</t>
  </si>
  <si>
    <t>D B</t>
  </si>
  <si>
    <t>Ruby</t>
  </si>
  <si>
    <t>Ross</t>
  </si>
  <si>
    <t>28.09.2011</t>
  </si>
  <si>
    <t>Alex Ross</t>
  </si>
  <si>
    <t>alexkathrynrossross@googlemail.com</t>
  </si>
  <si>
    <t>14 Netherstreet</t>
  </si>
  <si>
    <t>01380 859990</t>
  </si>
  <si>
    <t>07593 293802</t>
  </si>
  <si>
    <t>Madeleine</t>
  </si>
  <si>
    <t>Newman</t>
  </si>
  <si>
    <t>26.05.2014</t>
  </si>
  <si>
    <t>Leanne Newman</t>
  </si>
  <si>
    <t>leanneunderwood_@hotmail.com</t>
  </si>
  <si>
    <t>17 The Patchway</t>
  </si>
  <si>
    <t>SN10 3SW</t>
  </si>
  <si>
    <t>07894 452366</t>
  </si>
  <si>
    <t>Emerg 07764 711944</t>
  </si>
  <si>
    <t>Scott-Kelly</t>
  </si>
  <si>
    <t>30.11.2013</t>
  </si>
  <si>
    <t>Tom Scott-Kelly</t>
  </si>
  <si>
    <t>tomscottkelly@gmail.com</t>
  </si>
  <si>
    <t>6 Century Close</t>
  </si>
  <si>
    <t>SN10 3FG</t>
  </si>
  <si>
    <t>07960 912846</t>
  </si>
  <si>
    <t>Kaidi</t>
  </si>
  <si>
    <t>Stockman</t>
  </si>
  <si>
    <t>03.02.2013</t>
  </si>
  <si>
    <t>Vicki Stockman</t>
  </si>
  <si>
    <t>jkplumbing@hotmail.co.uk</t>
  </si>
  <si>
    <t>136 Longcroft Road</t>
  </si>
  <si>
    <t>SN10 3AY</t>
  </si>
  <si>
    <t>07803 183656</t>
  </si>
  <si>
    <t>Judah</t>
  </si>
  <si>
    <t>Boney</t>
  </si>
  <si>
    <t>26.10.2011</t>
  </si>
  <si>
    <t>Trisha Quashie</t>
  </si>
  <si>
    <t>trishaboney@yahoo.com</t>
  </si>
  <si>
    <t>50 Long Street</t>
  </si>
  <si>
    <t>SN10 1NP</t>
  </si>
  <si>
    <t>07872 814080</t>
  </si>
  <si>
    <t>07443 779812</t>
  </si>
  <si>
    <t>Plumridge</t>
  </si>
  <si>
    <t>08.11.2013</t>
  </si>
  <si>
    <t>Catherine Plumridge</t>
  </si>
  <si>
    <t>plumridge.catherine90@gmail.com</t>
  </si>
  <si>
    <t>Wrens Nest</t>
  </si>
  <si>
    <t>Ledge Hill</t>
  </si>
  <si>
    <t>SN10 4NW</t>
  </si>
  <si>
    <t>07505 476019</t>
  </si>
  <si>
    <t>Aoife</t>
  </si>
  <si>
    <t>Sparkes</t>
  </si>
  <si>
    <t>31.02.2014</t>
  </si>
  <si>
    <t>Lucy Sparkes</t>
  </si>
  <si>
    <t>Lucy-Miranda.sparkes@nhs.net</t>
  </si>
  <si>
    <t>40 Stirling Road</t>
  </si>
  <si>
    <t>07368 699218</t>
  </si>
  <si>
    <t>Rosalie</t>
  </si>
  <si>
    <t>North</t>
  </si>
  <si>
    <t>Kelly Gray</t>
  </si>
  <si>
    <t>kelly.gray1425@gmail.com</t>
  </si>
  <si>
    <t>10 Church Street</t>
  </si>
  <si>
    <t>SN10 4DT</t>
  </si>
  <si>
    <t>01380 816891</t>
  </si>
  <si>
    <t>07855 841728</t>
  </si>
  <si>
    <t>Monty</t>
  </si>
  <si>
    <t>Hill</t>
  </si>
  <si>
    <t>26.06.2013</t>
  </si>
  <si>
    <t>Sarah Hill</t>
  </si>
  <si>
    <t>whimsy.pixie76@gmail.com</t>
  </si>
  <si>
    <t>Montecello Farm House</t>
  </si>
  <si>
    <t>Devizes Road</t>
  </si>
  <si>
    <t>SN10 5LN</t>
  </si>
  <si>
    <t>07557 781068(M) 07584 025206(D)</t>
  </si>
  <si>
    <t>14.09.2013</t>
  </si>
  <si>
    <t>Claire Anderson</t>
  </si>
  <si>
    <t>cookanderson81@hotmail.com</t>
  </si>
  <si>
    <t>34 Hillworth Road</t>
  </si>
  <si>
    <t>SN10 5EY</t>
  </si>
  <si>
    <t>07795 634831</t>
  </si>
  <si>
    <t>Claridge</t>
  </si>
  <si>
    <t>27.12.2012</t>
  </si>
  <si>
    <t>Chloe Claridge</t>
  </si>
  <si>
    <t>chloelouise111294@outlook.com</t>
  </si>
  <si>
    <t>1 Broadway Cottages</t>
  </si>
  <si>
    <t>SN10 5RJ</t>
  </si>
  <si>
    <t>07763 086916</t>
  </si>
  <si>
    <t>D D</t>
  </si>
  <si>
    <t>01.07.2014</t>
  </si>
  <si>
    <t>Sam Rance</t>
  </si>
  <si>
    <t>samrance@outlook.com</t>
  </si>
  <si>
    <t>35 Strawberry Fields</t>
  </si>
  <si>
    <t>SN10 4BB</t>
  </si>
  <si>
    <t>01380 818231</t>
  </si>
  <si>
    <t>07920 772512</t>
  </si>
  <si>
    <t>Sister Sophie</t>
  </si>
  <si>
    <t>16.10.2011</t>
  </si>
  <si>
    <t>36 Strawberry Fields</t>
  </si>
  <si>
    <t>01381 818231</t>
  </si>
  <si>
    <t>07921 772512</t>
  </si>
  <si>
    <t>Sister Molly</t>
  </si>
  <si>
    <t>Potter</t>
  </si>
  <si>
    <t>Nina Potter</t>
  </si>
  <si>
    <t>casapotter@btinternet.com</t>
  </si>
  <si>
    <t>17A Highlands</t>
  </si>
  <si>
    <t>SN10 5NS</t>
  </si>
  <si>
    <t>07809 464701</t>
  </si>
  <si>
    <t>Alfred</t>
  </si>
  <si>
    <t>Hudd</t>
  </si>
  <si>
    <t>07.04.2014</t>
  </si>
  <si>
    <t>Elizabeth Hudd</t>
  </si>
  <si>
    <t>lizzy_26@hotmail.co.uk</t>
  </si>
  <si>
    <t>2 Drove Lane</t>
  </si>
  <si>
    <t>SN10 4NT</t>
  </si>
  <si>
    <t>07738 40113</t>
  </si>
  <si>
    <t>Francis-Iles</t>
  </si>
  <si>
    <t>14.11.2011</t>
  </si>
  <si>
    <t>Joanne Francis-Iles</t>
  </si>
  <si>
    <t>jofrancisiles@hotmail.com</t>
  </si>
  <si>
    <t>29 White Horse Way</t>
  </si>
  <si>
    <t>07814 844802</t>
  </si>
  <si>
    <t>Archie</t>
  </si>
  <si>
    <t>Brocklesby</t>
  </si>
  <si>
    <t>26.08.2012</t>
  </si>
  <si>
    <t>Claire Brocklesby</t>
  </si>
  <si>
    <t>clairebrocklesby@hotmail.co.uk</t>
  </si>
  <si>
    <t>Grosvenor House</t>
  </si>
  <si>
    <t>The Bottom</t>
  </si>
  <si>
    <t>SN10 4SF</t>
  </si>
  <si>
    <t>01380 848238</t>
  </si>
  <si>
    <t>07900 211527</t>
  </si>
  <si>
    <t>Howat</t>
  </si>
  <si>
    <t>03.06.2012</t>
  </si>
  <si>
    <t>Dave Nuttall</t>
  </si>
  <si>
    <t>davenutty74@gmail.com</t>
  </si>
  <si>
    <t>17 Brook Road</t>
  </si>
  <si>
    <t>BA14 9DJ</t>
  </si>
  <si>
    <t>07841 404209</t>
  </si>
  <si>
    <t>Dad Tom 07513 302820</t>
  </si>
  <si>
    <t>Nola</t>
  </si>
  <si>
    <t>Watkiss</t>
  </si>
  <si>
    <t>Lois Slater</t>
  </si>
  <si>
    <t>10.slater.87@gmail.com</t>
  </si>
  <si>
    <t>11 Stonepit Lane</t>
  </si>
  <si>
    <t>SN10 4RW</t>
  </si>
  <si>
    <t>01380 848322</t>
  </si>
  <si>
    <t>07783 407777</t>
  </si>
  <si>
    <t>08.08.2013</t>
  </si>
  <si>
    <t>Louise Lihou</t>
  </si>
  <si>
    <t>louise_lihou@icloud.com</t>
  </si>
  <si>
    <t>10 Woodlands Road</t>
  </si>
  <si>
    <t>SN9 5HR</t>
  </si>
  <si>
    <t>01672 562243</t>
  </si>
  <si>
    <t>07500 709613</t>
  </si>
  <si>
    <t>Inhaler SAF</t>
  </si>
  <si>
    <t>16.01.2013</t>
  </si>
  <si>
    <t>Elaine Haines</t>
  </si>
  <si>
    <t>Eyeates@sky.com</t>
  </si>
  <si>
    <t>Honey street Farmhouse</t>
  </si>
  <si>
    <t>SN9 5PS</t>
  </si>
  <si>
    <t>07786 545414</t>
  </si>
  <si>
    <t>Griff</t>
  </si>
  <si>
    <t>Morris</t>
  </si>
  <si>
    <t>Vicki Morris</t>
  </si>
  <si>
    <t>Vickimaude@yahoo.co.uk</t>
  </si>
  <si>
    <t>4 Cherrington Fields</t>
  </si>
  <si>
    <t>SN10 3RP</t>
  </si>
  <si>
    <t>01380 840847</t>
  </si>
  <si>
    <t>07990 975194</t>
  </si>
  <si>
    <t>Solomon</t>
  </si>
  <si>
    <t>Johnson-Motyl</t>
  </si>
  <si>
    <t>Sarah Johnson-Motyl</t>
  </si>
  <si>
    <t>sjohnson-motyl@hotmail.com</t>
  </si>
  <si>
    <t>Bumblebees</t>
  </si>
  <si>
    <t>85 Southbroom Rd</t>
  </si>
  <si>
    <t>07944 680606</t>
  </si>
  <si>
    <t>07944 681196</t>
  </si>
  <si>
    <t>School Ludgershall</t>
  </si>
  <si>
    <t>18.10.2012</t>
  </si>
  <si>
    <t>Ryelands</t>
  </si>
  <si>
    <t>Georgina</t>
  </si>
  <si>
    <t>09.08.2012</t>
  </si>
  <si>
    <t>10.08.2012</t>
  </si>
  <si>
    <t>Claire Evans</t>
  </si>
  <si>
    <t>9 Quarry Close</t>
  </si>
  <si>
    <t>SN10 3BD</t>
  </si>
  <si>
    <t>07775 525551</t>
  </si>
  <si>
    <t>PP. With Archie Perry</t>
  </si>
  <si>
    <t>15.10.2011</t>
  </si>
  <si>
    <t>Rebecca Perry</t>
  </si>
  <si>
    <t>mrsrperry@hotmail.com</t>
  </si>
  <si>
    <t>36 Mayenne Place</t>
  </si>
  <si>
    <t>SN10 1QJ</t>
  </si>
  <si>
    <t>07701 029957</t>
  </si>
  <si>
    <t>PP. With Harry Evans</t>
  </si>
  <si>
    <t>Latia</t>
  </si>
  <si>
    <t>Flippance</t>
  </si>
  <si>
    <t>Kye Flippance</t>
  </si>
  <si>
    <t>flippance4ha@btinternet.com</t>
  </si>
  <si>
    <t>19 Cromwell Road</t>
  </si>
  <si>
    <t>07837 387307</t>
  </si>
  <si>
    <t>07940 904165</t>
  </si>
  <si>
    <t>PP.  Asthma.  Emerg 01672 861316</t>
  </si>
  <si>
    <t>Jimmy</t>
  </si>
  <si>
    <t>Oxborrow</t>
  </si>
  <si>
    <t>Lucie Whitehead</t>
  </si>
  <si>
    <t>luciewhitehead11@gmail.com</t>
  </si>
  <si>
    <t>137 Waiblingen Way</t>
  </si>
  <si>
    <t>SN10 2BP</t>
  </si>
  <si>
    <t>07761 275465</t>
  </si>
  <si>
    <t xml:space="preserve">PP. </t>
  </si>
  <si>
    <t>Hector</t>
  </si>
  <si>
    <t>08.07.2013</t>
  </si>
  <si>
    <t>07964 162985</t>
  </si>
  <si>
    <t>TJ</t>
  </si>
  <si>
    <t>28.11.2013</t>
  </si>
  <si>
    <t>Shelley Alnwick</t>
  </si>
  <si>
    <t>shelleyalnwick1@gmail.com</t>
  </si>
  <si>
    <t>418 Redstock</t>
  </si>
  <si>
    <t>SN12 6RF</t>
  </si>
  <si>
    <t>07828 607906</t>
  </si>
  <si>
    <t>Bridewell</t>
  </si>
  <si>
    <t>22.12.2013</t>
  </si>
  <si>
    <t>Sara Bridewell</t>
  </si>
  <si>
    <t>sbridewell@outlook.com</t>
  </si>
  <si>
    <t>60 Westview Crescent</t>
  </si>
  <si>
    <t>07727 293381</t>
  </si>
  <si>
    <t>Winnie</t>
  </si>
  <si>
    <t>Townsend</t>
  </si>
  <si>
    <t>06.02.2014</t>
  </si>
  <si>
    <t>Eleanor Townsend</t>
  </si>
  <si>
    <t>eleanor.townsend@gmail.com</t>
  </si>
  <si>
    <t>27 Bath Road</t>
  </si>
  <si>
    <t>SN10 2BB</t>
  </si>
  <si>
    <t>01380 721264</t>
  </si>
  <si>
    <t>07940 385261</t>
  </si>
  <si>
    <t>Jonty</t>
  </si>
  <si>
    <t>Ruscoe</t>
  </si>
  <si>
    <t>01.01.2012</t>
  </si>
  <si>
    <t>Ali Ruscoe</t>
  </si>
  <si>
    <t>alidarby@hotmail.com</t>
  </si>
  <si>
    <t>Merfield</t>
  </si>
  <si>
    <t>St Joseph's Place</t>
  </si>
  <si>
    <t>SN10 1DD</t>
  </si>
  <si>
    <t>02739 969481</t>
  </si>
  <si>
    <t>Kerry White</t>
  </si>
  <si>
    <t>kerrywhite1@gmail.com</t>
  </si>
  <si>
    <t>Chaise</t>
  </si>
  <si>
    <t>Rebevva Turner</t>
  </si>
  <si>
    <t>rebecca.turner006@gmail.com</t>
  </si>
  <si>
    <t>21 Palmer Road</t>
  </si>
  <si>
    <t>07751 094693</t>
  </si>
  <si>
    <t>Ashdown-Howitt</t>
  </si>
  <si>
    <t>21.08.12</t>
  </si>
  <si>
    <t>Brent Ashdown</t>
  </si>
  <si>
    <t>Plum Lane</t>
  </si>
  <si>
    <t>Wedhampton</t>
  </si>
  <si>
    <t>SN10 3RR</t>
  </si>
  <si>
    <t>01380 819872</t>
  </si>
  <si>
    <t>07730586960</t>
  </si>
  <si>
    <t>01.07.2011</t>
  </si>
  <si>
    <t>Hayward</t>
  </si>
  <si>
    <t>SN10 4PE</t>
  </si>
  <si>
    <t>ian.underwood@mitie.com</t>
  </si>
  <si>
    <t>19.04.2014</t>
  </si>
  <si>
    <t>07759 543370</t>
  </si>
  <si>
    <t>2 Norney Bridge</t>
  </si>
  <si>
    <t>Oliwia</t>
  </si>
  <si>
    <t>kitkat35_@outlook.com</t>
  </si>
  <si>
    <t>Cathy Griffiths</t>
  </si>
  <si>
    <t>cathygriffiths@btinternet.com</t>
  </si>
  <si>
    <t>Janes</t>
  </si>
  <si>
    <t>Dr Joanna Coleman</t>
  </si>
  <si>
    <t>27.11.2011</t>
  </si>
  <si>
    <t>Brother Oscar same sports</t>
  </si>
  <si>
    <t>At Keevil PS.  Bro Felix same sports</t>
  </si>
  <si>
    <t>With Woodland bros?</t>
  </si>
  <si>
    <t>Brother Joey</t>
  </si>
  <si>
    <t>mrskatehaines@hotmail.co.uk</t>
  </si>
  <si>
    <t>claireevans.cme@gmail.com</t>
  </si>
  <si>
    <t>ASD - no significant problem</t>
  </si>
  <si>
    <t>Isobel</t>
  </si>
  <si>
    <t>09.02.2013</t>
  </si>
  <si>
    <t>Aimee Hillier</t>
  </si>
  <si>
    <r>
      <rPr>
        <sz val="10"/>
        <color rgb="FFFF0000"/>
        <rFont val="Arial"/>
        <family val="2"/>
      </rPr>
      <t xml:space="preserve">Heidi </t>
    </r>
    <r>
      <rPr>
        <sz val="10"/>
        <rFont val="Arial"/>
        <family val="2"/>
      </rPr>
      <t>Cargill</t>
    </r>
  </si>
  <si>
    <t>Eva-Rose</t>
  </si>
  <si>
    <t>baediting@yahoo.co.uk</t>
  </si>
  <si>
    <t>Pineros</t>
  </si>
  <si>
    <t>Emma Janes</t>
  </si>
  <si>
    <t>Nicolae</t>
  </si>
  <si>
    <t>Ariana</t>
  </si>
  <si>
    <t>Darcey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</si>
</sst>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"/>
    <numFmt numFmtId="165" formatCode="&quot;£&quot;#,##0.00"/>
    <numFmt numFmtId="166" formatCode="dd\.mm\.yyyy"/>
    <numFmt numFmtId="167" formatCode="0;\-0;;@"/>
    <numFmt numFmtId="168" formatCode="d\.m\.yy;@"/>
  </numFmts>
  <fonts count="42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name val="Arial"/>
      <family val="2"/>
    </font>
    <font>
      <i/>
      <sz val="10"/>
      <color rgb="FFFF0000"/>
      <name val="Arial"/>
      <family val="2"/>
    </font>
    <font>
      <b/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u/>
      <sz val="9"/>
      <color theme="10"/>
      <name val="Arial"/>
      <family val="2"/>
    </font>
    <font>
      <sz val="9"/>
      <name val="Arial"/>
      <family val="2"/>
    </font>
    <font>
      <u/>
      <sz val="10"/>
      <color rgb="FF0000FF"/>
      <name val="Arial"/>
      <family val="2"/>
    </font>
    <font>
      <sz val="8"/>
      <color rgb="FF00000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2"/>
      <color rgb="FFC00000"/>
      <name val="Calibri"/>
      <family val="2"/>
      <scheme val="minor"/>
    </font>
    <font>
      <u/>
      <sz val="10"/>
      <color rgb="FF00B050"/>
      <name val="Arial"/>
      <family val="2"/>
    </font>
    <font>
      <b/>
      <sz val="10"/>
      <color rgb="FF00B050"/>
      <name val="Arial"/>
      <family val="2"/>
    </font>
    <font>
      <sz val="12"/>
      <color rgb="FF00B050"/>
      <name val="Calibri"/>
      <family val="2"/>
      <scheme val="minor"/>
    </font>
    <font>
      <u/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rgb="FF00B0F0"/>
      <name val="Arial"/>
      <family val="2"/>
    </font>
    <font>
      <u/>
      <sz val="10"/>
      <color rgb="FF00206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double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962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/>
    <xf numFmtId="0" fontId="1" fillId="0" borderId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</cellStyleXfs>
  <cellXfs count="667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 vertical="center"/>
    </xf>
    <xf numFmtId="0" fontId="5" fillId="2" borderId="1" xfId="3788" applyFont="1" applyFill="1" applyBorder="1" applyAlignment="1">
      <alignment horizontal="left" vertical="top" wrapText="1"/>
    </xf>
    <xf numFmtId="0" fontId="5" fillId="3" borderId="1" xfId="3788" applyFont="1" applyFill="1" applyBorder="1" applyAlignment="1">
      <alignment horizontal="left" vertical="top" wrapText="1"/>
    </xf>
    <xf numFmtId="0" fontId="5" fillId="5" borderId="1" xfId="3788" applyFont="1" applyFill="1" applyBorder="1" applyAlignment="1">
      <alignment horizontal="left" vertical="top" wrapText="1"/>
    </xf>
    <xf numFmtId="0" fontId="5" fillId="7" borderId="1" xfId="3788" applyFont="1" applyFill="1" applyBorder="1" applyAlignment="1">
      <alignment horizontal="left" vertical="top" wrapText="1"/>
    </xf>
    <xf numFmtId="0" fontId="5" fillId="8" borderId="1" xfId="3788" applyFont="1" applyFill="1" applyBorder="1" applyAlignment="1">
      <alignment horizontal="left" vertical="top" wrapText="1"/>
    </xf>
    <xf numFmtId="0" fontId="5" fillId="9" borderId="1" xfId="3788" applyFont="1" applyFill="1" applyBorder="1" applyAlignment="1">
      <alignment horizontal="left" vertical="top" wrapText="1"/>
    </xf>
    <xf numFmtId="0" fontId="5" fillId="10" borderId="1" xfId="3788" applyFont="1" applyFill="1" applyBorder="1" applyAlignment="1">
      <alignment horizontal="left" vertical="top" wrapText="1"/>
    </xf>
    <xf numFmtId="0" fontId="0" fillId="0" borderId="11" xfId="0" applyBorder="1" applyAlignment="1">
      <alignment horizontal="center" textRotation="90" wrapText="1"/>
    </xf>
    <xf numFmtId="0" fontId="1" fillId="0" borderId="0" xfId="3789"/>
    <xf numFmtId="0" fontId="1" fillId="0" borderId="0" xfId="3789" applyAlignment="1">
      <alignment horizontal="center"/>
    </xf>
    <xf numFmtId="0" fontId="1" fillId="0" borderId="0" xfId="3789" applyAlignment="1">
      <alignment wrapText="1"/>
    </xf>
    <xf numFmtId="0" fontId="14" fillId="0" borderId="46" xfId="3789" applyFont="1" applyBorder="1"/>
    <xf numFmtId="0" fontId="14" fillId="0" borderId="47" xfId="3789" applyFont="1" applyBorder="1"/>
    <xf numFmtId="0" fontId="2" fillId="0" borderId="46" xfId="3789" applyFont="1" applyBorder="1" applyAlignment="1">
      <alignment horizontal="center" wrapText="1"/>
    </xf>
    <xf numFmtId="0" fontId="2" fillId="0" borderId="48" xfId="3789" applyFont="1" applyBorder="1" applyAlignment="1">
      <alignment horizontal="center" wrapText="1"/>
    </xf>
    <xf numFmtId="0" fontId="1" fillId="0" borderId="49" xfId="3789" applyBorder="1" applyAlignment="1">
      <alignment horizontal="center"/>
    </xf>
    <xf numFmtId="0" fontId="2" fillId="0" borderId="50" xfId="3789" applyFont="1" applyBorder="1" applyAlignment="1">
      <alignment horizontal="center" wrapText="1"/>
    </xf>
    <xf numFmtId="0" fontId="2" fillId="0" borderId="0" xfId="3789" applyFont="1"/>
    <xf numFmtId="0" fontId="2" fillId="0" borderId="0" xfId="3789" applyFont="1" applyAlignment="1">
      <alignment wrapText="1"/>
    </xf>
    <xf numFmtId="0" fontId="16" fillId="0" borderId="46" xfId="3789" applyFont="1" applyBorder="1"/>
    <xf numFmtId="0" fontId="16" fillId="0" borderId="47" xfId="3789" applyFont="1" applyBorder="1"/>
    <xf numFmtId="0" fontId="2" fillId="0" borderId="46" xfId="3789" applyFont="1" applyBorder="1" applyAlignment="1">
      <alignment horizontal="center"/>
    </xf>
    <xf numFmtId="0" fontId="2" fillId="0" borderId="48" xfId="3789" applyFont="1" applyBorder="1" applyAlignment="1">
      <alignment horizontal="center"/>
    </xf>
    <xf numFmtId="0" fontId="2" fillId="0" borderId="50" xfId="3789" applyFont="1" applyBorder="1" applyAlignment="1">
      <alignment horizontal="center"/>
    </xf>
    <xf numFmtId="0" fontId="2" fillId="0" borderId="0" xfId="3789" quotePrefix="1" applyFont="1"/>
    <xf numFmtId="0" fontId="1" fillId="0" borderId="31" xfId="3789" applyBorder="1" applyAlignment="1">
      <alignment horizontal="center"/>
    </xf>
    <xf numFmtId="0" fontId="6" fillId="0" borderId="0" xfId="3789" applyFont="1"/>
    <xf numFmtId="0" fontId="6" fillId="0" borderId="2" xfId="3789" applyFont="1" applyBorder="1"/>
    <xf numFmtId="0" fontId="2" fillId="0" borderId="31" xfId="3789" applyFont="1" applyBorder="1" applyAlignment="1">
      <alignment wrapText="1"/>
    </xf>
    <xf numFmtId="0" fontId="2" fillId="0" borderId="31" xfId="3789" applyFont="1" applyBorder="1"/>
    <xf numFmtId="0" fontId="2" fillId="2" borderId="1" xfId="3789" applyFont="1" applyFill="1" applyBorder="1"/>
    <xf numFmtId="0" fontId="2" fillId="0" borderId="14" xfId="3789" applyFont="1" applyBorder="1" applyAlignment="1">
      <alignment vertical="top" wrapText="1"/>
    </xf>
    <xf numFmtId="0" fontId="2" fillId="0" borderId="2" xfId="3789" applyFont="1" applyBorder="1" applyAlignment="1">
      <alignment horizontal="center"/>
    </xf>
    <xf numFmtId="0" fontId="2" fillId="11" borderId="3" xfId="3789" applyFont="1" applyFill="1" applyBorder="1" applyAlignment="1">
      <alignment horizontal="center"/>
    </xf>
    <xf numFmtId="0" fontId="2" fillId="0" borderId="3" xfId="3789" applyFont="1" applyBorder="1" applyAlignment="1">
      <alignment horizontal="center"/>
    </xf>
    <xf numFmtId="0" fontId="2" fillId="11" borderId="4" xfId="3789" applyFont="1" applyFill="1" applyBorder="1" applyAlignment="1">
      <alignment horizontal="center"/>
    </xf>
    <xf numFmtId="0" fontId="2" fillId="0" borderId="4" xfId="3789" applyFont="1" applyBorder="1" applyAlignment="1">
      <alignment horizontal="center"/>
    </xf>
    <xf numFmtId="0" fontId="2" fillId="0" borderId="37" xfId="3789" applyFont="1" applyBorder="1"/>
    <xf numFmtId="0" fontId="2" fillId="2" borderId="19" xfId="3789" applyFont="1" applyFill="1" applyBorder="1"/>
    <xf numFmtId="0" fontId="2" fillId="0" borderId="1" xfId="3789" applyFont="1" applyBorder="1" applyAlignment="1">
      <alignment vertical="top" wrapText="1"/>
    </xf>
    <xf numFmtId="0" fontId="2" fillId="0" borderId="27" xfId="3789" applyFont="1" applyBorder="1" applyAlignment="1">
      <alignment horizontal="center"/>
    </xf>
    <xf numFmtId="0" fontId="2" fillId="11" borderId="20" xfId="3789" applyFont="1" applyFill="1" applyBorder="1" applyAlignment="1">
      <alignment horizontal="center"/>
    </xf>
    <xf numFmtId="0" fontId="2" fillId="0" borderId="20" xfId="3789" applyFont="1" applyBorder="1" applyAlignment="1">
      <alignment horizontal="center"/>
    </xf>
    <xf numFmtId="0" fontId="2" fillId="11" borderId="8" xfId="3789" applyFont="1" applyFill="1" applyBorder="1" applyAlignment="1">
      <alignment horizontal="center"/>
    </xf>
    <xf numFmtId="0" fontId="2" fillId="0" borderId="8" xfId="3789" applyFont="1" applyBorder="1" applyAlignment="1">
      <alignment horizontal="center"/>
    </xf>
    <xf numFmtId="0" fontId="2" fillId="0" borderId="10" xfId="3789" applyFont="1" applyBorder="1"/>
    <xf numFmtId="0" fontId="6" fillId="0" borderId="40" xfId="3789" applyFont="1" applyBorder="1"/>
    <xf numFmtId="0" fontId="6" fillId="0" borderId="53" xfId="3789" applyFont="1" applyBorder="1"/>
    <xf numFmtId="0" fontId="2" fillId="0" borderId="29" xfId="3789" applyFont="1" applyBorder="1" applyAlignment="1">
      <alignment horizontal="center"/>
    </xf>
    <xf numFmtId="0" fontId="2" fillId="11" borderId="13" xfId="3789" applyFont="1" applyFill="1" applyBorder="1" applyAlignment="1">
      <alignment horizontal="center"/>
    </xf>
    <xf numFmtId="0" fontId="2" fillId="0" borderId="13" xfId="3789" applyFont="1" applyBorder="1" applyAlignment="1">
      <alignment horizontal="center"/>
    </xf>
    <xf numFmtId="0" fontId="2" fillId="11" borderId="38" xfId="3789" applyFont="1" applyFill="1" applyBorder="1" applyAlignment="1">
      <alignment horizontal="center"/>
    </xf>
    <xf numFmtId="0" fontId="2" fillId="0" borderId="38" xfId="3789" applyFont="1" applyBorder="1" applyAlignment="1">
      <alignment horizontal="center"/>
    </xf>
    <xf numFmtId="0" fontId="2" fillId="0" borderId="32" xfId="3789" applyFont="1" applyBorder="1"/>
    <xf numFmtId="0" fontId="2" fillId="0" borderId="16" xfId="3789" applyFont="1" applyBorder="1" applyAlignment="1">
      <alignment horizontal="center"/>
    </xf>
    <xf numFmtId="0" fontId="14" fillId="0" borderId="54" xfId="3789" applyFont="1" applyBorder="1" applyAlignment="1">
      <alignment horizontal="left"/>
    </xf>
    <xf numFmtId="0" fontId="2" fillId="0" borderId="9" xfId="3789" applyFont="1" applyBorder="1" applyAlignment="1">
      <alignment horizontal="center"/>
    </xf>
    <xf numFmtId="0" fontId="2" fillId="0" borderId="15" xfId="3789" applyFont="1" applyBorder="1"/>
    <xf numFmtId="0" fontId="2" fillId="0" borderId="16" xfId="3789" applyFont="1" applyBorder="1"/>
    <xf numFmtId="0" fontId="1" fillId="0" borderId="55" xfId="3789" applyBorder="1"/>
    <xf numFmtId="0" fontId="2" fillId="0" borderId="29" xfId="3789" applyFont="1" applyBorder="1" applyAlignment="1">
      <alignment wrapText="1"/>
    </xf>
    <xf numFmtId="0" fontId="2" fillId="0" borderId="29" xfId="3789" applyFont="1" applyBorder="1"/>
    <xf numFmtId="0" fontId="1" fillId="0" borderId="0" xfId="3789" applyAlignment="1">
      <alignment vertical="center"/>
    </xf>
    <xf numFmtId="0" fontId="2" fillId="0" borderId="5" xfId="3789" applyFont="1" applyBorder="1" applyAlignment="1" applyProtection="1">
      <alignment vertical="center" wrapText="1"/>
      <protection locked="0"/>
    </xf>
    <xf numFmtId="0" fontId="2" fillId="0" borderId="0" xfId="3789" applyFont="1" applyAlignment="1">
      <alignment vertical="center"/>
    </xf>
    <xf numFmtId="0" fontId="18" fillId="0" borderId="0" xfId="3789" applyFont="1" applyAlignment="1">
      <alignment horizontal="right" vertical="center"/>
    </xf>
    <xf numFmtId="0" fontId="8" fillId="0" borderId="0" xfId="3789" applyFont="1" applyAlignment="1">
      <alignment vertical="center"/>
    </xf>
    <xf numFmtId="0" fontId="2" fillId="0" borderId="60" xfId="3789" applyFont="1" applyBorder="1"/>
    <xf numFmtId="0" fontId="2" fillId="0" borderId="0" xfId="3789" applyFont="1" applyAlignment="1">
      <alignment horizontal="center" wrapText="1"/>
    </xf>
    <xf numFmtId="0" fontId="2" fillId="3" borderId="19" xfId="3789" applyFont="1" applyFill="1" applyBorder="1"/>
    <xf numFmtId="0" fontId="15" fillId="0" borderId="0" xfId="3789" applyFont="1"/>
    <xf numFmtId="0" fontId="2" fillId="0" borderId="0" xfId="3789" applyFont="1" applyAlignment="1">
      <alignment horizontal="left"/>
    </xf>
    <xf numFmtId="164" fontId="2" fillId="0" borderId="63" xfId="3789" applyNumberFormat="1" applyFont="1" applyBorder="1" applyAlignment="1">
      <alignment wrapText="1"/>
    </xf>
    <xf numFmtId="164" fontId="2" fillId="0" borderId="64" xfId="3789" applyNumberFormat="1" applyFont="1" applyBorder="1" applyAlignment="1">
      <alignment wrapText="1"/>
    </xf>
    <xf numFmtId="0" fontId="2" fillId="4" borderId="19" xfId="3789" applyFont="1" applyFill="1" applyBorder="1"/>
    <xf numFmtId="164" fontId="2" fillId="0" borderId="36" xfId="3789" applyNumberFormat="1" applyFont="1" applyBorder="1" applyAlignment="1">
      <alignment wrapText="1"/>
    </xf>
    <xf numFmtId="164" fontId="2" fillId="0" borderId="35" xfId="3789" applyNumberFormat="1" applyFont="1" applyBorder="1" applyAlignment="1">
      <alignment wrapText="1"/>
    </xf>
    <xf numFmtId="0" fontId="15" fillId="0" borderId="0" xfId="3789" applyFont="1" applyAlignment="1">
      <alignment vertical="center"/>
    </xf>
    <xf numFmtId="164" fontId="2" fillId="0" borderId="66" xfId="3789" applyNumberFormat="1" applyFont="1" applyBorder="1" applyAlignment="1">
      <alignment horizontal="left" wrapText="1"/>
    </xf>
    <xf numFmtId="0" fontId="2" fillId="5" borderId="19" xfId="3789" applyFont="1" applyFill="1" applyBorder="1"/>
    <xf numFmtId="0" fontId="2" fillId="0" borderId="12" xfId="3789" applyFont="1" applyBorder="1"/>
    <xf numFmtId="0" fontId="2" fillId="6" borderId="19" xfId="3789" applyFont="1" applyFill="1" applyBorder="1"/>
    <xf numFmtId="0" fontId="15" fillId="0" borderId="0" xfId="0" applyFont="1" applyAlignment="1">
      <alignment horizontal="center"/>
    </xf>
    <xf numFmtId="0" fontId="2" fillId="7" borderId="19" xfId="3789" applyFont="1" applyFill="1" applyBorder="1"/>
    <xf numFmtId="0" fontId="2" fillId="8" borderId="19" xfId="3789" applyFont="1" applyFill="1" applyBorder="1"/>
    <xf numFmtId="0" fontId="2" fillId="9" borderId="19" xfId="3789" applyFont="1" applyFill="1" applyBorder="1"/>
    <xf numFmtId="0" fontId="2" fillId="10" borderId="19" xfId="3789" applyFont="1" applyFill="1" applyBorder="1"/>
    <xf numFmtId="0" fontId="12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9" xfId="0" applyBorder="1"/>
    <xf numFmtId="165" fontId="0" fillId="0" borderId="19" xfId="0" applyNumberFormat="1" applyBorder="1" applyAlignment="1">
      <alignment horizontal="left" vertical="center"/>
    </xf>
    <xf numFmtId="0" fontId="0" fillId="7" borderId="19" xfId="3789" applyFont="1" applyFill="1" applyBorder="1"/>
    <xf numFmtId="1" fontId="0" fillId="11" borderId="1" xfId="0" applyNumberForma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0" fontId="2" fillId="11" borderId="67" xfId="3789" applyFont="1" applyFill="1" applyBorder="1" applyAlignment="1">
      <alignment horizontal="center"/>
    </xf>
    <xf numFmtId="0" fontId="2" fillId="0" borderId="67" xfId="3789" applyFont="1" applyBorder="1" applyAlignment="1">
      <alignment horizontal="center"/>
    </xf>
    <xf numFmtId="0" fontId="0" fillId="11" borderId="11" xfId="0" applyFill="1" applyBorder="1" applyAlignment="1">
      <alignment horizontal="center" textRotation="90" wrapText="1"/>
    </xf>
    <xf numFmtId="0" fontId="5" fillId="6" borderId="14" xfId="3788" applyFont="1" applyFill="1" applyBorder="1" applyAlignment="1">
      <alignment horizontal="left" vertical="top" wrapText="1"/>
    </xf>
    <xf numFmtId="0" fontId="5" fillId="5" borderId="1" xfId="3788" applyFont="1" applyFill="1" applyBorder="1" applyAlignment="1">
      <alignment horizontal="left" vertical="top"/>
    </xf>
    <xf numFmtId="0" fontId="2" fillId="0" borderId="27" xfId="0" applyFont="1" applyBorder="1"/>
    <xf numFmtId="0" fontId="0" fillId="11" borderId="27" xfId="0" applyFill="1" applyBorder="1"/>
    <xf numFmtId="0" fontId="0" fillId="14" borderId="27" xfId="0" applyFill="1" applyBorder="1"/>
    <xf numFmtId="0" fontId="0" fillId="11" borderId="68" xfId="0" applyFill="1" applyBorder="1" applyAlignment="1">
      <alignment horizontal="center" textRotation="90" wrapText="1"/>
    </xf>
    <xf numFmtId="0" fontId="5" fillId="5" borderId="69" xfId="0" applyFont="1" applyFill="1" applyBorder="1" applyAlignment="1">
      <alignment horizontal="left" vertical="top" wrapText="1"/>
    </xf>
    <xf numFmtId="0" fontId="6" fillId="0" borderId="69" xfId="0" applyFont="1" applyBorder="1" applyAlignment="1">
      <alignment vertical="center"/>
    </xf>
    <xf numFmtId="49" fontId="2" fillId="0" borderId="0" xfId="3789" applyNumberFormat="1" applyFont="1" applyAlignment="1">
      <alignment horizontal="center" wrapText="1"/>
    </xf>
    <xf numFmtId="49" fontId="2" fillId="0" borderId="29" xfId="3789" applyNumberFormat="1" applyFont="1" applyBorder="1" applyAlignment="1">
      <alignment horizontal="center" wrapText="1"/>
    </xf>
    <xf numFmtId="49" fontId="1" fillId="0" borderId="0" xfId="3789" applyNumberFormat="1" applyAlignment="1">
      <alignment wrapText="1"/>
    </xf>
    <xf numFmtId="0" fontId="6" fillId="0" borderId="41" xfId="3789" applyFont="1" applyBorder="1"/>
    <xf numFmtId="0" fontId="17" fillId="12" borderId="59" xfId="3789" applyFont="1" applyFill="1" applyBorder="1" applyAlignment="1">
      <alignment horizontal="left" vertical="center" wrapText="1"/>
    </xf>
    <xf numFmtId="0" fontId="17" fillId="12" borderId="57" xfId="3789" applyFont="1" applyFill="1" applyBorder="1" applyAlignment="1">
      <alignment horizontal="left" vertical="center" wrapText="1"/>
    </xf>
    <xf numFmtId="0" fontId="17" fillId="0" borderId="0" xfId="3789" applyFont="1" applyAlignment="1">
      <alignment vertical="center"/>
    </xf>
    <xf numFmtId="0" fontId="2" fillId="0" borderId="21" xfId="3789" applyFont="1" applyBorder="1"/>
    <xf numFmtId="0" fontId="17" fillId="0" borderId="0" xfId="3789" applyFont="1" applyAlignment="1">
      <alignment horizontal="left" vertical="center" wrapText="1"/>
    </xf>
    <xf numFmtId="0" fontId="19" fillId="0" borderId="0" xfId="3789" applyFont="1" applyAlignment="1">
      <alignment horizontal="center"/>
    </xf>
    <xf numFmtId="0" fontId="2" fillId="11" borderId="33" xfId="3789" applyFont="1" applyFill="1" applyBorder="1"/>
    <xf numFmtId="0" fontId="2" fillId="11" borderId="24" xfId="3789" applyFont="1" applyFill="1" applyBorder="1" applyAlignment="1">
      <alignment wrapText="1"/>
    </xf>
    <xf numFmtId="0" fontId="2" fillId="11" borderId="25" xfId="3789" applyFont="1" applyFill="1" applyBorder="1" applyAlignment="1">
      <alignment wrapText="1"/>
    </xf>
    <xf numFmtId="0" fontId="2" fillId="11" borderId="23" xfId="3789" applyFont="1" applyFill="1" applyBorder="1"/>
    <xf numFmtId="0" fontId="2" fillId="11" borderId="1" xfId="3789" applyFont="1" applyFill="1" applyBorder="1"/>
    <xf numFmtId="0" fontId="2" fillId="11" borderId="26" xfId="3789" applyFont="1" applyFill="1" applyBorder="1"/>
    <xf numFmtId="0" fontId="2" fillId="11" borderId="22" xfId="3789" applyFont="1" applyFill="1" applyBorder="1" applyAlignment="1">
      <alignment wrapText="1"/>
    </xf>
    <xf numFmtId="0" fontId="2" fillId="11" borderId="1" xfId="3789" applyFont="1" applyFill="1" applyBorder="1" applyAlignment="1">
      <alignment wrapText="1"/>
    </xf>
    <xf numFmtId="0" fontId="2" fillId="11" borderId="17" xfId="3789" applyFont="1" applyFill="1" applyBorder="1" applyAlignment="1">
      <alignment horizontal="center"/>
    </xf>
    <xf numFmtId="0" fontId="2" fillId="11" borderId="18" xfId="3789" applyFont="1" applyFill="1" applyBorder="1" applyAlignment="1">
      <alignment horizontal="center"/>
    </xf>
    <xf numFmtId="0" fontId="16" fillId="0" borderId="0" xfId="3789" applyFont="1" applyAlignment="1">
      <alignment horizontal="center" vertical="center" wrapText="1"/>
    </xf>
    <xf numFmtId="0" fontId="16" fillId="0" borderId="70" xfId="3789" applyFont="1" applyBorder="1" applyAlignment="1">
      <alignment horizontal="right" wrapText="1"/>
    </xf>
    <xf numFmtId="0" fontId="2" fillId="0" borderId="72" xfId="3789" applyFont="1" applyBorder="1"/>
    <xf numFmtId="0" fontId="20" fillId="11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64" fontId="2" fillId="0" borderId="74" xfId="3789" applyNumberFormat="1" applyFont="1" applyBorder="1" applyAlignment="1">
      <alignment wrapText="1"/>
    </xf>
    <xf numFmtId="164" fontId="2" fillId="0" borderId="75" xfId="3789" applyNumberFormat="1" applyFont="1" applyBorder="1" applyAlignment="1">
      <alignment wrapText="1"/>
    </xf>
    <xf numFmtId="0" fontId="2" fillId="0" borderId="76" xfId="3789" applyFont="1" applyBorder="1"/>
    <xf numFmtId="49" fontId="2" fillId="5" borderId="19" xfId="3789" applyNumberFormat="1" applyFont="1" applyFill="1" applyBorder="1"/>
    <xf numFmtId="0" fontId="2" fillId="0" borderId="19" xfId="3789" applyFont="1" applyBorder="1" applyAlignment="1">
      <alignment vertical="top" wrapText="1"/>
    </xf>
    <xf numFmtId="0" fontId="17" fillId="11" borderId="78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0" fillId="11" borderId="73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4" borderId="1" xfId="3789" applyFont="1" applyFill="1" applyBorder="1"/>
    <xf numFmtId="0" fontId="2" fillId="0" borderId="14" xfId="0" applyFont="1" applyBorder="1" applyAlignment="1">
      <alignment horizontal="left" vertical="center"/>
    </xf>
    <xf numFmtId="0" fontId="5" fillId="0" borderId="1" xfId="3788" applyFont="1" applyBorder="1" applyAlignment="1">
      <alignment horizontal="left" vertical="top" wrapText="1"/>
    </xf>
    <xf numFmtId="166" fontId="2" fillId="11" borderId="24" xfId="3789" applyNumberFormat="1" applyFont="1" applyFill="1" applyBorder="1"/>
    <xf numFmtId="166" fontId="2" fillId="11" borderId="22" xfId="3789" applyNumberFormat="1" applyFont="1" applyFill="1" applyBorder="1"/>
    <xf numFmtId="166" fontId="2" fillId="11" borderId="1" xfId="3789" applyNumberFormat="1" applyFont="1" applyFill="1" applyBorder="1"/>
    <xf numFmtId="166" fontId="2" fillId="11" borderId="25" xfId="3789" applyNumberFormat="1" applyFont="1" applyFill="1" applyBorder="1"/>
    <xf numFmtId="49" fontId="2" fillId="0" borderId="16" xfId="3789" applyNumberFormat="1" applyFont="1" applyBorder="1" applyAlignment="1">
      <alignment horizontal="center" wrapText="1"/>
    </xf>
    <xf numFmtId="49" fontId="2" fillId="0" borderId="19" xfId="3789" applyNumberFormat="1" applyFont="1" applyBorder="1" applyAlignment="1">
      <alignment horizontal="center" wrapText="1"/>
    </xf>
    <xf numFmtId="0" fontId="2" fillId="0" borderId="17" xfId="3789" applyFont="1" applyBorder="1" applyAlignment="1">
      <alignment horizontal="center"/>
    </xf>
    <xf numFmtId="166" fontId="2" fillId="0" borderId="24" xfId="3789" applyNumberFormat="1" applyFont="1" applyBorder="1"/>
    <xf numFmtId="166" fontId="2" fillId="0" borderId="22" xfId="3789" applyNumberFormat="1" applyFont="1" applyBorder="1"/>
    <xf numFmtId="166" fontId="2" fillId="0" borderId="1" xfId="3789" applyNumberFormat="1" applyFont="1" applyBorder="1"/>
    <xf numFmtId="166" fontId="2" fillId="0" borderId="25" xfId="3789" applyNumberFormat="1" applyFont="1" applyBorder="1"/>
    <xf numFmtId="0" fontId="2" fillId="0" borderId="17" xfId="3789" applyFont="1" applyBorder="1" applyAlignment="1">
      <alignment horizontal="center" wrapText="1"/>
    </xf>
    <xf numFmtId="0" fontId="2" fillId="0" borderId="24" xfId="3789" applyFont="1" applyBorder="1" applyAlignment="1">
      <alignment wrapText="1"/>
    </xf>
    <xf numFmtId="0" fontId="2" fillId="0" borderId="22" xfId="3789" applyFont="1" applyBorder="1" applyAlignment="1">
      <alignment wrapText="1"/>
    </xf>
    <xf numFmtId="0" fontId="2" fillId="0" borderId="1" xfId="3789" applyFont="1" applyBorder="1" applyAlignment="1">
      <alignment wrapText="1"/>
    </xf>
    <xf numFmtId="49" fontId="2" fillId="0" borderId="1" xfId="3789" applyNumberFormat="1" applyFont="1" applyBorder="1" applyAlignment="1">
      <alignment horizontal="center" wrapText="1"/>
    </xf>
    <xf numFmtId="0" fontId="2" fillId="0" borderId="25" xfId="3789" applyFont="1" applyBorder="1" applyAlignment="1">
      <alignment wrapText="1"/>
    </xf>
    <xf numFmtId="0" fontId="2" fillId="11" borderId="16" xfId="3789" applyFont="1" applyFill="1" applyBorder="1" applyAlignment="1">
      <alignment horizontal="center"/>
    </xf>
    <xf numFmtId="0" fontId="2" fillId="11" borderId="16" xfId="3789" applyFont="1" applyFill="1" applyBorder="1" applyAlignment="1">
      <alignment horizontal="center" wrapText="1"/>
    </xf>
    <xf numFmtId="49" fontId="2" fillId="11" borderId="15" xfId="3789" applyNumberFormat="1" applyFont="1" applyFill="1" applyBorder="1" applyAlignment="1">
      <alignment horizontal="center" wrapText="1"/>
    </xf>
    <xf numFmtId="0" fontId="10" fillId="11" borderId="19" xfId="3960" applyFill="1" applyBorder="1"/>
    <xf numFmtId="0" fontId="2" fillId="11" borderId="19" xfId="3789" applyFont="1" applyFill="1" applyBorder="1" applyAlignment="1">
      <alignment wrapText="1"/>
    </xf>
    <xf numFmtId="49" fontId="2" fillId="11" borderId="34" xfId="3789" applyNumberFormat="1" applyFont="1" applyFill="1" applyBorder="1" applyAlignment="1">
      <alignment horizontal="center" wrapText="1"/>
    </xf>
    <xf numFmtId="0" fontId="10" fillId="11" borderId="1" xfId="3960" applyFill="1" applyBorder="1"/>
    <xf numFmtId="0" fontId="2" fillId="11" borderId="19" xfId="3789" applyFont="1" applyFill="1" applyBorder="1"/>
    <xf numFmtId="0" fontId="2" fillId="11" borderId="16" xfId="3789" applyFont="1" applyFill="1" applyBorder="1"/>
    <xf numFmtId="0" fontId="2" fillId="11" borderId="14" xfId="3789" applyFont="1" applyFill="1" applyBorder="1" applyAlignment="1">
      <alignment wrapText="1"/>
    </xf>
    <xf numFmtId="0" fontId="2" fillId="0" borderId="30" xfId="3789" applyFont="1" applyBorder="1" applyAlignment="1">
      <alignment horizontal="center" wrapText="1"/>
    </xf>
    <xf numFmtId="0" fontId="2" fillId="0" borderId="34" xfId="3789" applyFont="1" applyBorder="1" applyAlignment="1">
      <alignment horizontal="center"/>
    </xf>
    <xf numFmtId="0" fontId="2" fillId="0" borderId="34" xfId="3789" applyFont="1" applyBorder="1"/>
    <xf numFmtId="0" fontId="2" fillId="0" borderId="30" xfId="3789" applyFont="1" applyBorder="1"/>
    <xf numFmtId="164" fontId="2" fillId="0" borderId="36" xfId="3789" applyNumberFormat="1" applyFont="1" applyBorder="1" applyAlignment="1">
      <alignment horizontal="center" wrapText="1"/>
    </xf>
    <xf numFmtId="0" fontId="2" fillId="5" borderId="1" xfId="3789" applyFont="1" applyFill="1" applyBorder="1"/>
    <xf numFmtId="0" fontId="2" fillId="6" borderId="1" xfId="3789" applyFont="1" applyFill="1" applyBorder="1"/>
    <xf numFmtId="0" fontId="2" fillId="7" borderId="1" xfId="3789" applyFont="1" applyFill="1" applyBorder="1"/>
    <xf numFmtId="0" fontId="2" fillId="8" borderId="1" xfId="3789" applyFont="1" applyFill="1" applyBorder="1"/>
    <xf numFmtId="0" fontId="2" fillId="9" borderId="1" xfId="3789" applyFont="1" applyFill="1" applyBorder="1"/>
    <xf numFmtId="0" fontId="2" fillId="10" borderId="1" xfId="3789" applyFont="1" applyFill="1" applyBorder="1"/>
    <xf numFmtId="0" fontId="2" fillId="3" borderId="1" xfId="3789" applyFont="1" applyFill="1" applyBorder="1"/>
    <xf numFmtId="167" fontId="20" fillId="11" borderId="10" xfId="0" applyNumberFormat="1" applyFont="1" applyFill="1" applyBorder="1" applyAlignment="1">
      <alignment horizontal="center" vertical="center"/>
    </xf>
    <xf numFmtId="167" fontId="20" fillId="11" borderId="77" xfId="0" applyNumberFormat="1" applyFont="1" applyFill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77" xfId="0" applyNumberFormat="1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2" fillId="15" borderId="32" xfId="3789" applyFont="1" applyFill="1" applyBorder="1"/>
    <xf numFmtId="0" fontId="2" fillId="14" borderId="10" xfId="3789" applyFont="1" applyFill="1" applyBorder="1"/>
    <xf numFmtId="164" fontId="2" fillId="16" borderId="35" xfId="3789" applyNumberFormat="1" applyFont="1" applyFill="1" applyBorder="1" applyAlignment="1">
      <alignment wrapText="1"/>
    </xf>
    <xf numFmtId="164" fontId="2" fillId="16" borderId="74" xfId="3789" applyNumberFormat="1" applyFont="1" applyFill="1" applyBorder="1" applyAlignment="1">
      <alignment wrapText="1"/>
    </xf>
    <xf numFmtId="164" fontId="2" fillId="16" borderId="36" xfId="3789" applyNumberFormat="1" applyFont="1" applyFill="1" applyBorder="1" applyAlignment="1">
      <alignment wrapText="1"/>
    </xf>
    <xf numFmtId="0" fontId="2" fillId="14" borderId="1" xfId="3789" applyFont="1" applyFill="1" applyBorder="1" applyAlignment="1">
      <alignment vertical="top" wrapText="1"/>
    </xf>
    <xf numFmtId="0" fontId="2" fillId="0" borderId="22" xfId="0" applyFont="1" applyBorder="1" applyAlignment="1">
      <alignment wrapText="1"/>
    </xf>
    <xf numFmtId="0" fontId="2" fillId="17" borderId="22" xfId="0" applyFont="1" applyFill="1" applyBorder="1" applyAlignment="1">
      <alignment wrapText="1"/>
    </xf>
    <xf numFmtId="49" fontId="2" fillId="0" borderId="22" xfId="0" applyNumberFormat="1" applyFont="1" applyBorder="1" applyAlignment="1">
      <alignment horizontal="center" wrapText="1"/>
    </xf>
    <xf numFmtId="0" fontId="2" fillId="0" borderId="22" xfId="3789" applyFont="1" applyBorder="1" applyAlignment="1">
      <alignment horizontal="left" wrapText="1"/>
    </xf>
    <xf numFmtId="0" fontId="2" fillId="18" borderId="1" xfId="3789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1" fontId="22" fillId="0" borderId="0" xfId="0" applyNumberFormat="1" applyFont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19" borderId="38" xfId="3789" applyFont="1" applyFill="1" applyBorder="1" applyAlignment="1">
      <alignment horizontal="center"/>
    </xf>
    <xf numFmtId="0" fontId="2" fillId="19" borderId="8" xfId="3789" applyFont="1" applyFill="1" applyBorder="1" applyAlignment="1">
      <alignment horizontal="center"/>
    </xf>
    <xf numFmtId="0" fontId="2" fillId="0" borderId="0" xfId="3789" applyFont="1" applyAlignment="1">
      <alignment horizontal="center"/>
    </xf>
    <xf numFmtId="0" fontId="15" fillId="0" borderId="0" xfId="3789" applyFont="1" applyAlignment="1">
      <alignment horizontal="center" vertical="center"/>
    </xf>
    <xf numFmtId="0" fontId="2" fillId="0" borderId="30" xfId="3789" applyFont="1" applyBorder="1" applyAlignment="1">
      <alignment horizontal="center"/>
    </xf>
    <xf numFmtId="0" fontId="16" fillId="0" borderId="70" xfId="3789" applyFont="1" applyBorder="1" applyAlignment="1">
      <alignment horizontal="center" wrapText="1"/>
    </xf>
    <xf numFmtId="0" fontId="15" fillId="0" borderId="0" xfId="3789" applyFont="1" applyAlignment="1">
      <alignment horizontal="center"/>
    </xf>
    <xf numFmtId="0" fontId="2" fillId="0" borderId="60" xfId="3789" applyFont="1" applyBorder="1" applyAlignment="1">
      <alignment horizontal="center"/>
    </xf>
    <xf numFmtId="0" fontId="14" fillId="0" borderId="54" xfId="3789" applyFont="1" applyBorder="1" applyAlignment="1">
      <alignment horizontal="center"/>
    </xf>
    <xf numFmtId="0" fontId="6" fillId="0" borderId="53" xfId="3789" applyFont="1" applyBorder="1" applyAlignment="1">
      <alignment horizontal="center"/>
    </xf>
    <xf numFmtId="0" fontId="6" fillId="0" borderId="40" xfId="3789" applyFont="1" applyBorder="1" applyAlignment="1">
      <alignment horizontal="center"/>
    </xf>
    <xf numFmtId="0" fontId="6" fillId="0" borderId="41" xfId="3789" applyFont="1" applyBorder="1" applyAlignment="1">
      <alignment horizontal="center"/>
    </xf>
    <xf numFmtId="0" fontId="6" fillId="0" borderId="2" xfId="3789" applyFont="1" applyBorder="1" applyAlignment="1">
      <alignment horizontal="center"/>
    </xf>
    <xf numFmtId="0" fontId="6" fillId="0" borderId="0" xfId="3789" applyFont="1" applyAlignment="1">
      <alignment horizontal="center"/>
    </xf>
    <xf numFmtId="0" fontId="2" fillId="0" borderId="0" xfId="3789" quotePrefix="1" applyFont="1" applyAlignment="1">
      <alignment horizontal="center"/>
    </xf>
    <xf numFmtId="0" fontId="16" fillId="0" borderId="47" xfId="3789" applyFont="1" applyBorder="1" applyAlignment="1">
      <alignment horizontal="center"/>
    </xf>
    <xf numFmtId="0" fontId="14" fillId="0" borderId="47" xfId="3789" applyFont="1" applyBorder="1" applyAlignment="1">
      <alignment horizontal="center"/>
    </xf>
    <xf numFmtId="0" fontId="23" fillId="0" borderId="10" xfId="3789" applyFont="1" applyBorder="1"/>
    <xf numFmtId="0" fontId="2" fillId="0" borderId="0" xfId="3789" applyFont="1" applyAlignment="1">
      <alignment horizontal="center" vertical="center"/>
    </xf>
    <xf numFmtId="0" fontId="2" fillId="0" borderId="30" xfId="3789" applyFont="1" applyBorder="1" applyAlignment="1">
      <alignment horizontal="center" vertical="center" wrapText="1"/>
    </xf>
    <xf numFmtId="0" fontId="2" fillId="0" borderId="34" xfId="3789" applyFont="1" applyBorder="1" applyAlignment="1">
      <alignment horizontal="center" vertical="center"/>
    </xf>
    <xf numFmtId="0" fontId="2" fillId="0" borderId="30" xfId="3789" applyFont="1" applyBorder="1" applyAlignment="1">
      <alignment horizontal="center" vertical="center"/>
    </xf>
    <xf numFmtId="0" fontId="16" fillId="0" borderId="70" xfId="3789" applyFont="1" applyBorder="1" applyAlignment="1">
      <alignment horizontal="center" vertical="center" wrapText="1"/>
    </xf>
    <xf numFmtId="0" fontId="2" fillId="0" borderId="0" xfId="3789" applyFont="1" applyAlignment="1">
      <alignment horizontal="center" vertical="center" wrapText="1"/>
    </xf>
    <xf numFmtId="0" fontId="1" fillId="0" borderId="0" xfId="3789" applyAlignment="1">
      <alignment horizontal="center" vertical="center"/>
    </xf>
    <xf numFmtId="0" fontId="2" fillId="0" borderId="76" xfId="3789" applyFont="1" applyBorder="1" applyAlignment="1">
      <alignment horizontal="center" vertical="center"/>
    </xf>
    <xf numFmtId="164" fontId="2" fillId="0" borderId="35" xfId="3789" applyNumberFormat="1" applyFont="1" applyBorder="1" applyAlignment="1">
      <alignment horizontal="center" vertical="center" wrapText="1"/>
    </xf>
    <xf numFmtId="164" fontId="2" fillId="0" borderId="64" xfId="3789" applyNumberFormat="1" applyFont="1" applyBorder="1" applyAlignment="1">
      <alignment horizontal="center" vertical="center" wrapText="1"/>
    </xf>
    <xf numFmtId="164" fontId="2" fillId="0" borderId="66" xfId="3789" applyNumberFormat="1" applyFont="1" applyBorder="1" applyAlignment="1">
      <alignment horizontal="center" vertical="center" wrapText="1"/>
    </xf>
    <xf numFmtId="164" fontId="2" fillId="0" borderId="36" xfId="3789" applyNumberFormat="1" applyFont="1" applyBorder="1" applyAlignment="1">
      <alignment horizontal="center" vertical="center" wrapText="1"/>
    </xf>
    <xf numFmtId="0" fontId="2" fillId="0" borderId="72" xfId="3789" applyFont="1" applyBorder="1" applyAlignment="1">
      <alignment horizontal="center" vertical="center"/>
    </xf>
    <xf numFmtId="164" fontId="2" fillId="0" borderId="63" xfId="3789" applyNumberFormat="1" applyFont="1" applyBorder="1" applyAlignment="1">
      <alignment horizontal="center" vertical="center" wrapText="1"/>
    </xf>
    <xf numFmtId="164" fontId="2" fillId="19" borderId="35" xfId="3789" applyNumberFormat="1" applyFont="1" applyFill="1" applyBorder="1" applyAlignment="1">
      <alignment horizontal="center" vertical="center" wrapText="1"/>
    </xf>
    <xf numFmtId="164" fontId="2" fillId="19" borderId="74" xfId="3789" applyNumberFormat="1" applyFont="1" applyFill="1" applyBorder="1" applyAlignment="1">
      <alignment wrapText="1"/>
    </xf>
    <xf numFmtId="164" fontId="2" fillId="19" borderId="36" xfId="3789" applyNumberFormat="1" applyFont="1" applyFill="1" applyBorder="1" applyAlignment="1">
      <alignment horizontal="center" vertical="center" wrapText="1"/>
    </xf>
    <xf numFmtId="0" fontId="10" fillId="0" borderId="1" xfId="3960" applyBorder="1" applyAlignment="1">
      <alignment vertical="top" wrapText="1"/>
    </xf>
    <xf numFmtId="0" fontId="8" fillId="0" borderId="1" xfId="3788" applyFont="1" applyBorder="1" applyAlignment="1">
      <alignment horizontal="center" vertical="center" wrapText="1"/>
    </xf>
    <xf numFmtId="0" fontId="5" fillId="2" borderId="1" xfId="3788" applyFont="1" applyFill="1" applyBorder="1" applyAlignment="1">
      <alignment horizontal="center" vertical="center" wrapText="1"/>
    </xf>
    <xf numFmtId="0" fontId="5" fillId="3" borderId="1" xfId="3788" applyFont="1" applyFill="1" applyBorder="1" applyAlignment="1">
      <alignment horizontal="center" vertical="center" wrapText="1"/>
    </xf>
    <xf numFmtId="0" fontId="5" fillId="0" borderId="1" xfId="3788" applyFont="1" applyBorder="1" applyAlignment="1">
      <alignment horizontal="center" vertical="center" wrapText="1"/>
    </xf>
    <xf numFmtId="0" fontId="5" fillId="5" borderId="1" xfId="3788" applyFont="1" applyFill="1" applyBorder="1" applyAlignment="1">
      <alignment horizontal="center" vertical="center" wrapText="1"/>
    </xf>
    <xf numFmtId="0" fontId="5" fillId="6" borderId="14" xfId="3788" applyFont="1" applyFill="1" applyBorder="1" applyAlignment="1">
      <alignment horizontal="center" vertical="center" wrapText="1"/>
    </xf>
    <xf numFmtId="0" fontId="5" fillId="5" borderId="1" xfId="3788" applyFont="1" applyFill="1" applyBorder="1" applyAlignment="1">
      <alignment horizontal="center" vertical="center"/>
    </xf>
    <xf numFmtId="0" fontId="5" fillId="7" borderId="1" xfId="3788" applyFont="1" applyFill="1" applyBorder="1" applyAlignment="1">
      <alignment horizontal="center" vertical="center" wrapText="1"/>
    </xf>
    <xf numFmtId="0" fontId="5" fillId="8" borderId="1" xfId="3788" applyFont="1" applyFill="1" applyBorder="1" applyAlignment="1">
      <alignment horizontal="center" vertical="center" wrapText="1"/>
    </xf>
    <xf numFmtId="0" fontId="5" fillId="9" borderId="1" xfId="3788" applyFont="1" applyFill="1" applyBorder="1" applyAlignment="1">
      <alignment horizontal="center" vertical="center" wrapText="1"/>
    </xf>
    <xf numFmtId="0" fontId="5" fillId="10" borderId="1" xfId="3788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164" fontId="24" fillId="0" borderId="36" xfId="3789" applyNumberFormat="1" applyFont="1" applyBorder="1" applyAlignment="1">
      <alignment horizontal="center" vertical="center" wrapText="1"/>
    </xf>
    <xf numFmtId="164" fontId="24" fillId="0" borderId="36" xfId="3789" applyNumberFormat="1" applyFont="1" applyBorder="1" applyAlignment="1">
      <alignment wrapText="1"/>
    </xf>
    <xf numFmtId="164" fontId="25" fillId="0" borderId="36" xfId="3789" applyNumberFormat="1" applyFont="1" applyBorder="1" applyAlignment="1">
      <alignment horizontal="center" vertical="center" wrapText="1"/>
    </xf>
    <xf numFmtId="164" fontId="25" fillId="0" borderId="36" xfId="3789" applyNumberFormat="1" applyFont="1" applyBorder="1" applyAlignment="1">
      <alignment horizontal="center" wrapText="1"/>
    </xf>
    <xf numFmtId="164" fontId="25" fillId="0" borderId="36" xfId="3789" applyNumberFormat="1" applyFont="1" applyBorder="1" applyAlignment="1">
      <alignment wrapText="1"/>
    </xf>
    <xf numFmtId="164" fontId="25" fillId="16" borderId="36" xfId="3789" applyNumberFormat="1" applyFont="1" applyFill="1" applyBorder="1" applyAlignment="1">
      <alignment wrapText="1"/>
    </xf>
    <xf numFmtId="0" fontId="2" fillId="0" borderId="60" xfId="3789" applyFont="1" applyBorder="1" applyAlignment="1">
      <alignment horizontal="center" vertical="center"/>
    </xf>
    <xf numFmtId="0" fontId="14" fillId="0" borderId="54" xfId="3789" applyFont="1" applyBorder="1" applyAlignment="1">
      <alignment horizontal="center" vertical="center"/>
    </xf>
    <xf numFmtId="0" fontId="6" fillId="0" borderId="53" xfId="3789" applyFont="1" applyBorder="1" applyAlignment="1">
      <alignment horizontal="center" vertical="center"/>
    </xf>
    <xf numFmtId="0" fontId="6" fillId="0" borderId="40" xfId="3789" applyFont="1" applyBorder="1" applyAlignment="1">
      <alignment horizontal="center" vertical="center"/>
    </xf>
    <xf numFmtId="0" fontId="6" fillId="0" borderId="41" xfId="3789" applyFont="1" applyBorder="1" applyAlignment="1">
      <alignment horizontal="center" vertical="center"/>
    </xf>
    <xf numFmtId="0" fontId="6" fillId="0" borderId="2" xfId="3789" applyFont="1" applyBorder="1" applyAlignment="1">
      <alignment horizontal="center" vertical="center"/>
    </xf>
    <xf numFmtId="0" fontId="6" fillId="0" borderId="0" xfId="3789" applyFont="1" applyAlignment="1">
      <alignment horizontal="center" vertical="center"/>
    </xf>
    <xf numFmtId="0" fontId="2" fillId="0" borderId="0" xfId="3789" quotePrefix="1" applyFont="1" applyAlignment="1">
      <alignment horizontal="center" vertical="center"/>
    </xf>
    <xf numFmtId="0" fontId="16" fillId="0" borderId="47" xfId="3789" applyFont="1" applyBorder="1" applyAlignment="1">
      <alignment horizontal="center" vertical="center"/>
    </xf>
    <xf numFmtId="0" fontId="14" fillId="0" borderId="47" xfId="3789" applyFont="1" applyBorder="1" applyAlignment="1">
      <alignment horizontal="center" vertical="center"/>
    </xf>
    <xf numFmtId="0" fontId="2" fillId="0" borderId="1" xfId="3789" applyFont="1" applyBorder="1"/>
    <xf numFmtId="0" fontId="1" fillId="14" borderId="10" xfId="3789" applyFill="1" applyBorder="1"/>
    <xf numFmtId="0" fontId="1" fillId="11" borderId="23" xfId="3789" applyFill="1" applyBorder="1"/>
    <xf numFmtId="0" fontId="1" fillId="0" borderId="22" xfId="3789" applyBorder="1"/>
    <xf numFmtId="0" fontId="1" fillId="11" borderId="22" xfId="3789" applyFill="1" applyBorder="1"/>
    <xf numFmtId="164" fontId="2" fillId="20" borderId="35" xfId="3789" applyNumberFormat="1" applyFont="1" applyFill="1" applyBorder="1" applyAlignment="1">
      <alignment horizontal="center" vertical="center" wrapText="1"/>
    </xf>
    <xf numFmtId="164" fontId="2" fillId="20" borderId="74" xfId="3789" applyNumberFormat="1" applyFont="1" applyFill="1" applyBorder="1" applyAlignment="1">
      <alignment wrapText="1"/>
    </xf>
    <xf numFmtId="164" fontId="2" fillId="20" borderId="36" xfId="3789" applyNumberFormat="1" applyFont="1" applyFill="1" applyBorder="1" applyAlignment="1">
      <alignment horizontal="center" vertical="center" wrapText="1"/>
    </xf>
    <xf numFmtId="0" fontId="2" fillId="0" borderId="0" xfId="0" applyFont="1"/>
    <xf numFmtId="1" fontId="17" fillId="18" borderId="5" xfId="0" applyNumberFormat="1" applyFont="1" applyFill="1" applyBorder="1" applyAlignment="1">
      <alignment horizontal="center" vertical="center"/>
    </xf>
    <xf numFmtId="1" fontId="7" fillId="18" borderId="5" xfId="0" applyNumberFormat="1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164" fontId="2" fillId="0" borderId="35" xfId="3789" applyNumberFormat="1" applyFont="1" applyBorder="1" applyAlignment="1">
      <alignment horizontal="center" wrapText="1"/>
    </xf>
    <xf numFmtId="164" fontId="2" fillId="0" borderId="74" xfId="3789" applyNumberFormat="1" applyFont="1" applyBorder="1" applyAlignment="1">
      <alignment horizontal="center" wrapText="1"/>
    </xf>
    <xf numFmtId="0" fontId="23" fillId="11" borderId="8" xfId="3789" applyFont="1" applyFill="1" applyBorder="1" applyAlignment="1">
      <alignment horizontal="center"/>
    </xf>
    <xf numFmtId="0" fontId="23" fillId="0" borderId="8" xfId="3789" applyFont="1" applyBorder="1" applyAlignment="1">
      <alignment horizontal="center"/>
    </xf>
    <xf numFmtId="0" fontId="23" fillId="0" borderId="20" xfId="3789" applyFont="1" applyBorder="1" applyAlignment="1">
      <alignment horizontal="center"/>
    </xf>
    <xf numFmtId="0" fontId="23" fillId="11" borderId="20" xfId="3789" applyFont="1" applyFill="1" applyBorder="1" applyAlignment="1">
      <alignment horizontal="center"/>
    </xf>
    <xf numFmtId="0" fontId="27" fillId="0" borderId="40" xfId="3789" applyFont="1" applyBorder="1"/>
    <xf numFmtId="168" fontId="2" fillId="0" borderId="22" xfId="3789" applyNumberFormat="1" applyFont="1" applyBorder="1" applyAlignment="1">
      <alignment horizontal="left"/>
    </xf>
    <xf numFmtId="0" fontId="28" fillId="11" borderId="1" xfId="3960" applyFont="1" applyFill="1" applyBorder="1"/>
    <xf numFmtId="0" fontId="29" fillId="11" borderId="1" xfId="3789" applyFont="1" applyFill="1" applyBorder="1"/>
    <xf numFmtId="49" fontId="10" fillId="11" borderId="19" xfId="3960" applyNumberFormat="1" applyFill="1" applyBorder="1"/>
    <xf numFmtId="49" fontId="10" fillId="11" borderId="1" xfId="3960" applyNumberFormat="1" applyFill="1" applyBorder="1"/>
    <xf numFmtId="166" fontId="2" fillId="17" borderId="22" xfId="0" applyNumberFormat="1" applyFont="1" applyFill="1" applyBorder="1"/>
    <xf numFmtId="0" fontId="30" fillId="17" borderId="22" xfId="0" applyFont="1" applyFill="1" applyBorder="1"/>
    <xf numFmtId="164" fontId="2" fillId="18" borderId="35" xfId="3789" applyNumberFormat="1" applyFont="1" applyFill="1" applyBorder="1" applyAlignment="1">
      <alignment horizontal="center" wrapText="1"/>
    </xf>
    <xf numFmtId="164" fontId="24" fillId="21" borderId="36" xfId="3789" applyNumberFormat="1" applyFont="1" applyFill="1" applyBorder="1" applyAlignment="1">
      <alignment horizontal="center" vertical="center" wrapText="1"/>
    </xf>
    <xf numFmtId="0" fontId="33" fillId="11" borderId="11" xfId="0" applyFont="1" applyFill="1" applyBorder="1" applyAlignment="1">
      <alignment horizontal="center" textRotation="90" wrapText="1"/>
    </xf>
    <xf numFmtId="0" fontId="33" fillId="0" borderId="11" xfId="0" applyFont="1" applyBorder="1" applyAlignment="1">
      <alignment horizontal="center" textRotation="90" wrapText="1"/>
    </xf>
    <xf numFmtId="0" fontId="32" fillId="3" borderId="19" xfId="3789" applyFont="1" applyFill="1" applyBorder="1"/>
    <xf numFmtId="0" fontId="32" fillId="0" borderId="10" xfId="3789" applyFont="1" applyBorder="1"/>
    <xf numFmtId="0" fontId="32" fillId="11" borderId="23" xfId="3789" applyFont="1" applyFill="1" applyBorder="1"/>
    <xf numFmtId="166" fontId="32" fillId="0" borderId="22" xfId="3789" applyNumberFormat="1" applyFont="1" applyBorder="1"/>
    <xf numFmtId="166" fontId="32" fillId="11" borderId="22" xfId="3789" applyNumberFormat="1" applyFont="1" applyFill="1" applyBorder="1"/>
    <xf numFmtId="49" fontId="32" fillId="0" borderId="19" xfId="3789" applyNumberFormat="1" applyFont="1" applyBorder="1" applyAlignment="1">
      <alignment horizontal="center" wrapText="1"/>
    </xf>
    <xf numFmtId="0" fontId="32" fillId="11" borderId="1" xfId="3789" applyFont="1" applyFill="1" applyBorder="1"/>
    <xf numFmtId="0" fontId="32" fillId="0" borderId="22" xfId="3789" applyFont="1" applyBorder="1" applyAlignment="1">
      <alignment wrapText="1"/>
    </xf>
    <xf numFmtId="0" fontId="32" fillId="11" borderId="22" xfId="3789" applyFont="1" applyFill="1" applyBorder="1" applyAlignment="1">
      <alignment wrapText="1"/>
    </xf>
    <xf numFmtId="0" fontId="32" fillId="11" borderId="1" xfId="3789" applyFont="1" applyFill="1" applyBorder="1" applyAlignment="1">
      <alignment wrapText="1"/>
    </xf>
    <xf numFmtId="49" fontId="32" fillId="0" borderId="1" xfId="3789" applyNumberFormat="1" applyFont="1" applyBorder="1" applyAlignment="1">
      <alignment horizontal="center" wrapText="1"/>
    </xf>
    <xf numFmtId="49" fontId="32" fillId="11" borderId="34" xfId="3789" applyNumberFormat="1" applyFont="1" applyFill="1" applyBorder="1" applyAlignment="1">
      <alignment horizontal="center" wrapText="1"/>
    </xf>
    <xf numFmtId="0" fontId="32" fillId="0" borderId="34" xfId="3789" applyFont="1" applyBorder="1"/>
    <xf numFmtId="164" fontId="32" fillId="0" borderId="35" xfId="3789" applyNumberFormat="1" applyFont="1" applyBorder="1" applyAlignment="1">
      <alignment wrapText="1"/>
    </xf>
    <xf numFmtId="164" fontId="32" fillId="0" borderId="74" xfId="3789" applyNumberFormat="1" applyFont="1" applyBorder="1" applyAlignment="1">
      <alignment wrapText="1"/>
    </xf>
    <xf numFmtId="164" fontId="32" fillId="0" borderId="36" xfId="3789" applyNumberFormat="1" applyFont="1" applyBorder="1" applyAlignment="1">
      <alignment wrapText="1"/>
    </xf>
    <xf numFmtId="0" fontId="32" fillId="11" borderId="8" xfId="3789" applyFont="1" applyFill="1" applyBorder="1" applyAlignment="1">
      <alignment horizontal="center"/>
    </xf>
    <xf numFmtId="0" fontId="32" fillId="0" borderId="8" xfId="3789" applyFont="1" applyBorder="1" applyAlignment="1">
      <alignment horizontal="center"/>
    </xf>
    <xf numFmtId="0" fontId="32" fillId="0" borderId="20" xfId="3789" applyFont="1" applyBorder="1" applyAlignment="1">
      <alignment horizontal="center"/>
    </xf>
    <xf numFmtId="0" fontId="32" fillId="11" borderId="20" xfId="3789" applyFont="1" applyFill="1" applyBorder="1" applyAlignment="1">
      <alignment horizontal="center"/>
    </xf>
    <xf numFmtId="0" fontId="32" fillId="0" borderId="27" xfId="3789" applyFont="1" applyBorder="1" applyAlignment="1">
      <alignment horizontal="center"/>
    </xf>
    <xf numFmtId="0" fontId="33" fillId="0" borderId="40" xfId="3789" applyFont="1" applyBorder="1" applyAlignment="1">
      <alignment horizontal="center" vertical="center"/>
    </xf>
    <xf numFmtId="0" fontId="32" fillId="0" borderId="1" xfId="3789" applyFont="1" applyBorder="1" applyAlignment="1">
      <alignment vertical="top" wrapText="1"/>
    </xf>
    <xf numFmtId="0" fontId="32" fillId="3" borderId="1" xfId="3789" applyFont="1" applyFill="1" applyBorder="1"/>
    <xf numFmtId="0" fontId="34" fillId="0" borderId="0" xfId="3789" applyFont="1"/>
    <xf numFmtId="0" fontId="24" fillId="0" borderId="10" xfId="3789" applyFont="1" applyBorder="1"/>
    <xf numFmtId="0" fontId="24" fillId="11" borderId="23" xfId="3789" applyFont="1" applyFill="1" applyBorder="1"/>
    <xf numFmtId="164" fontId="24" fillId="0" borderId="35" xfId="3789" applyNumberFormat="1" applyFont="1" applyBorder="1" applyAlignment="1">
      <alignment wrapText="1"/>
    </xf>
    <xf numFmtId="164" fontId="24" fillId="0" borderId="74" xfId="3789" applyNumberFormat="1" applyFont="1" applyBorder="1" applyAlignment="1">
      <alignment wrapText="1"/>
    </xf>
    <xf numFmtId="0" fontId="24" fillId="11" borderId="8" xfId="3789" applyFont="1" applyFill="1" applyBorder="1" applyAlignment="1">
      <alignment horizontal="center"/>
    </xf>
    <xf numFmtId="0" fontId="24" fillId="0" borderId="8" xfId="3789" applyFont="1" applyBorder="1" applyAlignment="1">
      <alignment horizontal="center"/>
    </xf>
    <xf numFmtId="0" fontId="24" fillId="0" borderId="20" xfId="3789" applyFont="1" applyBorder="1" applyAlignment="1">
      <alignment horizontal="center"/>
    </xf>
    <xf numFmtId="0" fontId="24" fillId="11" borderId="20" xfId="3789" applyFont="1" applyFill="1" applyBorder="1" applyAlignment="1">
      <alignment horizontal="center"/>
    </xf>
    <xf numFmtId="0" fontId="24" fillId="0" borderId="27" xfId="3789" applyFont="1" applyBorder="1" applyAlignment="1">
      <alignment horizontal="center"/>
    </xf>
    <xf numFmtId="0" fontId="36" fillId="0" borderId="40" xfId="3789" applyFont="1" applyBorder="1"/>
    <xf numFmtId="0" fontId="24" fillId="0" borderId="1" xfId="3789" applyFont="1" applyBorder="1" applyAlignment="1">
      <alignment vertical="top" wrapText="1"/>
    </xf>
    <xf numFmtId="0" fontId="37" fillId="0" borderId="0" xfId="3789" applyFont="1"/>
    <xf numFmtId="164" fontId="24" fillId="0" borderId="36" xfId="3789" applyNumberFormat="1" applyFont="1" applyBorder="1" applyAlignment="1">
      <alignment horizontal="center" wrapText="1"/>
    </xf>
    <xf numFmtId="0" fontId="24" fillId="0" borderId="21" xfId="3789" applyFont="1" applyBorder="1"/>
    <xf numFmtId="0" fontId="24" fillId="11" borderId="1" xfId="3789" applyFont="1" applyFill="1" applyBorder="1"/>
    <xf numFmtId="0" fontId="24" fillId="14" borderId="10" xfId="3789" applyFont="1" applyFill="1" applyBorder="1"/>
    <xf numFmtId="0" fontId="24" fillId="5" borderId="1" xfId="3789" applyFont="1" applyFill="1" applyBorder="1"/>
    <xf numFmtId="0" fontId="24" fillId="0" borderId="32" xfId="3789" applyFont="1" applyBorder="1"/>
    <xf numFmtId="0" fontId="24" fillId="11" borderId="33" xfId="3789" applyFont="1" applyFill="1" applyBorder="1"/>
    <xf numFmtId="0" fontId="24" fillId="11" borderId="38" xfId="3789" applyFont="1" applyFill="1" applyBorder="1" applyAlignment="1">
      <alignment horizontal="center"/>
    </xf>
    <xf numFmtId="0" fontId="24" fillId="0" borderId="38" xfId="3789" applyFont="1" applyBorder="1" applyAlignment="1">
      <alignment horizontal="center"/>
    </xf>
    <xf numFmtId="0" fontId="24" fillId="0" borderId="13" xfId="3789" applyFont="1" applyBorder="1" applyAlignment="1">
      <alignment horizontal="center"/>
    </xf>
    <xf numFmtId="0" fontId="24" fillId="11" borderId="13" xfId="3789" applyFont="1" applyFill="1" applyBorder="1" applyAlignment="1">
      <alignment horizontal="center"/>
    </xf>
    <xf numFmtId="0" fontId="24" fillId="0" borderId="67" xfId="3789" applyFont="1" applyBorder="1" applyAlignment="1">
      <alignment horizontal="center"/>
    </xf>
    <xf numFmtId="0" fontId="24" fillId="11" borderId="67" xfId="3789" applyFont="1" applyFill="1" applyBorder="1" applyAlignment="1">
      <alignment horizontal="center"/>
    </xf>
    <xf numFmtId="0" fontId="24" fillId="0" borderId="29" xfId="3789" applyFont="1" applyBorder="1" applyAlignment="1">
      <alignment horizontal="center"/>
    </xf>
    <xf numFmtId="0" fontId="36" fillId="0" borderId="53" xfId="3789" applyFont="1" applyBorder="1"/>
    <xf numFmtId="0" fontId="24" fillId="0" borderId="19" xfId="3789" applyFont="1" applyBorder="1" applyAlignment="1">
      <alignment vertical="top" wrapText="1"/>
    </xf>
    <xf numFmtId="0" fontId="27" fillId="0" borderId="8" xfId="3789" applyFont="1" applyBorder="1" applyAlignment="1">
      <alignment horizontal="center"/>
    </xf>
    <xf numFmtId="0" fontId="38" fillId="11" borderId="1" xfId="3960" applyFont="1" applyFill="1" applyBorder="1"/>
    <xf numFmtId="0" fontId="24" fillId="15" borderId="32" xfId="3789" applyFont="1" applyFill="1" applyBorder="1"/>
    <xf numFmtId="0" fontId="27" fillId="0" borderId="40" xfId="3789" applyFont="1" applyBorder="1" applyAlignment="1">
      <alignment horizontal="center"/>
    </xf>
    <xf numFmtId="0" fontId="24" fillId="15" borderId="10" xfId="3789" applyFont="1" applyFill="1" applyBorder="1"/>
    <xf numFmtId="0" fontId="39" fillId="0" borderId="0" xfId="3789" applyFont="1"/>
    <xf numFmtId="0" fontId="24" fillId="14" borderId="32" xfId="3789" applyFont="1" applyFill="1" applyBorder="1"/>
    <xf numFmtId="0" fontId="23" fillId="11" borderId="38" xfId="3789" applyFont="1" applyFill="1" applyBorder="1" applyAlignment="1">
      <alignment horizontal="center"/>
    </xf>
    <xf numFmtId="0" fontId="2" fillId="21" borderId="19" xfId="3789" applyFont="1" applyFill="1" applyBorder="1"/>
    <xf numFmtId="0" fontId="2" fillId="21" borderId="10" xfId="3789" applyFont="1" applyFill="1" applyBorder="1"/>
    <xf numFmtId="0" fontId="2" fillId="21" borderId="23" xfId="3789" applyFont="1" applyFill="1" applyBorder="1"/>
    <xf numFmtId="166" fontId="2" fillId="21" borderId="22" xfId="3789" applyNumberFormat="1" applyFont="1" applyFill="1" applyBorder="1"/>
    <xf numFmtId="49" fontId="2" fillId="21" borderId="19" xfId="3789" applyNumberFormat="1" applyFont="1" applyFill="1" applyBorder="1" applyAlignment="1">
      <alignment horizontal="center" wrapText="1"/>
    </xf>
    <xf numFmtId="0" fontId="10" fillId="21" borderId="1" xfId="3960" applyFill="1" applyBorder="1"/>
    <xf numFmtId="0" fontId="2" fillId="21" borderId="22" xfId="3789" applyFont="1" applyFill="1" applyBorder="1" applyAlignment="1">
      <alignment wrapText="1"/>
    </xf>
    <xf numFmtId="0" fontId="2" fillId="21" borderId="1" xfId="3789" applyFont="1" applyFill="1" applyBorder="1" applyAlignment="1">
      <alignment wrapText="1"/>
    </xf>
    <xf numFmtId="49" fontId="2" fillId="21" borderId="1" xfId="3789" applyNumberFormat="1" applyFont="1" applyFill="1" applyBorder="1" applyAlignment="1">
      <alignment horizontal="center" wrapText="1"/>
    </xf>
    <xf numFmtId="49" fontId="2" fillId="21" borderId="34" xfId="3789" applyNumberFormat="1" applyFont="1" applyFill="1" applyBorder="1" applyAlignment="1">
      <alignment horizontal="center" wrapText="1"/>
    </xf>
    <xf numFmtId="0" fontId="2" fillId="21" borderId="34" xfId="3789" applyFont="1" applyFill="1" applyBorder="1" applyAlignment="1">
      <alignment horizontal="center" vertical="center"/>
    </xf>
    <xf numFmtId="0" fontId="2" fillId="21" borderId="1" xfId="3789" applyFont="1" applyFill="1" applyBorder="1" applyAlignment="1">
      <alignment vertical="top" wrapText="1"/>
    </xf>
    <xf numFmtId="0" fontId="24" fillId="21" borderId="10" xfId="3789" applyFont="1" applyFill="1" applyBorder="1"/>
    <xf numFmtId="0" fontId="24" fillId="21" borderId="23" xfId="3789" applyFont="1" applyFill="1" applyBorder="1"/>
    <xf numFmtId="0" fontId="2" fillId="21" borderId="34" xfId="3789" applyFont="1" applyFill="1" applyBorder="1"/>
    <xf numFmtId="0" fontId="2" fillId="21" borderId="32" xfId="3789" applyFont="1" applyFill="1" applyBorder="1"/>
    <xf numFmtId="0" fontId="2" fillId="21" borderId="33" xfId="3789" applyFont="1" applyFill="1" applyBorder="1"/>
    <xf numFmtId="166" fontId="2" fillId="21" borderId="24" xfId="3789" applyNumberFormat="1" applyFont="1" applyFill="1" applyBorder="1"/>
    <xf numFmtId="0" fontId="10" fillId="21" borderId="19" xfId="3960" applyFill="1" applyBorder="1"/>
    <xf numFmtId="0" fontId="2" fillId="21" borderId="24" xfId="3789" applyFont="1" applyFill="1" applyBorder="1" applyAlignment="1">
      <alignment wrapText="1"/>
    </xf>
    <xf numFmtId="0" fontId="2" fillId="21" borderId="19" xfId="3789" applyFont="1" applyFill="1" applyBorder="1" applyAlignment="1">
      <alignment wrapText="1"/>
    </xf>
    <xf numFmtId="0" fontId="24" fillId="21" borderId="19" xfId="3789" applyFont="1" applyFill="1" applyBorder="1"/>
    <xf numFmtId="166" fontId="24" fillId="21" borderId="22" xfId="3789" applyNumberFormat="1" applyFont="1" applyFill="1" applyBorder="1"/>
    <xf numFmtId="49" fontId="24" fillId="21" borderId="19" xfId="3789" applyNumberFormat="1" applyFont="1" applyFill="1" applyBorder="1" applyAlignment="1">
      <alignment horizontal="center" wrapText="1"/>
    </xf>
    <xf numFmtId="0" fontId="35" fillId="21" borderId="1" xfId="3960" applyFont="1" applyFill="1" applyBorder="1"/>
    <xf numFmtId="0" fontId="24" fillId="21" borderId="22" xfId="3789" applyFont="1" applyFill="1" applyBorder="1" applyAlignment="1">
      <alignment wrapText="1"/>
    </xf>
    <xf numFmtId="0" fontId="24" fillId="21" borderId="1" xfId="3789" applyFont="1" applyFill="1" applyBorder="1" applyAlignment="1">
      <alignment wrapText="1"/>
    </xf>
    <xf numFmtId="49" fontId="24" fillId="21" borderId="1" xfId="3789" applyNumberFormat="1" applyFont="1" applyFill="1" applyBorder="1" applyAlignment="1">
      <alignment horizontal="center" wrapText="1"/>
    </xf>
    <xf numFmtId="49" fontId="24" fillId="21" borderId="34" xfId="3789" applyNumberFormat="1" applyFont="1" applyFill="1" applyBorder="1" applyAlignment="1">
      <alignment horizontal="center" wrapText="1"/>
    </xf>
    <xf numFmtId="0" fontId="24" fillId="21" borderId="34" xfId="3789" applyFont="1" applyFill="1" applyBorder="1"/>
    <xf numFmtId="166" fontId="23" fillId="21" borderId="22" xfId="3789" applyNumberFormat="1" applyFont="1" applyFill="1" applyBorder="1"/>
    <xf numFmtId="0" fontId="24" fillId="21" borderId="1" xfId="3789" applyFont="1" applyFill="1" applyBorder="1"/>
    <xf numFmtId="0" fontId="24" fillId="21" borderId="32" xfId="3789" applyFont="1" applyFill="1" applyBorder="1"/>
    <xf numFmtId="0" fontId="24" fillId="21" borderId="33" xfId="3789" applyFont="1" applyFill="1" applyBorder="1"/>
    <xf numFmtId="0" fontId="2" fillId="21" borderId="34" xfId="3789" applyFont="1" applyFill="1" applyBorder="1" applyAlignment="1">
      <alignment horizontal="center"/>
    </xf>
    <xf numFmtId="0" fontId="23" fillId="21" borderId="23" xfId="3789" applyFont="1" applyFill="1" applyBorder="1"/>
    <xf numFmtId="0" fontId="2" fillId="21" borderId="1" xfId="3789" applyFont="1" applyFill="1" applyBorder="1"/>
    <xf numFmtId="0" fontId="23" fillId="21" borderId="22" xfId="3789" applyFont="1" applyFill="1" applyBorder="1" applyAlignment="1">
      <alignment wrapText="1"/>
    </xf>
    <xf numFmtId="166" fontId="23" fillId="21" borderId="24" xfId="3789" applyNumberFormat="1" applyFont="1" applyFill="1" applyBorder="1"/>
    <xf numFmtId="166" fontId="24" fillId="21" borderId="24" xfId="3789" applyNumberFormat="1" applyFont="1" applyFill="1" applyBorder="1"/>
    <xf numFmtId="0" fontId="35" fillId="21" borderId="19" xfId="3960" applyFont="1" applyFill="1" applyBorder="1"/>
    <xf numFmtId="0" fontId="24" fillId="21" borderId="24" xfId="3789" applyFont="1" applyFill="1" applyBorder="1" applyAlignment="1">
      <alignment wrapText="1"/>
    </xf>
    <xf numFmtId="0" fontId="24" fillId="21" borderId="19" xfId="3789" applyFont="1" applyFill="1" applyBorder="1" applyAlignment="1">
      <alignment wrapText="1"/>
    </xf>
    <xf numFmtId="0" fontId="24" fillId="21" borderId="34" xfId="3789" applyFont="1" applyFill="1" applyBorder="1" applyAlignment="1">
      <alignment horizontal="center"/>
    </xf>
    <xf numFmtId="0" fontId="38" fillId="21" borderId="1" xfId="3960" applyFont="1" applyFill="1" applyBorder="1"/>
    <xf numFmtId="0" fontId="24" fillId="21" borderId="21" xfId="3789" applyFont="1" applyFill="1" applyBorder="1"/>
    <xf numFmtId="166" fontId="23" fillId="21" borderId="1" xfId="3789" applyNumberFormat="1" applyFont="1" applyFill="1" applyBorder="1"/>
    <xf numFmtId="0" fontId="23" fillId="21" borderId="10" xfId="3789" applyFont="1" applyFill="1" applyBorder="1"/>
    <xf numFmtId="0" fontId="23" fillId="21" borderId="1" xfId="3789" applyFont="1" applyFill="1" applyBorder="1"/>
    <xf numFmtId="164" fontId="2" fillId="21" borderId="35" xfId="3789" applyNumberFormat="1" applyFont="1" applyFill="1" applyBorder="1" applyAlignment="1">
      <alignment wrapText="1"/>
    </xf>
    <xf numFmtId="0" fontId="40" fillId="21" borderId="23" xfId="3789" applyFont="1" applyFill="1" applyBorder="1"/>
    <xf numFmtId="0" fontId="23" fillId="21" borderId="1" xfId="3789" applyFont="1" applyFill="1" applyBorder="1" applyAlignment="1">
      <alignment wrapText="1"/>
    </xf>
    <xf numFmtId="49" fontId="23" fillId="21" borderId="19" xfId="3789" applyNumberFormat="1" applyFont="1" applyFill="1" applyBorder="1" applyAlignment="1">
      <alignment horizontal="center" wrapText="1"/>
    </xf>
    <xf numFmtId="0" fontId="2" fillId="18" borderId="19" xfId="3789" applyFont="1" applyFill="1" applyBorder="1" applyAlignment="1">
      <alignment vertical="top" wrapText="1"/>
    </xf>
    <xf numFmtId="0" fontId="1" fillId="0" borderId="1" xfId="3789" applyBorder="1"/>
    <xf numFmtId="0" fontId="2" fillId="0" borderId="0" xfId="3789" applyFont="1" applyAlignment="1">
      <alignment vertical="top" wrapText="1"/>
    </xf>
    <xf numFmtId="0" fontId="1" fillId="21" borderId="1" xfId="3789" applyFill="1" applyBorder="1" applyAlignment="1">
      <alignment wrapText="1"/>
    </xf>
    <xf numFmtId="0" fontId="2" fillId="21" borderId="22" xfId="3789" applyFont="1" applyFill="1" applyBorder="1"/>
    <xf numFmtId="166" fontId="2" fillId="21" borderId="1" xfId="3789" applyNumberFormat="1" applyFont="1" applyFill="1" applyBorder="1"/>
    <xf numFmtId="0" fontId="2" fillId="21" borderId="25" xfId="3789" applyFont="1" applyFill="1" applyBorder="1" applyAlignment="1">
      <alignment wrapText="1"/>
    </xf>
    <xf numFmtId="0" fontId="2" fillId="21" borderId="0" xfId="3789" applyFont="1" applyFill="1"/>
    <xf numFmtId="0" fontId="24" fillId="21" borderId="19" xfId="3789" applyFont="1" applyFill="1" applyBorder="1" applyAlignment="1">
      <alignment vertical="top" wrapText="1"/>
    </xf>
    <xf numFmtId="49" fontId="1" fillId="21" borderId="22" xfId="3789" applyNumberFormat="1" applyFill="1" applyBorder="1" applyAlignment="1">
      <alignment wrapText="1"/>
    </xf>
    <xf numFmtId="0" fontId="27" fillId="0" borderId="53" xfId="3789" applyFont="1" applyBorder="1"/>
    <xf numFmtId="49" fontId="2" fillId="21" borderId="22" xfId="3789" applyNumberFormat="1" applyFont="1" applyFill="1" applyBorder="1" applyAlignment="1">
      <alignment horizontal="center" wrapText="1"/>
    </xf>
    <xf numFmtId="0" fontId="10" fillId="22" borderId="1" xfId="3960" applyFill="1" applyBorder="1"/>
    <xf numFmtId="0" fontId="2" fillId="21" borderId="22" xfId="0" applyFont="1" applyFill="1" applyBorder="1" applyAlignment="1">
      <alignment vertical="top" wrapText="1"/>
    </xf>
    <xf numFmtId="0" fontId="2" fillId="22" borderId="22" xfId="0" applyFont="1" applyFill="1" applyBorder="1" applyAlignment="1">
      <alignment wrapText="1"/>
    </xf>
    <xf numFmtId="0" fontId="2" fillId="21" borderId="22" xfId="0" applyFont="1" applyFill="1" applyBorder="1" applyAlignment="1">
      <alignment wrapText="1"/>
    </xf>
    <xf numFmtId="0" fontId="2" fillId="22" borderId="1" xfId="0" applyFont="1" applyFill="1" applyBorder="1" applyAlignment="1">
      <alignment wrapText="1"/>
    </xf>
    <xf numFmtId="49" fontId="2" fillId="21" borderId="1" xfId="0" applyNumberFormat="1" applyFont="1" applyFill="1" applyBorder="1" applyAlignment="1">
      <alignment horizontal="center" wrapText="1"/>
    </xf>
    <xf numFmtId="164" fontId="2" fillId="21" borderId="74" xfId="3789" applyNumberFormat="1" applyFont="1" applyFill="1" applyBorder="1" applyAlignment="1">
      <alignment wrapText="1"/>
    </xf>
    <xf numFmtId="164" fontId="2" fillId="21" borderId="36" xfId="3789" applyNumberFormat="1" applyFont="1" applyFill="1" applyBorder="1" applyAlignment="1">
      <alignment wrapText="1"/>
    </xf>
    <xf numFmtId="166" fontId="2" fillId="21" borderId="22" xfId="3789" quotePrefix="1" applyNumberFormat="1" applyFont="1" applyFill="1" applyBorder="1"/>
    <xf numFmtId="0" fontId="1" fillId="0" borderId="8" xfId="3789" applyBorder="1" applyAlignment="1">
      <alignment horizontal="center"/>
    </xf>
    <xf numFmtId="0" fontId="2" fillId="11" borderId="0" xfId="3789" applyFont="1" applyFill="1" applyAlignment="1">
      <alignment horizontal="center"/>
    </xf>
    <xf numFmtId="166" fontId="2" fillId="21" borderId="22" xfId="3789" applyNumberFormat="1" applyFont="1" applyFill="1" applyBorder="1" applyAlignment="1">
      <alignment horizontal="left"/>
    </xf>
    <xf numFmtId="0" fontId="41" fillId="21" borderId="1" xfId="3960" applyFont="1" applyFill="1" applyBorder="1"/>
    <xf numFmtId="0" fontId="2" fillId="21" borderId="21" xfId="3789" applyFont="1" applyFill="1" applyBorder="1"/>
    <xf numFmtId="0" fontId="10" fillId="21" borderId="0" xfId="3960" applyFill="1" applyBorder="1"/>
    <xf numFmtId="0" fontId="1" fillId="21" borderId="34" xfId="3789" applyFill="1" applyBorder="1" applyAlignment="1">
      <alignment horizontal="center" vertical="center"/>
    </xf>
    <xf numFmtId="0" fontId="23" fillId="11" borderId="23" xfId="3789" applyFont="1" applyFill="1" applyBorder="1"/>
    <xf numFmtId="0" fontId="31" fillId="21" borderId="1" xfId="0" applyFont="1" applyFill="1" applyBorder="1"/>
    <xf numFmtId="0" fontId="2" fillId="21" borderId="0" xfId="3789" applyFont="1" applyFill="1" applyAlignment="1">
      <alignment horizontal="center" vertical="center"/>
    </xf>
    <xf numFmtId="0" fontId="2" fillId="23" borderId="19" xfId="3789" applyFont="1" applyFill="1" applyBorder="1"/>
    <xf numFmtId="0" fontId="2" fillId="23" borderId="10" xfId="3789" applyFont="1" applyFill="1" applyBorder="1"/>
    <xf numFmtId="0" fontId="2" fillId="23" borderId="23" xfId="3789" applyFont="1" applyFill="1" applyBorder="1"/>
    <xf numFmtId="166" fontId="2" fillId="23" borderId="22" xfId="3789" applyNumberFormat="1" applyFont="1" applyFill="1" applyBorder="1"/>
    <xf numFmtId="49" fontId="2" fillId="23" borderId="19" xfId="3789" applyNumberFormat="1" applyFont="1" applyFill="1" applyBorder="1" applyAlignment="1">
      <alignment horizontal="center" wrapText="1"/>
    </xf>
    <xf numFmtId="0" fontId="10" fillId="23" borderId="1" xfId="3960" applyFill="1" applyBorder="1"/>
    <xf numFmtId="0" fontId="2" fillId="23" borderId="22" xfId="3789" applyFont="1" applyFill="1" applyBorder="1" applyAlignment="1">
      <alignment wrapText="1"/>
    </xf>
    <xf numFmtId="0" fontId="2" fillId="23" borderId="1" xfId="3789" applyFont="1" applyFill="1" applyBorder="1" applyAlignment="1">
      <alignment wrapText="1"/>
    </xf>
    <xf numFmtId="49" fontId="2" fillId="23" borderId="1" xfId="3789" applyNumberFormat="1" applyFont="1" applyFill="1" applyBorder="1" applyAlignment="1">
      <alignment horizontal="center" wrapText="1"/>
    </xf>
    <xf numFmtId="49" fontId="2" fillId="23" borderId="34" xfId="3789" applyNumberFormat="1" applyFont="1" applyFill="1" applyBorder="1" applyAlignment="1">
      <alignment horizontal="center" wrapText="1"/>
    </xf>
    <xf numFmtId="0" fontId="2" fillId="23" borderId="34" xfId="3789" applyFont="1" applyFill="1" applyBorder="1"/>
    <xf numFmtId="0" fontId="2" fillId="23" borderId="19" xfId="0" applyFont="1" applyFill="1" applyBorder="1"/>
    <xf numFmtId="0" fontId="24" fillId="23" borderId="10" xfId="3789" applyFont="1" applyFill="1" applyBorder="1"/>
    <xf numFmtId="0" fontId="24" fillId="23" borderId="23" xfId="3789" applyFont="1" applyFill="1" applyBorder="1"/>
    <xf numFmtId="49" fontId="2" fillId="23" borderId="19" xfId="3789" applyNumberFormat="1" applyFont="1" applyFill="1" applyBorder="1"/>
    <xf numFmtId="0" fontId="2" fillId="23" borderId="34" xfId="3789" applyFont="1" applyFill="1" applyBorder="1" applyAlignment="1">
      <alignment horizontal="center"/>
    </xf>
    <xf numFmtId="0" fontId="2" fillId="23" borderId="34" xfId="3789" applyFont="1" applyFill="1" applyBorder="1" applyAlignment="1">
      <alignment horizontal="center" vertical="center"/>
    </xf>
    <xf numFmtId="0" fontId="2" fillId="23" borderId="22" xfId="3789" applyFont="1" applyFill="1" applyBorder="1" applyAlignment="1">
      <alignment vertical="top" wrapText="1"/>
    </xf>
    <xf numFmtId="0" fontId="24" fillId="23" borderId="32" xfId="3789" applyFont="1" applyFill="1" applyBorder="1"/>
    <xf numFmtId="0" fontId="24" fillId="23" borderId="33" xfId="3789" applyFont="1" applyFill="1" applyBorder="1"/>
    <xf numFmtId="166" fontId="2" fillId="23" borderId="24" xfId="3789" applyNumberFormat="1" applyFont="1" applyFill="1" applyBorder="1"/>
    <xf numFmtId="0" fontId="2" fillId="23" borderId="24" xfId="3789" applyFont="1" applyFill="1" applyBorder="1" applyAlignment="1">
      <alignment wrapText="1"/>
    </xf>
    <xf numFmtId="0" fontId="2" fillId="23" borderId="19" xfId="3789" applyFont="1" applyFill="1" applyBorder="1" applyAlignment="1">
      <alignment wrapText="1"/>
    </xf>
    <xf numFmtId="49" fontId="2" fillId="23" borderId="24" xfId="3789" applyNumberFormat="1" applyFont="1" applyFill="1" applyBorder="1" applyAlignment="1">
      <alignment horizontal="center" wrapText="1"/>
    </xf>
    <xf numFmtId="49" fontId="2" fillId="23" borderId="22" xfId="3789" applyNumberFormat="1" applyFont="1" applyFill="1" applyBorder="1" applyAlignment="1">
      <alignment horizontal="center" wrapText="1"/>
    </xf>
    <xf numFmtId="168" fontId="2" fillId="23" borderId="22" xfId="3789" applyNumberFormat="1" applyFont="1" applyFill="1" applyBorder="1" applyAlignment="1">
      <alignment horizontal="left"/>
    </xf>
    <xf numFmtId="166" fontId="2" fillId="24" borderId="22" xfId="0" applyNumberFormat="1" applyFont="1" applyFill="1" applyBorder="1"/>
    <xf numFmtId="0" fontId="2" fillId="23" borderId="22" xfId="0" applyFont="1" applyFill="1" applyBorder="1" applyAlignment="1">
      <alignment wrapText="1"/>
    </xf>
    <xf numFmtId="0" fontId="2" fillId="24" borderId="22" xfId="0" applyFont="1" applyFill="1" applyBorder="1" applyAlignment="1">
      <alignment wrapText="1"/>
    </xf>
    <xf numFmtId="49" fontId="2" fillId="23" borderId="19" xfId="0" applyNumberFormat="1" applyFont="1" applyFill="1" applyBorder="1" applyAlignment="1">
      <alignment horizontal="center" wrapText="1"/>
    </xf>
    <xf numFmtId="0" fontId="30" fillId="24" borderId="1" xfId="0" applyFont="1" applyFill="1" applyBorder="1"/>
    <xf numFmtId="0" fontId="2" fillId="24" borderId="1" xfId="0" applyFont="1" applyFill="1" applyBorder="1" applyAlignment="1">
      <alignment wrapText="1"/>
    </xf>
    <xf numFmtId="49" fontId="2" fillId="23" borderId="1" xfId="0" applyNumberFormat="1" applyFont="1" applyFill="1" applyBorder="1" applyAlignment="1">
      <alignment horizontal="center" wrapText="1"/>
    </xf>
    <xf numFmtId="0" fontId="28" fillId="23" borderId="1" xfId="3960" applyFont="1" applyFill="1" applyBorder="1"/>
    <xf numFmtId="164" fontId="2" fillId="23" borderId="35" xfId="3789" applyNumberFormat="1" applyFont="1" applyFill="1" applyBorder="1" applyAlignment="1">
      <alignment wrapText="1"/>
    </xf>
    <xf numFmtId="164" fontId="2" fillId="23" borderId="35" xfId="3789" applyNumberFormat="1" applyFont="1" applyFill="1" applyBorder="1" applyAlignment="1">
      <alignment horizontal="center" wrapText="1"/>
    </xf>
    <xf numFmtId="0" fontId="10" fillId="23" borderId="19" xfId="3960" applyFill="1" applyBorder="1"/>
    <xf numFmtId="0" fontId="2" fillId="23" borderId="32" xfId="3789" applyFont="1" applyFill="1" applyBorder="1"/>
    <xf numFmtId="0" fontId="2" fillId="23" borderId="33" xfId="3789" applyFont="1" applyFill="1" applyBorder="1"/>
    <xf numFmtId="164" fontId="2" fillId="23" borderId="35" xfId="3789" applyNumberFormat="1" applyFont="1" applyFill="1" applyBorder="1" applyAlignment="1">
      <alignment horizontal="center" vertical="center" wrapText="1"/>
    </xf>
    <xf numFmtId="0" fontId="2" fillId="23" borderId="22" xfId="3789" applyFont="1" applyFill="1" applyBorder="1" applyAlignment="1">
      <alignment horizontal="left" wrapText="1"/>
    </xf>
    <xf numFmtId="0" fontId="2" fillId="23" borderId="1" xfId="3789" applyFont="1" applyFill="1" applyBorder="1"/>
    <xf numFmtId="0" fontId="24" fillId="23" borderId="21" xfId="3789" applyFont="1" applyFill="1" applyBorder="1"/>
    <xf numFmtId="0" fontId="2" fillId="23" borderId="21" xfId="3789" applyFont="1" applyFill="1" applyBorder="1"/>
    <xf numFmtId="0" fontId="24" fillId="23" borderId="1" xfId="3789" applyFont="1" applyFill="1" applyBorder="1"/>
    <xf numFmtId="168" fontId="2" fillId="23" borderId="1" xfId="3789" applyNumberFormat="1" applyFont="1" applyFill="1" applyBorder="1" applyAlignment="1">
      <alignment horizontal="left"/>
    </xf>
    <xf numFmtId="166" fontId="2" fillId="23" borderId="1" xfId="3789" applyNumberFormat="1" applyFont="1" applyFill="1" applyBorder="1"/>
    <xf numFmtId="0" fontId="2" fillId="23" borderId="25" xfId="3789" applyFont="1" applyFill="1" applyBorder="1" applyAlignment="1">
      <alignment wrapText="1"/>
    </xf>
    <xf numFmtId="0" fontId="23" fillId="23" borderId="23" xfId="3789" applyFont="1" applyFill="1" applyBorder="1"/>
    <xf numFmtId="0" fontId="32" fillId="23" borderId="19" xfId="3789" applyFont="1" applyFill="1" applyBorder="1"/>
    <xf numFmtId="49" fontId="32" fillId="23" borderId="19" xfId="3789" applyNumberFormat="1" applyFont="1" applyFill="1" applyBorder="1" applyAlignment="1">
      <alignment horizontal="center" wrapText="1"/>
    </xf>
    <xf numFmtId="49" fontId="32" fillId="23" borderId="34" xfId="3789" applyNumberFormat="1" applyFont="1" applyFill="1" applyBorder="1" applyAlignment="1">
      <alignment horizontal="center" wrapText="1"/>
    </xf>
    <xf numFmtId="0" fontId="32" fillId="23" borderId="34" xfId="3789" applyFont="1" applyFill="1" applyBorder="1"/>
    <xf numFmtId="0" fontId="10" fillId="23" borderId="22" xfId="3960" applyFill="1" applyBorder="1"/>
    <xf numFmtId="0" fontId="2" fillId="23" borderId="0" xfId="0" applyFont="1" applyFill="1"/>
    <xf numFmtId="0" fontId="32" fillId="23" borderId="10" xfId="3789" applyFont="1" applyFill="1" applyBorder="1"/>
    <xf numFmtId="0" fontId="32" fillId="23" borderId="23" xfId="3789" applyFont="1" applyFill="1" applyBorder="1"/>
    <xf numFmtId="166" fontId="32" fillId="23" borderId="22" xfId="3789" applyNumberFormat="1" applyFont="1" applyFill="1" applyBorder="1"/>
    <xf numFmtId="0" fontId="32" fillId="23" borderId="1" xfId="3789" applyFont="1" applyFill="1" applyBorder="1"/>
    <xf numFmtId="0" fontId="29" fillId="23" borderId="1" xfId="3789" applyFont="1" applyFill="1" applyBorder="1"/>
    <xf numFmtId="0" fontId="32" fillId="23" borderId="22" xfId="3789" applyFont="1" applyFill="1" applyBorder="1" applyAlignment="1">
      <alignment wrapText="1"/>
    </xf>
    <xf numFmtId="0" fontId="32" fillId="23" borderId="1" xfId="3789" applyFont="1" applyFill="1" applyBorder="1" applyAlignment="1">
      <alignment wrapText="1"/>
    </xf>
    <xf numFmtId="49" fontId="32" fillId="23" borderId="1" xfId="3789" applyNumberFormat="1" applyFont="1" applyFill="1" applyBorder="1" applyAlignment="1">
      <alignment horizontal="center" wrapText="1"/>
    </xf>
    <xf numFmtId="49" fontId="10" fillId="23" borderId="1" xfId="3960" applyNumberFormat="1" applyFill="1" applyBorder="1"/>
    <xf numFmtId="0" fontId="1" fillId="23" borderId="10" xfId="3789" applyFill="1" applyBorder="1"/>
    <xf numFmtId="0" fontId="1" fillId="23" borderId="23" xfId="3789" applyFill="1" applyBorder="1"/>
    <xf numFmtId="0" fontId="1" fillId="23" borderId="22" xfId="3789" applyFill="1" applyBorder="1"/>
    <xf numFmtId="0" fontId="38" fillId="23" borderId="1" xfId="3960" applyFont="1" applyFill="1" applyBorder="1"/>
    <xf numFmtId="0" fontId="23" fillId="23" borderId="10" xfId="3789" applyFont="1" applyFill="1" applyBorder="1"/>
    <xf numFmtId="0" fontId="2" fillId="23" borderId="0" xfId="3789" applyFont="1" applyFill="1"/>
    <xf numFmtId="166" fontId="2" fillId="24" borderId="24" xfId="0" applyNumberFormat="1" applyFont="1" applyFill="1" applyBorder="1"/>
    <xf numFmtId="0" fontId="30" fillId="24" borderId="19" xfId="0" applyFont="1" applyFill="1" applyBorder="1"/>
    <xf numFmtId="0" fontId="2" fillId="23" borderId="24" xfId="0" applyFont="1" applyFill="1" applyBorder="1" applyAlignment="1">
      <alignment wrapText="1"/>
    </xf>
    <xf numFmtId="0" fontId="2" fillId="24" borderId="24" xfId="0" applyFont="1" applyFill="1" applyBorder="1" applyAlignment="1">
      <alignment wrapText="1"/>
    </xf>
    <xf numFmtId="0" fontId="2" fillId="24" borderId="19" xfId="0" applyFont="1" applyFill="1" applyBorder="1" applyAlignment="1">
      <alignment wrapText="1"/>
    </xf>
    <xf numFmtId="49" fontId="2" fillId="23" borderId="0" xfId="3789" applyNumberFormat="1" applyFont="1" applyFill="1"/>
    <xf numFmtId="1" fontId="2" fillId="0" borderId="19" xfId="3789" applyNumberFormat="1" applyFont="1" applyBorder="1" applyAlignment="1">
      <alignment horizontal="center" wrapText="1"/>
    </xf>
    <xf numFmtId="0" fontId="24" fillId="20" borderId="19" xfId="3789" applyFont="1" applyFill="1" applyBorder="1"/>
    <xf numFmtId="0" fontId="24" fillId="20" borderId="10" xfId="3789" applyFont="1" applyFill="1" applyBorder="1"/>
    <xf numFmtId="0" fontId="24" fillId="20" borderId="23" xfId="3789" applyFont="1" applyFill="1" applyBorder="1"/>
    <xf numFmtId="166" fontId="24" fillId="20" borderId="22" xfId="3789" applyNumberFormat="1" applyFont="1" applyFill="1" applyBorder="1"/>
    <xf numFmtId="49" fontId="24" fillId="20" borderId="19" xfId="3789" applyNumberFormat="1" applyFont="1" applyFill="1" applyBorder="1" applyAlignment="1">
      <alignment horizontal="center" wrapText="1"/>
    </xf>
    <xf numFmtId="0" fontId="35" fillId="20" borderId="1" xfId="3960" applyFont="1" applyFill="1" applyBorder="1"/>
    <xf numFmtId="0" fontId="24" fillId="20" borderId="22" xfId="3789" applyFont="1" applyFill="1" applyBorder="1" applyAlignment="1">
      <alignment wrapText="1"/>
    </xf>
    <xf numFmtId="0" fontId="24" fillId="20" borderId="1" xfId="3789" applyFont="1" applyFill="1" applyBorder="1" applyAlignment="1">
      <alignment wrapText="1"/>
    </xf>
    <xf numFmtId="49" fontId="24" fillId="20" borderId="1" xfId="3789" applyNumberFormat="1" applyFont="1" applyFill="1" applyBorder="1" applyAlignment="1">
      <alignment horizontal="center" wrapText="1"/>
    </xf>
    <xf numFmtId="49" fontId="24" fillId="20" borderId="34" xfId="3789" applyNumberFormat="1" applyFont="1" applyFill="1" applyBorder="1" applyAlignment="1">
      <alignment horizontal="center" wrapText="1"/>
    </xf>
    <xf numFmtId="0" fontId="24" fillId="20" borderId="34" xfId="3789" applyFont="1" applyFill="1" applyBorder="1"/>
    <xf numFmtId="164" fontId="24" fillId="20" borderId="35" xfId="3789" applyNumberFormat="1" applyFont="1" applyFill="1" applyBorder="1" applyAlignment="1">
      <alignment wrapText="1"/>
    </xf>
    <xf numFmtId="164" fontId="24" fillId="20" borderId="74" xfId="3789" applyNumberFormat="1" applyFont="1" applyFill="1" applyBorder="1" applyAlignment="1">
      <alignment wrapText="1"/>
    </xf>
    <xf numFmtId="164" fontId="24" fillId="20" borderId="36" xfId="3789" applyNumberFormat="1" applyFont="1" applyFill="1" applyBorder="1" applyAlignment="1">
      <alignment wrapText="1"/>
    </xf>
    <xf numFmtId="0" fontId="24" fillId="20" borderId="8" xfId="3789" applyFont="1" applyFill="1" applyBorder="1" applyAlignment="1">
      <alignment horizontal="center"/>
    </xf>
    <xf numFmtId="0" fontId="24" fillId="20" borderId="20" xfId="3789" applyFont="1" applyFill="1" applyBorder="1" applyAlignment="1">
      <alignment horizontal="center"/>
    </xf>
    <xf numFmtId="0" fontId="24" fillId="20" borderId="27" xfId="3789" applyFont="1" applyFill="1" applyBorder="1" applyAlignment="1">
      <alignment horizontal="center"/>
    </xf>
    <xf numFmtId="0" fontId="36" fillId="20" borderId="40" xfId="3789" applyFont="1" applyFill="1" applyBorder="1"/>
    <xf numFmtId="0" fontId="24" fillId="20" borderId="1" xfId="3789" applyFont="1" applyFill="1" applyBorder="1" applyAlignment="1">
      <alignment vertical="top" wrapText="1"/>
    </xf>
    <xf numFmtId="0" fontId="24" fillId="20" borderId="1" xfId="3789" applyFont="1" applyFill="1" applyBorder="1"/>
    <xf numFmtId="0" fontId="37" fillId="20" borderId="0" xfId="3789" applyFont="1" applyFill="1"/>
    <xf numFmtId="166" fontId="23" fillId="20" borderId="22" xfId="3789" applyNumberFormat="1" applyFont="1" applyFill="1" applyBorder="1"/>
    <xf numFmtId="0" fontId="24" fillId="20" borderId="21" xfId="3789" applyFont="1" applyFill="1" applyBorder="1"/>
    <xf numFmtId="166" fontId="24" fillId="20" borderId="1" xfId="3789" applyNumberFormat="1" applyFont="1" applyFill="1" applyBorder="1"/>
    <xf numFmtId="0" fontId="24" fillId="20" borderId="24" xfId="3789" applyFont="1" applyFill="1" applyBorder="1" applyAlignment="1">
      <alignment wrapText="1"/>
    </xf>
    <xf numFmtId="49" fontId="23" fillId="20" borderId="34" xfId="3789" applyNumberFormat="1" applyFont="1" applyFill="1" applyBorder="1" applyAlignment="1">
      <alignment horizontal="center" wrapText="1"/>
    </xf>
    <xf numFmtId="0" fontId="24" fillId="20" borderId="34" xfId="3789" applyFont="1" applyFill="1" applyBorder="1" applyAlignment="1">
      <alignment horizontal="center" vertical="center"/>
    </xf>
    <xf numFmtId="164" fontId="24" fillId="20" borderId="35" xfId="3789" applyNumberFormat="1" applyFont="1" applyFill="1" applyBorder="1" applyAlignment="1">
      <alignment horizontal="center" vertical="center" wrapText="1"/>
    </xf>
    <xf numFmtId="164" fontId="24" fillId="20" borderId="74" xfId="3789" applyNumberFormat="1" applyFont="1" applyFill="1" applyBorder="1" applyAlignment="1">
      <alignment horizontal="center" vertical="center" wrapText="1"/>
    </xf>
    <xf numFmtId="164" fontId="24" fillId="20" borderId="36" xfId="3789" applyNumberFormat="1" applyFont="1" applyFill="1" applyBorder="1" applyAlignment="1">
      <alignment horizontal="center" vertical="center" wrapText="1"/>
    </xf>
    <xf numFmtId="0" fontId="24" fillId="20" borderId="34" xfId="3789" applyFont="1" applyFill="1" applyBorder="1" applyAlignment="1">
      <alignment horizontal="center"/>
    </xf>
    <xf numFmtId="164" fontId="24" fillId="20" borderId="36" xfId="3789" applyNumberFormat="1" applyFont="1" applyFill="1" applyBorder="1" applyAlignment="1">
      <alignment horizontal="center" wrapText="1"/>
    </xf>
    <xf numFmtId="0" fontId="23" fillId="20" borderId="10" xfId="3789" applyFont="1" applyFill="1" applyBorder="1"/>
    <xf numFmtId="49" fontId="23" fillId="20" borderId="1" xfId="3789" applyNumberFormat="1" applyFont="1" applyFill="1" applyBorder="1" applyAlignment="1">
      <alignment horizontal="center" wrapText="1"/>
    </xf>
    <xf numFmtId="0" fontId="27" fillId="20" borderId="8" xfId="3789" applyFont="1" applyFill="1" applyBorder="1" applyAlignment="1">
      <alignment horizontal="center"/>
    </xf>
    <xf numFmtId="0" fontId="23" fillId="20" borderId="1" xfId="3789" applyFont="1" applyFill="1" applyBorder="1" applyAlignment="1">
      <alignment vertical="top" wrapText="1"/>
    </xf>
    <xf numFmtId="0" fontId="23" fillId="20" borderId="23" xfId="3789" applyFont="1" applyFill="1" applyBorder="1"/>
    <xf numFmtId="0" fontId="24" fillId="20" borderId="25" xfId="3789" applyFont="1" applyFill="1" applyBorder="1" applyAlignment="1">
      <alignment wrapText="1"/>
    </xf>
    <xf numFmtId="0" fontId="23" fillId="20" borderId="1" xfId="3789" applyFont="1" applyFill="1" applyBorder="1"/>
    <xf numFmtId="166" fontId="24" fillId="20" borderId="24" xfId="3789" applyNumberFormat="1" applyFont="1" applyFill="1" applyBorder="1"/>
    <xf numFmtId="0" fontId="35" fillId="20" borderId="19" xfId="3960" applyFont="1" applyFill="1" applyBorder="1"/>
    <xf numFmtId="0" fontId="23" fillId="20" borderId="20" xfId="3789" applyFont="1" applyFill="1" applyBorder="1" applyAlignment="1">
      <alignment horizontal="center"/>
    </xf>
    <xf numFmtId="0" fontId="2" fillId="20" borderId="19" xfId="3789" applyFont="1" applyFill="1" applyBorder="1"/>
    <xf numFmtId="0" fontId="2" fillId="20" borderId="10" xfId="3789" applyFont="1" applyFill="1" applyBorder="1"/>
    <xf numFmtId="0" fontId="2" fillId="20" borderId="23" xfId="3789" applyFont="1" applyFill="1" applyBorder="1"/>
    <xf numFmtId="166" fontId="2" fillId="20" borderId="22" xfId="3789" applyNumberFormat="1" applyFont="1" applyFill="1" applyBorder="1"/>
    <xf numFmtId="49" fontId="2" fillId="20" borderId="19" xfId="3789" applyNumberFormat="1" applyFont="1" applyFill="1" applyBorder="1" applyAlignment="1">
      <alignment horizontal="center" wrapText="1"/>
    </xf>
    <xf numFmtId="0" fontId="2" fillId="20" borderId="1" xfId="3789" applyFont="1" applyFill="1" applyBorder="1"/>
    <xf numFmtId="0" fontId="2" fillId="20" borderId="22" xfId="3789" applyFont="1" applyFill="1" applyBorder="1" applyAlignment="1">
      <alignment wrapText="1"/>
    </xf>
    <xf numFmtId="0" fontId="2" fillId="20" borderId="1" xfId="3789" applyFont="1" applyFill="1" applyBorder="1" applyAlignment="1">
      <alignment wrapText="1"/>
    </xf>
    <xf numFmtId="49" fontId="2" fillId="20" borderId="1" xfId="3789" applyNumberFormat="1" applyFont="1" applyFill="1" applyBorder="1" applyAlignment="1">
      <alignment horizontal="center" wrapText="1"/>
    </xf>
    <xf numFmtId="49" fontId="2" fillId="20" borderId="34" xfId="3789" applyNumberFormat="1" applyFont="1" applyFill="1" applyBorder="1" applyAlignment="1">
      <alignment horizontal="center" wrapText="1"/>
    </xf>
    <xf numFmtId="0" fontId="2" fillId="20" borderId="34" xfId="3789" applyFont="1" applyFill="1" applyBorder="1"/>
    <xf numFmtId="164" fontId="2" fillId="20" borderId="35" xfId="3789" applyNumberFormat="1" applyFont="1" applyFill="1" applyBorder="1" applyAlignment="1">
      <alignment wrapText="1"/>
    </xf>
    <xf numFmtId="164" fontId="2" fillId="20" borderId="36" xfId="3789" applyNumberFormat="1" applyFont="1" applyFill="1" applyBorder="1" applyAlignment="1">
      <alignment wrapText="1"/>
    </xf>
    <xf numFmtId="0" fontId="2" fillId="20" borderId="8" xfId="3789" applyFont="1" applyFill="1" applyBorder="1" applyAlignment="1">
      <alignment horizontal="center"/>
    </xf>
    <xf numFmtId="0" fontId="2" fillId="20" borderId="20" xfId="3789" applyFont="1" applyFill="1" applyBorder="1" applyAlignment="1">
      <alignment horizontal="center"/>
    </xf>
    <xf numFmtId="0" fontId="2" fillId="20" borderId="27" xfId="3789" applyFont="1" applyFill="1" applyBorder="1" applyAlignment="1">
      <alignment horizontal="center"/>
    </xf>
    <xf numFmtId="0" fontId="6" fillId="20" borderId="40" xfId="3789" applyFont="1" applyFill="1" applyBorder="1"/>
    <xf numFmtId="0" fontId="2" fillId="20" borderId="1" xfId="3789" applyFont="1" applyFill="1" applyBorder="1" applyAlignment="1">
      <alignment vertical="top" wrapText="1"/>
    </xf>
    <xf numFmtId="0" fontId="1" fillId="20" borderId="0" xfId="3789" applyFill="1"/>
    <xf numFmtId="0" fontId="8" fillId="0" borderId="62" xfId="3789" applyFont="1" applyBorder="1" applyAlignment="1">
      <alignment horizontal="center" vertical="center"/>
    </xf>
    <xf numFmtId="0" fontId="8" fillId="0" borderId="31" xfId="3789" applyFont="1" applyBorder="1" applyAlignment="1">
      <alignment horizontal="center" vertical="center"/>
    </xf>
    <xf numFmtId="0" fontId="8" fillId="0" borderId="61" xfId="3789" applyFont="1" applyBorder="1" applyAlignment="1">
      <alignment horizontal="center" vertical="center"/>
    </xf>
    <xf numFmtId="0" fontId="2" fillId="11" borderId="39" xfId="0" applyFont="1" applyFill="1" applyBorder="1" applyAlignment="1">
      <alignment horizontal="center" textRotation="90" wrapText="1"/>
    </xf>
    <xf numFmtId="0" fontId="2" fillId="11" borderId="44" xfId="0" applyFont="1" applyFill="1" applyBorder="1" applyAlignment="1">
      <alignment horizontal="center" textRotation="90" wrapText="1"/>
    </xf>
    <xf numFmtId="0" fontId="2" fillId="0" borderId="39" xfId="0" applyFont="1" applyBorder="1" applyAlignment="1">
      <alignment horizontal="center" textRotation="90" wrapText="1"/>
    </xf>
    <xf numFmtId="0" fontId="2" fillId="0" borderId="44" xfId="0" applyFont="1" applyBorder="1" applyAlignment="1">
      <alignment horizontal="center" textRotation="90" wrapText="1"/>
    </xf>
    <xf numFmtId="0" fontId="2" fillId="21" borderId="39" xfId="0" applyFont="1" applyFill="1" applyBorder="1" applyAlignment="1">
      <alignment horizontal="center" textRotation="90" wrapText="1"/>
    </xf>
    <xf numFmtId="0" fontId="2" fillId="21" borderId="44" xfId="0" applyFont="1" applyFill="1" applyBorder="1" applyAlignment="1">
      <alignment horizontal="center" textRotation="90" wrapText="1"/>
    </xf>
    <xf numFmtId="0" fontId="0" fillId="0" borderId="39" xfId="0" applyBorder="1" applyAlignment="1">
      <alignment horizontal="center" textRotation="90" wrapText="1"/>
    </xf>
    <xf numFmtId="0" fontId="0" fillId="0" borderId="44" xfId="0" applyBorder="1" applyAlignment="1">
      <alignment horizontal="center" textRotation="90" wrapText="1"/>
    </xf>
    <xf numFmtId="0" fontId="0" fillId="11" borderId="39" xfId="0" applyFill="1" applyBorder="1" applyAlignment="1">
      <alignment horizontal="center" textRotation="90" wrapText="1"/>
    </xf>
    <xf numFmtId="0" fontId="0" fillId="11" borderId="44" xfId="0" applyFill="1" applyBorder="1" applyAlignment="1">
      <alignment horizontal="center" textRotation="90" wrapText="1"/>
    </xf>
    <xf numFmtId="0" fontId="2" fillId="0" borderId="56" xfId="3789" applyFont="1" applyBorder="1" applyAlignment="1">
      <alignment horizontal="center" textRotation="90" wrapText="1"/>
    </xf>
    <xf numFmtId="0" fontId="0" fillId="0" borderId="42" xfId="0" applyBorder="1" applyAlignment="1">
      <alignment horizontal="center" textRotation="90" wrapText="1"/>
    </xf>
    <xf numFmtId="0" fontId="0" fillId="0" borderId="45" xfId="0" applyBorder="1" applyAlignment="1">
      <alignment horizontal="center" textRotation="90" wrapText="1"/>
    </xf>
    <xf numFmtId="0" fontId="2" fillId="0" borderId="61" xfId="3789" applyFont="1" applyBorder="1" applyAlignment="1">
      <alignment horizontal="center" textRotation="90" wrapText="1"/>
    </xf>
    <xf numFmtId="0" fontId="2" fillId="0" borderId="65" xfId="3789" applyFont="1" applyBorder="1" applyAlignment="1">
      <alignment horizontal="center" textRotation="90" wrapText="1"/>
    </xf>
    <xf numFmtId="0" fontId="2" fillId="11" borderId="51" xfId="3789" applyFont="1" applyFill="1" applyBorder="1" applyAlignment="1">
      <alignment horizontal="center" textRotation="90" wrapText="1"/>
    </xf>
    <xf numFmtId="0" fontId="2" fillId="11" borderId="44" xfId="3789" applyFont="1" applyFill="1" applyBorder="1" applyAlignment="1">
      <alignment horizontal="center" textRotation="90" wrapText="1"/>
    </xf>
    <xf numFmtId="0" fontId="2" fillId="0" borderId="51" xfId="3789" applyFont="1" applyBorder="1" applyAlignment="1">
      <alignment horizontal="center" textRotation="90" wrapText="1"/>
    </xf>
    <xf numFmtId="0" fontId="2" fillId="0" borderId="44" xfId="3789" applyFont="1" applyBorder="1" applyAlignment="1">
      <alignment horizontal="center" textRotation="90" wrapText="1"/>
    </xf>
    <xf numFmtId="0" fontId="17" fillId="13" borderId="59" xfId="3789" applyFont="1" applyFill="1" applyBorder="1" applyAlignment="1">
      <alignment vertical="center"/>
    </xf>
    <xf numFmtId="0" fontId="17" fillId="13" borderId="58" xfId="3789" applyFont="1" applyFill="1" applyBorder="1" applyAlignment="1">
      <alignment vertical="center"/>
    </xf>
    <xf numFmtId="0" fontId="17" fillId="13" borderId="57" xfId="3789" applyFont="1" applyFill="1" applyBorder="1" applyAlignment="1">
      <alignment vertical="center"/>
    </xf>
    <xf numFmtId="0" fontId="2" fillId="0" borderId="28" xfId="3789" applyFont="1" applyBorder="1" applyAlignment="1">
      <alignment horizontal="center"/>
    </xf>
    <xf numFmtId="0" fontId="2" fillId="0" borderId="71" xfId="3789" applyFont="1" applyBorder="1" applyAlignment="1">
      <alignment horizontal="center"/>
    </xf>
    <xf numFmtId="0" fontId="2" fillId="11" borderId="52" xfId="3789" applyFont="1" applyFill="1" applyBorder="1" applyAlignment="1">
      <alignment horizontal="center" textRotation="90" wrapText="1"/>
    </xf>
    <xf numFmtId="0" fontId="2" fillId="11" borderId="43" xfId="3789" applyFont="1" applyFill="1" applyBorder="1" applyAlignment="1">
      <alignment horizontal="center" textRotation="90" wrapText="1"/>
    </xf>
    <xf numFmtId="165" fontId="0" fillId="0" borderId="3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0" fillId="0" borderId="1" xfId="0" applyFont="1" applyBorder="1" applyAlignment="1">
      <alignment horizontal="right" vertical="top" wrapText="1"/>
    </xf>
    <xf numFmtId="0" fontId="17" fillId="0" borderId="1" xfId="0" applyFont="1" applyBorder="1" applyAlignment="1">
      <alignment horizontal="right" vertical="center" wrapText="1"/>
    </xf>
    <xf numFmtId="0" fontId="5" fillId="9" borderId="21" xfId="3788" applyFont="1" applyFill="1" applyBorder="1" applyAlignment="1">
      <alignment horizontal="left" vertical="top" wrapText="1"/>
    </xf>
    <xf numFmtId="0" fontId="5" fillId="9" borderId="22" xfId="3788" applyFont="1" applyFill="1" applyBorder="1" applyAlignment="1">
      <alignment horizontal="left" vertical="top" wrapText="1"/>
    </xf>
    <xf numFmtId="0" fontId="5" fillId="8" borderId="21" xfId="3788" applyFont="1" applyFill="1" applyBorder="1" applyAlignment="1">
      <alignment horizontal="left" vertical="top" wrapText="1"/>
    </xf>
    <xf numFmtId="0" fontId="5" fillId="8" borderId="22" xfId="3788" applyFont="1" applyFill="1" applyBorder="1" applyAlignment="1">
      <alignment horizontal="left" vertical="top" wrapText="1"/>
    </xf>
    <xf numFmtId="0" fontId="5" fillId="10" borderId="21" xfId="3788" applyFont="1" applyFill="1" applyBorder="1" applyAlignment="1">
      <alignment horizontal="left" vertical="top" wrapText="1"/>
    </xf>
    <xf numFmtId="0" fontId="5" fillId="10" borderId="22" xfId="3788" applyFont="1" applyFill="1" applyBorder="1" applyAlignment="1">
      <alignment horizontal="left" vertical="top" wrapText="1"/>
    </xf>
    <xf numFmtId="0" fontId="5" fillId="0" borderId="21" xfId="3788" applyFont="1" applyBorder="1" applyAlignment="1">
      <alignment horizontal="left" vertical="top" wrapText="1"/>
    </xf>
    <xf numFmtId="0" fontId="5" fillId="0" borderId="22" xfId="3788" applyFont="1" applyBorder="1" applyAlignment="1">
      <alignment horizontal="left" vertical="top" wrapText="1"/>
    </xf>
    <xf numFmtId="0" fontId="5" fillId="2" borderId="21" xfId="3788" applyFont="1" applyFill="1" applyBorder="1" applyAlignment="1">
      <alignment horizontal="left" vertical="top" wrapText="1"/>
    </xf>
    <xf numFmtId="0" fontId="5" fillId="2" borderId="22" xfId="3788" applyFont="1" applyFill="1" applyBorder="1" applyAlignment="1">
      <alignment horizontal="left" vertical="top" wrapText="1"/>
    </xf>
    <xf numFmtId="0" fontId="5" fillId="5" borderId="21" xfId="0" applyFont="1" applyFill="1" applyBorder="1" applyAlignment="1">
      <alignment horizontal="left" vertical="top" wrapText="1"/>
    </xf>
    <xf numFmtId="0" fontId="5" fillId="5" borderId="22" xfId="0" applyFont="1" applyFill="1" applyBorder="1" applyAlignment="1">
      <alignment horizontal="left" vertical="top" wrapText="1"/>
    </xf>
    <xf numFmtId="0" fontId="5" fillId="3" borderId="21" xfId="3788" applyFont="1" applyFill="1" applyBorder="1" applyAlignment="1">
      <alignment horizontal="left" vertical="top" wrapText="1"/>
    </xf>
    <xf numFmtId="0" fontId="5" fillId="3" borderId="22" xfId="3788" applyFont="1" applyFill="1" applyBorder="1" applyAlignment="1">
      <alignment horizontal="left" vertical="top" wrapText="1"/>
    </xf>
    <xf numFmtId="0" fontId="5" fillId="5" borderId="21" xfId="3788" applyFont="1" applyFill="1" applyBorder="1" applyAlignment="1">
      <alignment horizontal="left" vertical="top" wrapText="1"/>
    </xf>
    <xf numFmtId="0" fontId="5" fillId="5" borderId="22" xfId="3788" applyFont="1" applyFill="1" applyBorder="1" applyAlignment="1">
      <alignment horizontal="left" vertical="top" wrapText="1"/>
    </xf>
    <xf numFmtId="0" fontId="5" fillId="6" borderId="21" xfId="3788" applyFont="1" applyFill="1" applyBorder="1" applyAlignment="1">
      <alignment horizontal="left" vertical="top" wrapText="1"/>
    </xf>
    <xf numFmtId="0" fontId="5" fillId="6" borderId="22" xfId="3788" applyFont="1" applyFill="1" applyBorder="1" applyAlignment="1">
      <alignment horizontal="left" vertical="top" wrapText="1"/>
    </xf>
    <xf numFmtId="0" fontId="4" fillId="5" borderId="21" xfId="3788" applyFont="1" applyFill="1" applyBorder="1" applyAlignment="1">
      <alignment horizontal="left" vertical="top" wrapText="1"/>
    </xf>
    <xf numFmtId="0" fontId="4" fillId="5" borderId="22" xfId="3788" applyFont="1" applyFill="1" applyBorder="1" applyAlignment="1">
      <alignment horizontal="left" vertical="top" wrapText="1"/>
    </xf>
    <xf numFmtId="0" fontId="5" fillId="7" borderId="21" xfId="3788" applyFont="1" applyFill="1" applyBorder="1" applyAlignment="1">
      <alignment horizontal="left" vertical="top" wrapText="1"/>
    </xf>
    <xf numFmtId="0" fontId="5" fillId="7" borderId="22" xfId="3788" applyFont="1" applyFill="1" applyBorder="1" applyAlignment="1">
      <alignment horizontal="left" vertical="top" wrapText="1"/>
    </xf>
    <xf numFmtId="0" fontId="2" fillId="0" borderId="56" xfId="3789" applyFont="1" applyBorder="1" applyAlignment="1">
      <alignment horizontal="center" vertical="center" textRotation="90" wrapText="1"/>
    </xf>
  </cellXfs>
  <cellStyles count="39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/>
    <cellStyle name="Normal" xfId="0" builtinId="0"/>
    <cellStyle name="Normal 2" xfId="3788" xr:uid="{00000000-0005-0000-0000-0000760F0000}"/>
    <cellStyle name="Normal 3" xfId="3789" xr:uid="{00000000-0005-0000-0000-0000770F0000}"/>
    <cellStyle name="Normal 4" xfId="3961" xr:uid="{BD6C797D-A85A-4264-8E98-A88C3B1C4B85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359410</xdr:colOff>
      <xdr:row>9</xdr:row>
      <xdr:rowOff>304800</xdr:rowOff>
    </xdr:to>
    <xdr:sp macro="" textlink="">
      <xdr:nvSpPr>
        <xdr:cNvPr id="1071" name="sbresult_0" descr="sb_unknownannotation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4800" y="2819400"/>
          <a:ext cx="355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359410</xdr:colOff>
      <xdr:row>9</xdr:row>
      <xdr:rowOff>304800</xdr:rowOff>
    </xdr:to>
    <xdr:sp macro="" textlink="">
      <xdr:nvSpPr>
        <xdr:cNvPr id="3" name="sbresult_0" descr="sb_unknownannotatio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19400"/>
          <a:ext cx="355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ys/Downloads/jerry%20to%20be%20ad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zes (2)"/>
      <sheetName val="Holy Trinity (2)"/>
      <sheetName val="Lavington (2)"/>
      <sheetName val="Nursteed (2)"/>
      <sheetName val="St Joseph's (2)"/>
      <sheetName val="Urchfont (2)"/>
      <sheetName val="Other Schools (2)"/>
      <sheetName val="All Cannings"/>
      <sheetName val="Bishops Cannings"/>
      <sheetName val="Devizes"/>
      <sheetName val="Holy Trinity"/>
    </sheetNames>
    <sheetDataSet>
      <sheetData sheetId="0">
        <row r="108"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e.grant1@outlook.com" TargetMode="External"/><Relationship Id="rId2" Type="http://schemas.openxmlformats.org/officeDocument/2006/relationships/hyperlink" Target="mailto:melissa.r@btinternet.com" TargetMode="External"/><Relationship Id="rId1" Type="http://schemas.openxmlformats.org/officeDocument/2006/relationships/hyperlink" Target="mailto:bex34@icloud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jmd_2112@hot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kimj1986@hotmail.co.uk" TargetMode="External"/><Relationship Id="rId3" Type="http://schemas.openxmlformats.org/officeDocument/2006/relationships/hyperlink" Target="mailto:chrisbhive20a@yahoo.co.uk" TargetMode="External"/><Relationship Id="rId7" Type="http://schemas.openxmlformats.org/officeDocument/2006/relationships/hyperlink" Target="mailto:kimmyb17@ymail.com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mailto:chrisbhive20a@yahoo.co.uk" TargetMode="External"/><Relationship Id="rId1" Type="http://schemas.openxmlformats.org/officeDocument/2006/relationships/hyperlink" Target="mailto:vickigrew@gmail.com" TargetMode="External"/><Relationship Id="rId6" Type="http://schemas.openxmlformats.org/officeDocument/2006/relationships/hyperlink" Target="mailto:soniabrooks1@outlook.com" TargetMode="External"/><Relationship Id="rId11" Type="http://schemas.openxmlformats.org/officeDocument/2006/relationships/hyperlink" Target="mailto:amollett1@live.co.uk" TargetMode="External"/><Relationship Id="rId5" Type="http://schemas.openxmlformats.org/officeDocument/2006/relationships/hyperlink" Target="mailto:familyprictor@gmail.com" TargetMode="External"/><Relationship Id="rId10" Type="http://schemas.openxmlformats.org/officeDocument/2006/relationships/hyperlink" Target="mailto:louise.marie.attwood@outlook.com" TargetMode="External"/><Relationship Id="rId4" Type="http://schemas.openxmlformats.org/officeDocument/2006/relationships/hyperlink" Target="mailto:wiltshirehoward@gmail.com" TargetMode="External"/><Relationship Id="rId9" Type="http://schemas.openxmlformats.org/officeDocument/2006/relationships/hyperlink" Target="mailto:jaddyscott@hotmail.co.uk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jennanorris4@gmail.com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naomiabbottlives@btinternet.com" TargetMode="External"/><Relationship Id="rId1" Type="http://schemas.openxmlformats.org/officeDocument/2006/relationships/hyperlink" Target="mailto:naomiabbottlives@btinternet.com" TargetMode="External"/><Relationship Id="rId6" Type="http://schemas.openxmlformats.org/officeDocument/2006/relationships/hyperlink" Target="mailto:murf@stevemurfin.com" TargetMode="External"/><Relationship Id="rId5" Type="http://schemas.openxmlformats.org/officeDocument/2006/relationships/hyperlink" Target="mailto:sallyannejones46@gmail.com" TargetMode="External"/><Relationship Id="rId4" Type="http://schemas.openxmlformats.org/officeDocument/2006/relationships/hyperlink" Target="mailto:lheaton@live.co.uk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sonja.nichols@sky.com" TargetMode="External"/><Relationship Id="rId2" Type="http://schemas.openxmlformats.org/officeDocument/2006/relationships/hyperlink" Target="mailto:emma@thegrooms.co.uk" TargetMode="External"/><Relationship Id="rId1" Type="http://schemas.openxmlformats.org/officeDocument/2006/relationships/hyperlink" Target="mailto:benara@gmail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cliph28@hot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cozensfamily@icloud.com" TargetMode="External"/><Relationship Id="rId7" Type="http://schemas.openxmlformats.org/officeDocument/2006/relationships/hyperlink" Target="mailto:hannahjane80@hotmail.com" TargetMode="External"/><Relationship Id="rId2" Type="http://schemas.openxmlformats.org/officeDocument/2006/relationships/hyperlink" Target="mailto:cozensfamily@icloud.com" TargetMode="External"/><Relationship Id="rId1" Type="http://schemas.openxmlformats.org/officeDocument/2006/relationships/hyperlink" Target="mailto:ingehooper@live.com" TargetMode="External"/><Relationship Id="rId6" Type="http://schemas.openxmlformats.org/officeDocument/2006/relationships/hyperlink" Target="mailto:clarefrancis@hotmail.com" TargetMode="External"/><Relationship Id="rId5" Type="http://schemas.openxmlformats.org/officeDocument/2006/relationships/hyperlink" Target="mailto:colinlaura.69@hotmail.com" TargetMode="External"/><Relationship Id="rId4" Type="http://schemas.openxmlformats.org/officeDocument/2006/relationships/hyperlink" Target="mailto:ch3237@google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whitneycawley@yahoo.com" TargetMode="External"/><Relationship Id="rId13" Type="http://schemas.openxmlformats.org/officeDocument/2006/relationships/hyperlink" Target="mailto:dannie.laverick@gmail.com" TargetMode="External"/><Relationship Id="rId18" Type="http://schemas.openxmlformats.org/officeDocument/2006/relationships/hyperlink" Target="mailto:elaineliu968@gmail.com" TargetMode="External"/><Relationship Id="rId26" Type="http://schemas.openxmlformats.org/officeDocument/2006/relationships/hyperlink" Target="mailto:lacabarker@hotmail.com" TargetMode="External"/><Relationship Id="rId3" Type="http://schemas.openxmlformats.org/officeDocument/2006/relationships/hyperlink" Target="mailto:justyhams@hotmail.co.uk" TargetMode="External"/><Relationship Id="rId21" Type="http://schemas.openxmlformats.org/officeDocument/2006/relationships/hyperlink" Target="mailto:sjmorris007@yahoo.co.uk" TargetMode="External"/><Relationship Id="rId34" Type="http://schemas.openxmlformats.org/officeDocument/2006/relationships/hyperlink" Target="mailto:mrswebster2010@hotmail.co,uk" TargetMode="External"/><Relationship Id="rId7" Type="http://schemas.openxmlformats.org/officeDocument/2006/relationships/hyperlink" Target="mailto:jccarterpando@yahoo.co.uk" TargetMode="External"/><Relationship Id="rId12" Type="http://schemas.openxmlformats.org/officeDocument/2006/relationships/hyperlink" Target="mailto:victoriarmfisher@aol.com" TargetMode="External"/><Relationship Id="rId17" Type="http://schemas.openxmlformats.org/officeDocument/2006/relationships/hyperlink" Target="mailto:elaineliu968@gmail.com" TargetMode="External"/><Relationship Id="rId25" Type="http://schemas.openxmlformats.org/officeDocument/2006/relationships/hyperlink" Target="mailto:lacabarker@hotmail.com" TargetMode="External"/><Relationship Id="rId33" Type="http://schemas.openxmlformats.org/officeDocument/2006/relationships/hyperlink" Target="mailto:vcollins449@gmail.com" TargetMode="External"/><Relationship Id="rId2" Type="http://schemas.openxmlformats.org/officeDocument/2006/relationships/hyperlink" Target="mailto:lucieglander@gmail.com" TargetMode="External"/><Relationship Id="rId16" Type="http://schemas.openxmlformats.org/officeDocument/2006/relationships/hyperlink" Target="mailto:jade412008@outlook.com" TargetMode="External"/><Relationship Id="rId20" Type="http://schemas.openxmlformats.org/officeDocument/2006/relationships/hyperlink" Target="mailto:susiecottrell4@hotmail.com" TargetMode="External"/><Relationship Id="rId29" Type="http://schemas.openxmlformats.org/officeDocument/2006/relationships/hyperlink" Target="mailto:cfiddes@hotmail.co.uk" TargetMode="External"/><Relationship Id="rId1" Type="http://schemas.openxmlformats.org/officeDocument/2006/relationships/hyperlink" Target="mailto:rache1_522@hotmail.com" TargetMode="External"/><Relationship Id="rId6" Type="http://schemas.openxmlformats.org/officeDocument/2006/relationships/hyperlink" Target="mailto:angelabush01@gmail.com" TargetMode="External"/><Relationship Id="rId11" Type="http://schemas.openxmlformats.org/officeDocument/2006/relationships/hyperlink" Target="mailto:fleurant@hotmail.co.uk" TargetMode="External"/><Relationship Id="rId24" Type="http://schemas.openxmlformats.org/officeDocument/2006/relationships/hyperlink" Target="mailto:ktsb_88@hotmail.com" TargetMode="External"/><Relationship Id="rId32" Type="http://schemas.openxmlformats.org/officeDocument/2006/relationships/hyperlink" Target="mailto:nikkibarton1299@gmail.com" TargetMode="External"/><Relationship Id="rId37" Type="http://schemas.openxmlformats.org/officeDocument/2006/relationships/printerSettings" Target="../printerSettings/printerSettings16.bin"/><Relationship Id="rId5" Type="http://schemas.openxmlformats.org/officeDocument/2006/relationships/hyperlink" Target="mailto:hannahweeding@hotmail.com" TargetMode="External"/><Relationship Id="rId15" Type="http://schemas.openxmlformats.org/officeDocument/2006/relationships/hyperlink" Target="mailto:nsamdarko@yahoo.co.uk" TargetMode="External"/><Relationship Id="rId23" Type="http://schemas.openxmlformats.org/officeDocument/2006/relationships/hyperlink" Target="mailto:bsby666@hotmail.com" TargetMode="External"/><Relationship Id="rId28" Type="http://schemas.openxmlformats.org/officeDocument/2006/relationships/hyperlink" Target="mailto:cfiddes@hotmail.co.uk" TargetMode="External"/><Relationship Id="rId36" Type="http://schemas.openxmlformats.org/officeDocument/2006/relationships/hyperlink" Target="mailto:kerrywhitlle1@gmail.com" TargetMode="External"/><Relationship Id="rId10" Type="http://schemas.openxmlformats.org/officeDocument/2006/relationships/hyperlink" Target="mailto:cacoasis@hotmail.co.uk" TargetMode="External"/><Relationship Id="rId19" Type="http://schemas.openxmlformats.org/officeDocument/2006/relationships/hyperlink" Target="mailto:elaineliu968@gmail.com" TargetMode="External"/><Relationship Id="rId31" Type="http://schemas.openxmlformats.org/officeDocument/2006/relationships/hyperlink" Target="mailto:loobyloo_707@hotmail.com" TargetMode="External"/><Relationship Id="rId4" Type="http://schemas.openxmlformats.org/officeDocument/2006/relationships/hyperlink" Target="mailto:nadine_bird@hotmail.co.uk" TargetMode="External"/><Relationship Id="rId9" Type="http://schemas.openxmlformats.org/officeDocument/2006/relationships/hyperlink" Target="mailto:whitneycawley@yahoo.com" TargetMode="External"/><Relationship Id="rId14" Type="http://schemas.openxmlformats.org/officeDocument/2006/relationships/hyperlink" Target="mailto:joanna.stubbings@live.co.uk" TargetMode="External"/><Relationship Id="rId22" Type="http://schemas.openxmlformats.org/officeDocument/2006/relationships/hyperlink" Target="mailto:india.mundy@aol.com" TargetMode="External"/><Relationship Id="rId27" Type="http://schemas.openxmlformats.org/officeDocument/2006/relationships/hyperlink" Target="mailto:cfiddes@hotmail.co.uk" TargetMode="External"/><Relationship Id="rId30" Type="http://schemas.openxmlformats.org/officeDocument/2006/relationships/hyperlink" Target="mailto:amyscott3108@gmail.com" TargetMode="External"/><Relationship Id="rId35" Type="http://schemas.openxmlformats.org/officeDocument/2006/relationships/hyperlink" Target="mailto:carolinewheeler@my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anny_29@live.co.uk" TargetMode="External"/><Relationship Id="rId2" Type="http://schemas.openxmlformats.org/officeDocument/2006/relationships/hyperlink" Target="mailto:chloestevens0@hotmail.co.uk" TargetMode="External"/><Relationship Id="rId1" Type="http://schemas.openxmlformats.org/officeDocument/2006/relationships/hyperlink" Target="mailto:antheajames@hotmail.co.uk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mrskatehianes@hotmail.co.uk" TargetMode="External"/><Relationship Id="rId4" Type="http://schemas.openxmlformats.org/officeDocument/2006/relationships/hyperlink" Target="mailto:joey201628@outlook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lee.coltro@yahoo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oufr5@gmail.com" TargetMode="External"/><Relationship Id="rId2" Type="http://schemas.openxmlformats.org/officeDocument/2006/relationships/hyperlink" Target="mailto:kerryannlewis@hotmail.co.uk" TargetMode="External"/><Relationship Id="rId1" Type="http://schemas.openxmlformats.org/officeDocument/2006/relationships/hyperlink" Target="mailto:kerryannlewis@hotmail.co.uk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dch.services@outlook.com" TargetMode="External"/><Relationship Id="rId4" Type="http://schemas.openxmlformats.org/officeDocument/2006/relationships/hyperlink" Target="mailto:amylcurran@hotmail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hannahbowsher@yahoo.co.uk" TargetMode="External"/><Relationship Id="rId13" Type="http://schemas.openxmlformats.org/officeDocument/2006/relationships/hyperlink" Target="mailto:andreeanicolae785@gmail.com" TargetMode="External"/><Relationship Id="rId18" Type="http://schemas.openxmlformats.org/officeDocument/2006/relationships/hyperlink" Target="mailto:gemma_kingsbury@outlook.com" TargetMode="External"/><Relationship Id="rId3" Type="http://schemas.openxmlformats.org/officeDocument/2006/relationships/hyperlink" Target="mailto:alisoncook11@icloud.com" TargetMode="External"/><Relationship Id="rId21" Type="http://schemas.openxmlformats.org/officeDocument/2006/relationships/hyperlink" Target="mailto:samsfun@hotmail.com" TargetMode="External"/><Relationship Id="rId7" Type="http://schemas.openxmlformats.org/officeDocument/2006/relationships/hyperlink" Target="mailto:samsfun@hotmail.com" TargetMode="External"/><Relationship Id="rId12" Type="http://schemas.openxmlformats.org/officeDocument/2006/relationships/hyperlink" Target="mailto:mitchell.home@outlook.com" TargetMode="External"/><Relationship Id="rId17" Type="http://schemas.openxmlformats.org/officeDocument/2006/relationships/hyperlink" Target="mailto:taniardr@hotmail.co.uk" TargetMode="External"/><Relationship Id="rId2" Type="http://schemas.openxmlformats.org/officeDocument/2006/relationships/hyperlink" Target="mailto:kimherbing@gmail.com" TargetMode="External"/><Relationship Id="rId16" Type="http://schemas.openxmlformats.org/officeDocument/2006/relationships/hyperlink" Target="mailto:beckyroberts@mail.com" TargetMode="External"/><Relationship Id="rId20" Type="http://schemas.openxmlformats.org/officeDocument/2006/relationships/hyperlink" Target="mailto:clairesmith28061980@outlook.com" TargetMode="External"/><Relationship Id="rId1" Type="http://schemas.openxmlformats.org/officeDocument/2006/relationships/hyperlink" Target="mailto:tracey.fry26@yahoo.com" TargetMode="External"/><Relationship Id="rId6" Type="http://schemas.openxmlformats.org/officeDocument/2006/relationships/hyperlink" Target="mailto:hannahbowsher@yahoo.co.uk" TargetMode="External"/><Relationship Id="rId11" Type="http://schemas.openxmlformats.org/officeDocument/2006/relationships/hyperlink" Target="mailto:veronikagroke@gmail.com" TargetMode="External"/><Relationship Id="rId5" Type="http://schemas.openxmlformats.org/officeDocument/2006/relationships/hyperlink" Target="mailto:beckydavies120496@hotmail.co.uk" TargetMode="External"/><Relationship Id="rId15" Type="http://schemas.openxmlformats.org/officeDocument/2006/relationships/hyperlink" Target="mailto:sarahjeanpunavija@yahoo.co.uk" TargetMode="External"/><Relationship Id="rId10" Type="http://schemas.openxmlformats.org/officeDocument/2006/relationships/hyperlink" Target="mailto:womancreated@gmail.com" TargetMode="External"/><Relationship Id="rId19" Type="http://schemas.openxmlformats.org/officeDocument/2006/relationships/hyperlink" Target="mailto:claresmale@outlook.com" TargetMode="External"/><Relationship Id="rId4" Type="http://schemas.openxmlformats.org/officeDocument/2006/relationships/hyperlink" Target="mailto:ceri.alderson@outlook.com" TargetMode="External"/><Relationship Id="rId9" Type="http://schemas.openxmlformats.org/officeDocument/2006/relationships/hyperlink" Target="mailto:rebeccasuter1@hotmail.com" TargetMode="External"/><Relationship Id="rId14" Type="http://schemas.openxmlformats.org/officeDocument/2006/relationships/hyperlink" Target="mailto:emilyroberts83@yahoo.co.uk" TargetMode="External"/><Relationship Id="rId22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mailto:sarahlucybyford@hotmail.com" TargetMode="External"/><Relationship Id="rId18" Type="http://schemas.openxmlformats.org/officeDocument/2006/relationships/hyperlink" Target="mailto:kdaltreyhurt@gmail.com" TargetMode="External"/><Relationship Id="rId26" Type="http://schemas.openxmlformats.org/officeDocument/2006/relationships/hyperlink" Target="mailto:jennie.holloway@yahoo.com" TargetMode="External"/><Relationship Id="rId39" Type="http://schemas.openxmlformats.org/officeDocument/2006/relationships/hyperlink" Target="mailto:hpougher@yahoo.co.uk" TargetMode="External"/><Relationship Id="rId21" Type="http://schemas.openxmlformats.org/officeDocument/2006/relationships/hyperlink" Target="mailto:galekatie81@gmail.com" TargetMode="External"/><Relationship Id="rId34" Type="http://schemas.openxmlformats.org/officeDocument/2006/relationships/hyperlink" Target="mailto:29valentina.parsley@gmail.com" TargetMode="External"/><Relationship Id="rId42" Type="http://schemas.openxmlformats.org/officeDocument/2006/relationships/hyperlink" Target="mailto:sianliq@hotmail.com" TargetMode="External"/><Relationship Id="rId47" Type="http://schemas.openxmlformats.org/officeDocument/2006/relationships/hyperlink" Target="mailto:jimer_m@hotmail.com" TargetMode="External"/><Relationship Id="rId50" Type="http://schemas.openxmlformats.org/officeDocument/2006/relationships/hyperlink" Target="mailto:bmpalmer18@hotmail.com" TargetMode="External"/><Relationship Id="rId55" Type="http://schemas.openxmlformats.org/officeDocument/2006/relationships/hyperlink" Target="mailto:clairebroomfield@hotmail.co.uk" TargetMode="External"/><Relationship Id="rId7" Type="http://schemas.openxmlformats.org/officeDocument/2006/relationships/hyperlink" Target="mailto:eloisewootton@sky.com" TargetMode="External"/><Relationship Id="rId12" Type="http://schemas.openxmlformats.org/officeDocument/2006/relationships/hyperlink" Target="mailto:zoe_mccrory@hotmail.com" TargetMode="External"/><Relationship Id="rId17" Type="http://schemas.openxmlformats.org/officeDocument/2006/relationships/hyperlink" Target="mailto:kdaltreyhurt@gmail.com" TargetMode="External"/><Relationship Id="rId25" Type="http://schemas.openxmlformats.org/officeDocument/2006/relationships/hyperlink" Target="mailto:rsharris@hotmail.co.uk" TargetMode="External"/><Relationship Id="rId33" Type="http://schemas.openxmlformats.org/officeDocument/2006/relationships/hyperlink" Target="mailto:dani.park@hotmail.co.uk" TargetMode="External"/><Relationship Id="rId38" Type="http://schemas.openxmlformats.org/officeDocument/2006/relationships/hyperlink" Target="mailto:elainepoirot@gmail.com" TargetMode="External"/><Relationship Id="rId46" Type="http://schemas.openxmlformats.org/officeDocument/2006/relationships/hyperlink" Target="mailto:dzstevenson@aol.com" TargetMode="External"/><Relationship Id="rId2" Type="http://schemas.openxmlformats.org/officeDocument/2006/relationships/hyperlink" Target="mailto:spanglefairy_69@yahoo.com" TargetMode="External"/><Relationship Id="rId16" Type="http://schemas.openxmlformats.org/officeDocument/2006/relationships/hyperlink" Target="mailto:mark9davies@btinternet.com" TargetMode="External"/><Relationship Id="rId20" Type="http://schemas.openxmlformats.org/officeDocument/2006/relationships/hyperlink" Target="mailto:dommaru@yahoo.co.uk" TargetMode="External"/><Relationship Id="rId29" Type="http://schemas.openxmlformats.org/officeDocument/2006/relationships/hyperlink" Target="mailto:jenny_murray@live.co.uk" TargetMode="External"/><Relationship Id="rId41" Type="http://schemas.openxmlformats.org/officeDocument/2006/relationships/hyperlink" Target="mailto:sianliq@hotmail.com" TargetMode="External"/><Relationship Id="rId54" Type="http://schemas.openxmlformats.org/officeDocument/2006/relationships/hyperlink" Target="mailto:clairebroomfield@hotmail.co.uk" TargetMode="External"/><Relationship Id="rId1" Type="http://schemas.openxmlformats.org/officeDocument/2006/relationships/hyperlink" Target="mailto:kerrintheron@hotmail.co.uk" TargetMode="External"/><Relationship Id="rId6" Type="http://schemas.openxmlformats.org/officeDocument/2006/relationships/hyperlink" Target="mailto:eloisewootton@sky.com" TargetMode="External"/><Relationship Id="rId11" Type="http://schemas.openxmlformats.org/officeDocument/2006/relationships/hyperlink" Target="mailto:emmasmith1987@icloud.com" TargetMode="External"/><Relationship Id="rId24" Type="http://schemas.openxmlformats.org/officeDocument/2006/relationships/hyperlink" Target="mailto:emmsquire@yahoo.co.uk" TargetMode="External"/><Relationship Id="rId32" Type="http://schemas.openxmlformats.org/officeDocument/2006/relationships/hyperlink" Target="mailto:iza-bella.o@hotmail.co.uk" TargetMode="External"/><Relationship Id="rId37" Type="http://schemas.openxmlformats.org/officeDocument/2006/relationships/hyperlink" Target="mailto:mathew@fluffyblanket.co.uk" TargetMode="External"/><Relationship Id="rId40" Type="http://schemas.openxmlformats.org/officeDocument/2006/relationships/hyperlink" Target="mailto:mrccars90@outlook.com" TargetMode="External"/><Relationship Id="rId45" Type="http://schemas.openxmlformats.org/officeDocument/2006/relationships/hyperlink" Target="mailto:rstalham@gmail.com%20asthama%20&amp;%20inhler,%20peanut%20allergy" TargetMode="External"/><Relationship Id="rId53" Type="http://schemas.openxmlformats.org/officeDocument/2006/relationships/hyperlink" Target="mailto:vcollins449@gmail.com" TargetMode="External"/><Relationship Id="rId5" Type="http://schemas.openxmlformats.org/officeDocument/2006/relationships/hyperlink" Target="mailto:amykennelly@live.co.uk" TargetMode="External"/><Relationship Id="rId15" Type="http://schemas.openxmlformats.org/officeDocument/2006/relationships/hyperlink" Target="mailto:rhia_97@hotmail.com" TargetMode="External"/><Relationship Id="rId23" Type="http://schemas.openxmlformats.org/officeDocument/2006/relationships/hyperlink" Target="mailto:emmsquire@yahoo.co.uk" TargetMode="External"/><Relationship Id="rId28" Type="http://schemas.openxmlformats.org/officeDocument/2006/relationships/hyperlink" Target="mailto:emmasmith1987@icloud.com" TargetMode="External"/><Relationship Id="rId36" Type="http://schemas.openxmlformats.org/officeDocument/2006/relationships/hyperlink" Target="mailto:iain.marr@gmail.com" TargetMode="External"/><Relationship Id="rId49" Type="http://schemas.openxmlformats.org/officeDocument/2006/relationships/hyperlink" Target="mailto:bexbecca@hotmail.com" TargetMode="External"/><Relationship Id="rId57" Type="http://schemas.openxmlformats.org/officeDocument/2006/relationships/printerSettings" Target="../printerSettings/printerSettings21.bin"/><Relationship Id="rId10" Type="http://schemas.openxmlformats.org/officeDocument/2006/relationships/hyperlink" Target="mailto:annagilder@hotmail.com" TargetMode="External"/><Relationship Id="rId19" Type="http://schemas.openxmlformats.org/officeDocument/2006/relationships/hyperlink" Target="mailto:seahorse0812@yahoo.co.uk" TargetMode="External"/><Relationship Id="rId31" Type="http://schemas.openxmlformats.org/officeDocument/2006/relationships/hyperlink" Target="mailto:iza-bella.o@hotmail.co.uk" TargetMode="External"/><Relationship Id="rId44" Type="http://schemas.openxmlformats.org/officeDocument/2006/relationships/hyperlink" Target="mailto:estalham@gmail.com" TargetMode="External"/><Relationship Id="rId52" Type="http://schemas.openxmlformats.org/officeDocument/2006/relationships/hyperlink" Target="mailto:wattslucy@hotmail.com" TargetMode="External"/><Relationship Id="rId4" Type="http://schemas.openxmlformats.org/officeDocument/2006/relationships/hyperlink" Target="mailto:susanerees@hotmail.com" TargetMode="External"/><Relationship Id="rId9" Type="http://schemas.openxmlformats.org/officeDocument/2006/relationships/hyperlink" Target="mailto:sarahmoxom@hotmail.com" TargetMode="External"/><Relationship Id="rId14" Type="http://schemas.openxmlformats.org/officeDocument/2006/relationships/hyperlink" Target="mailto:kimmi_c87@live.com" TargetMode="External"/><Relationship Id="rId22" Type="http://schemas.openxmlformats.org/officeDocument/2006/relationships/hyperlink" Target="mailto:galekatie81@gmail.com" TargetMode="External"/><Relationship Id="rId27" Type="http://schemas.openxmlformats.org/officeDocument/2006/relationships/hyperlink" Target="mailto:hayleylumber@gmail.com" TargetMode="External"/><Relationship Id="rId30" Type="http://schemas.openxmlformats.org/officeDocument/2006/relationships/hyperlink" Target="mailto:emmaohare7@hotmail.com" TargetMode="External"/><Relationship Id="rId35" Type="http://schemas.openxmlformats.org/officeDocument/2006/relationships/hyperlink" Target="mailto:debbie.parsons@outlook.com" TargetMode="External"/><Relationship Id="rId43" Type="http://schemas.openxmlformats.org/officeDocument/2006/relationships/hyperlink" Target="mailto:sianliq@hotmail.com" TargetMode="External"/><Relationship Id="rId48" Type="http://schemas.openxmlformats.org/officeDocument/2006/relationships/hyperlink" Target="mailto:mark@signature-stone.co.uk" TargetMode="External"/><Relationship Id="rId56" Type="http://schemas.openxmlformats.org/officeDocument/2006/relationships/hyperlink" Target="mailto:kerrywhite1@gmail.com" TargetMode="External"/><Relationship Id="rId8" Type="http://schemas.openxmlformats.org/officeDocument/2006/relationships/hyperlink" Target="mailto:slbolwell@gmail.com" TargetMode="External"/><Relationship Id="rId51" Type="http://schemas.openxmlformats.org/officeDocument/2006/relationships/hyperlink" Target="mailto:wattslucy@hotmail.com" TargetMode="External"/><Relationship Id="rId3" Type="http://schemas.openxmlformats.org/officeDocument/2006/relationships/hyperlink" Target="mailto:elizabethmbullen@gmail.co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lucy_turner@yahoo.co.uk" TargetMode="External"/><Relationship Id="rId13" Type="http://schemas.openxmlformats.org/officeDocument/2006/relationships/hyperlink" Target="mailto:hsatkins@hotmail.co.uk" TargetMode="External"/><Relationship Id="rId3" Type="http://schemas.openxmlformats.org/officeDocument/2006/relationships/hyperlink" Target="mailto:cathryn.poole@virgin.net" TargetMode="External"/><Relationship Id="rId7" Type="http://schemas.openxmlformats.org/officeDocument/2006/relationships/hyperlink" Target="mailto:mark-char@hotmail.co.uk" TargetMode="External"/><Relationship Id="rId12" Type="http://schemas.openxmlformats.org/officeDocument/2006/relationships/hyperlink" Target="mailto:anthonyjamescornish@hotmail.com" TargetMode="External"/><Relationship Id="rId2" Type="http://schemas.openxmlformats.org/officeDocument/2006/relationships/hyperlink" Target="mailto:rachellewis@live.co.uk" TargetMode="External"/><Relationship Id="rId16" Type="http://schemas.openxmlformats.org/officeDocument/2006/relationships/printerSettings" Target="../printerSettings/printerSettings22.bin"/><Relationship Id="rId1" Type="http://schemas.openxmlformats.org/officeDocument/2006/relationships/hyperlink" Target="mailto:kncross@btinternet.com" TargetMode="External"/><Relationship Id="rId6" Type="http://schemas.openxmlformats.org/officeDocument/2006/relationships/hyperlink" Target="mailto:mark-char@hotmail.co.uk" TargetMode="External"/><Relationship Id="rId11" Type="http://schemas.openxmlformats.org/officeDocument/2006/relationships/hyperlink" Target="mailto:libelula.studio@gmail.com" TargetMode="External"/><Relationship Id="rId5" Type="http://schemas.openxmlformats.org/officeDocument/2006/relationships/hyperlink" Target="mailto:tana.shanagher@gmail.com" TargetMode="External"/><Relationship Id="rId15" Type="http://schemas.openxmlformats.org/officeDocument/2006/relationships/hyperlink" Target="mailto:becky2026@hotmail.com" TargetMode="External"/><Relationship Id="rId10" Type="http://schemas.openxmlformats.org/officeDocument/2006/relationships/hyperlink" Target="mailto:nichoulden@hotmail.com" TargetMode="External"/><Relationship Id="rId4" Type="http://schemas.openxmlformats.org/officeDocument/2006/relationships/hyperlink" Target="mailto:celinaellis@hotmail.com" TargetMode="External"/><Relationship Id="rId9" Type="http://schemas.openxmlformats.org/officeDocument/2006/relationships/hyperlink" Target="mailto:frudowillis@gmail.com" TargetMode="External"/><Relationship Id="rId14" Type="http://schemas.openxmlformats.org/officeDocument/2006/relationships/hyperlink" Target="mailto:rhensel@gmx.de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nicholas.scorer@sherborne.org" TargetMode="External"/><Relationship Id="rId1" Type="http://schemas.openxmlformats.org/officeDocument/2006/relationships/hyperlink" Target="mailto:nicholas.scorer@sherborne.org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mailto:beckyroberts@mail.com" TargetMode="External"/><Relationship Id="rId21" Type="http://schemas.openxmlformats.org/officeDocument/2006/relationships/hyperlink" Target="mailto:veronikagroke@gmail.com" TargetMode="External"/><Relationship Id="rId34" Type="http://schemas.openxmlformats.org/officeDocument/2006/relationships/hyperlink" Target="mailto:elizabethmbullen@gmail.com" TargetMode="External"/><Relationship Id="rId42" Type="http://schemas.openxmlformats.org/officeDocument/2006/relationships/hyperlink" Target="mailto:sarahlucybyford@hotmail.com" TargetMode="External"/><Relationship Id="rId47" Type="http://schemas.openxmlformats.org/officeDocument/2006/relationships/hyperlink" Target="mailto:kdaltreyhurt@gmail.com" TargetMode="External"/><Relationship Id="rId50" Type="http://schemas.openxmlformats.org/officeDocument/2006/relationships/hyperlink" Target="mailto:galekatie81@gmail.com" TargetMode="External"/><Relationship Id="rId55" Type="http://schemas.openxmlformats.org/officeDocument/2006/relationships/hyperlink" Target="mailto:jennie.holloway@yahoo.com" TargetMode="External"/><Relationship Id="rId63" Type="http://schemas.openxmlformats.org/officeDocument/2006/relationships/hyperlink" Target="mailto:29valentina.parsley@gmail.com" TargetMode="External"/><Relationship Id="rId68" Type="http://schemas.openxmlformats.org/officeDocument/2006/relationships/hyperlink" Target="mailto:hpougher@yahoo.co.uk" TargetMode="External"/><Relationship Id="rId76" Type="http://schemas.openxmlformats.org/officeDocument/2006/relationships/hyperlink" Target="mailto:jimer_m@hotmail.com" TargetMode="External"/><Relationship Id="rId84" Type="http://schemas.openxmlformats.org/officeDocument/2006/relationships/hyperlink" Target="mailto:clairebroomfield@hotmail.co.uk" TargetMode="External"/><Relationship Id="rId89" Type="http://schemas.openxmlformats.org/officeDocument/2006/relationships/hyperlink" Target="mailto:celinaellis@hotmail.com" TargetMode="External"/><Relationship Id="rId97" Type="http://schemas.openxmlformats.org/officeDocument/2006/relationships/hyperlink" Target="mailto:anthonyjamescornish@hotmail.com" TargetMode="External"/><Relationship Id="rId7" Type="http://schemas.openxmlformats.org/officeDocument/2006/relationships/hyperlink" Target="mailto:kerryannlewis@hotmail.co.uk" TargetMode="External"/><Relationship Id="rId71" Type="http://schemas.openxmlformats.org/officeDocument/2006/relationships/hyperlink" Target="mailto:sianliq@hotmail.com" TargetMode="External"/><Relationship Id="rId92" Type="http://schemas.openxmlformats.org/officeDocument/2006/relationships/hyperlink" Target="mailto:mark-char@hotmail.co.uk" TargetMode="External"/><Relationship Id="rId2" Type="http://schemas.openxmlformats.org/officeDocument/2006/relationships/hyperlink" Target="mailto:chloestevens0@hotmail.co.uk" TargetMode="External"/><Relationship Id="rId16" Type="http://schemas.openxmlformats.org/officeDocument/2006/relationships/hyperlink" Target="mailto:beckydavies120496@hotmail.co.uk" TargetMode="External"/><Relationship Id="rId29" Type="http://schemas.openxmlformats.org/officeDocument/2006/relationships/hyperlink" Target="mailto:claresmale@outlook.com" TargetMode="External"/><Relationship Id="rId11" Type="http://schemas.openxmlformats.org/officeDocument/2006/relationships/hyperlink" Target="mailto:dch.services@outlook.com" TargetMode="External"/><Relationship Id="rId24" Type="http://schemas.openxmlformats.org/officeDocument/2006/relationships/hyperlink" Target="mailto:emilyroberts83@yahoo.co.uk" TargetMode="External"/><Relationship Id="rId32" Type="http://schemas.openxmlformats.org/officeDocument/2006/relationships/hyperlink" Target="mailto:kerrintheron@hotmail.co.uk" TargetMode="External"/><Relationship Id="rId37" Type="http://schemas.openxmlformats.org/officeDocument/2006/relationships/hyperlink" Target="mailto:eloisewootton@sky.com" TargetMode="External"/><Relationship Id="rId40" Type="http://schemas.openxmlformats.org/officeDocument/2006/relationships/hyperlink" Target="mailto:emmasmith1987@icloud.com" TargetMode="External"/><Relationship Id="rId45" Type="http://schemas.openxmlformats.org/officeDocument/2006/relationships/hyperlink" Target="mailto:mark9davies@btinternet.com" TargetMode="External"/><Relationship Id="rId53" Type="http://schemas.openxmlformats.org/officeDocument/2006/relationships/hyperlink" Target="mailto:emmsquire@yahoo.co.uk" TargetMode="External"/><Relationship Id="rId58" Type="http://schemas.openxmlformats.org/officeDocument/2006/relationships/hyperlink" Target="mailto:jenny_murray@live.co.uk" TargetMode="External"/><Relationship Id="rId66" Type="http://schemas.openxmlformats.org/officeDocument/2006/relationships/hyperlink" Target="mailto:mathew@fluffyblanket.co.uk" TargetMode="External"/><Relationship Id="rId74" Type="http://schemas.openxmlformats.org/officeDocument/2006/relationships/hyperlink" Target="mailto:rstalham@gmail.com%20asthama%20&amp;%20inhler,%20peanut%20allergy" TargetMode="External"/><Relationship Id="rId79" Type="http://schemas.openxmlformats.org/officeDocument/2006/relationships/hyperlink" Target="mailto:bmpalmer18@hotmail.com" TargetMode="External"/><Relationship Id="rId87" Type="http://schemas.openxmlformats.org/officeDocument/2006/relationships/hyperlink" Target="mailto:rachellewis@live.co.uk" TargetMode="External"/><Relationship Id="rId102" Type="http://schemas.openxmlformats.org/officeDocument/2006/relationships/hyperlink" Target="mailto:nicholas.scorer@sherborne.org" TargetMode="External"/><Relationship Id="rId5" Type="http://schemas.openxmlformats.org/officeDocument/2006/relationships/hyperlink" Target="mailto:mrskatehianes@hotmail.co.uk" TargetMode="External"/><Relationship Id="rId61" Type="http://schemas.openxmlformats.org/officeDocument/2006/relationships/hyperlink" Target="mailto:iza-bella.o@hotmail.co.uk" TargetMode="External"/><Relationship Id="rId82" Type="http://schemas.openxmlformats.org/officeDocument/2006/relationships/hyperlink" Target="mailto:vcollins449@gmail.com" TargetMode="External"/><Relationship Id="rId90" Type="http://schemas.openxmlformats.org/officeDocument/2006/relationships/hyperlink" Target="mailto:tana.shanagher@gmail.com" TargetMode="External"/><Relationship Id="rId95" Type="http://schemas.openxmlformats.org/officeDocument/2006/relationships/hyperlink" Target="mailto:nichoulden@hotmail.com" TargetMode="External"/><Relationship Id="rId19" Type="http://schemas.openxmlformats.org/officeDocument/2006/relationships/hyperlink" Target="mailto:rebeccasuter1@hotmail.com" TargetMode="External"/><Relationship Id="rId14" Type="http://schemas.openxmlformats.org/officeDocument/2006/relationships/hyperlink" Target="mailto:alisoncook11@icloud.com" TargetMode="External"/><Relationship Id="rId22" Type="http://schemas.openxmlformats.org/officeDocument/2006/relationships/hyperlink" Target="mailto:mitchell.home@outlook.com" TargetMode="External"/><Relationship Id="rId27" Type="http://schemas.openxmlformats.org/officeDocument/2006/relationships/hyperlink" Target="mailto:taniardr@hotmail.co.uk" TargetMode="External"/><Relationship Id="rId30" Type="http://schemas.openxmlformats.org/officeDocument/2006/relationships/hyperlink" Target="mailto:clairesmith28061980@outlook.com" TargetMode="External"/><Relationship Id="rId35" Type="http://schemas.openxmlformats.org/officeDocument/2006/relationships/hyperlink" Target="mailto:amykennelly@live.co.uk" TargetMode="External"/><Relationship Id="rId43" Type="http://schemas.openxmlformats.org/officeDocument/2006/relationships/hyperlink" Target="mailto:kimmi_c87@live.com" TargetMode="External"/><Relationship Id="rId48" Type="http://schemas.openxmlformats.org/officeDocument/2006/relationships/hyperlink" Target="mailto:seahorse0812@yahoo.co.uk" TargetMode="External"/><Relationship Id="rId56" Type="http://schemas.openxmlformats.org/officeDocument/2006/relationships/hyperlink" Target="mailto:hayleylumber@gmail.com" TargetMode="External"/><Relationship Id="rId64" Type="http://schemas.openxmlformats.org/officeDocument/2006/relationships/hyperlink" Target="mailto:debbie.parsons@outlook.com" TargetMode="External"/><Relationship Id="rId69" Type="http://schemas.openxmlformats.org/officeDocument/2006/relationships/hyperlink" Target="mailto:mrccars90@outlook.com" TargetMode="External"/><Relationship Id="rId77" Type="http://schemas.openxmlformats.org/officeDocument/2006/relationships/hyperlink" Target="mailto:mark@signature-stone.co.uk" TargetMode="External"/><Relationship Id="rId100" Type="http://schemas.openxmlformats.org/officeDocument/2006/relationships/hyperlink" Target="mailto:becky2026@hotmail.com" TargetMode="External"/><Relationship Id="rId8" Type="http://schemas.openxmlformats.org/officeDocument/2006/relationships/hyperlink" Target="mailto:kerryannlewis@hotmail.co.uk" TargetMode="External"/><Relationship Id="rId51" Type="http://schemas.openxmlformats.org/officeDocument/2006/relationships/hyperlink" Target="mailto:galekatie81@gmail.com" TargetMode="External"/><Relationship Id="rId72" Type="http://schemas.openxmlformats.org/officeDocument/2006/relationships/hyperlink" Target="mailto:sianliq@hotmail.com" TargetMode="External"/><Relationship Id="rId80" Type="http://schemas.openxmlformats.org/officeDocument/2006/relationships/hyperlink" Target="mailto:wattslucy@hotmail.com" TargetMode="External"/><Relationship Id="rId85" Type="http://schemas.openxmlformats.org/officeDocument/2006/relationships/hyperlink" Target="mailto:kerrywhite1@gmail.com" TargetMode="External"/><Relationship Id="rId93" Type="http://schemas.openxmlformats.org/officeDocument/2006/relationships/hyperlink" Target="mailto:lucy_turner@yahoo.co.uk" TargetMode="External"/><Relationship Id="rId98" Type="http://schemas.openxmlformats.org/officeDocument/2006/relationships/hyperlink" Target="mailto:hsatkins@hotmail.co.uk" TargetMode="External"/><Relationship Id="rId3" Type="http://schemas.openxmlformats.org/officeDocument/2006/relationships/hyperlink" Target="mailto:danny_29@live.co.uk" TargetMode="External"/><Relationship Id="rId12" Type="http://schemas.openxmlformats.org/officeDocument/2006/relationships/hyperlink" Target="mailto:tracey.fry26@yahoo.com" TargetMode="External"/><Relationship Id="rId17" Type="http://schemas.openxmlformats.org/officeDocument/2006/relationships/hyperlink" Target="mailto:samsfun@hotmail.com" TargetMode="External"/><Relationship Id="rId25" Type="http://schemas.openxmlformats.org/officeDocument/2006/relationships/hyperlink" Target="mailto:sarahjeanpunavija@yahoo.co.uk" TargetMode="External"/><Relationship Id="rId33" Type="http://schemas.openxmlformats.org/officeDocument/2006/relationships/hyperlink" Target="mailto:spanglefairy_69@yahoo.com" TargetMode="External"/><Relationship Id="rId38" Type="http://schemas.openxmlformats.org/officeDocument/2006/relationships/hyperlink" Target="mailto:slbolwell@gmail.com" TargetMode="External"/><Relationship Id="rId46" Type="http://schemas.openxmlformats.org/officeDocument/2006/relationships/hyperlink" Target="mailto:kdaltreyhurt@gmail.com" TargetMode="External"/><Relationship Id="rId59" Type="http://schemas.openxmlformats.org/officeDocument/2006/relationships/hyperlink" Target="mailto:emmaohare7@hotmail.com" TargetMode="External"/><Relationship Id="rId67" Type="http://schemas.openxmlformats.org/officeDocument/2006/relationships/hyperlink" Target="mailto:elainepoirot@gmail.com" TargetMode="External"/><Relationship Id="rId20" Type="http://schemas.openxmlformats.org/officeDocument/2006/relationships/hyperlink" Target="mailto:womancreated@gmail.com" TargetMode="External"/><Relationship Id="rId41" Type="http://schemas.openxmlformats.org/officeDocument/2006/relationships/hyperlink" Target="mailto:zoe_mccrory@hotmail.com" TargetMode="External"/><Relationship Id="rId54" Type="http://schemas.openxmlformats.org/officeDocument/2006/relationships/hyperlink" Target="mailto:rsharris@hotmail.co.uk" TargetMode="External"/><Relationship Id="rId62" Type="http://schemas.openxmlformats.org/officeDocument/2006/relationships/hyperlink" Target="mailto:dani.park@hotmail.co.uk" TargetMode="External"/><Relationship Id="rId70" Type="http://schemas.openxmlformats.org/officeDocument/2006/relationships/hyperlink" Target="mailto:sianliq@hotmail.com" TargetMode="External"/><Relationship Id="rId75" Type="http://schemas.openxmlformats.org/officeDocument/2006/relationships/hyperlink" Target="mailto:dzstevenson@aol.com" TargetMode="External"/><Relationship Id="rId83" Type="http://schemas.openxmlformats.org/officeDocument/2006/relationships/hyperlink" Target="mailto:clairebroomfield@hotmail.co.uk" TargetMode="External"/><Relationship Id="rId88" Type="http://schemas.openxmlformats.org/officeDocument/2006/relationships/hyperlink" Target="mailto:cathryn.poole@virgin.net" TargetMode="External"/><Relationship Id="rId91" Type="http://schemas.openxmlformats.org/officeDocument/2006/relationships/hyperlink" Target="mailto:mark-char@hotmail.co.uk" TargetMode="External"/><Relationship Id="rId96" Type="http://schemas.openxmlformats.org/officeDocument/2006/relationships/hyperlink" Target="mailto:libelula.studio@gmail.com" TargetMode="External"/><Relationship Id="rId1" Type="http://schemas.openxmlformats.org/officeDocument/2006/relationships/hyperlink" Target="mailto:antheajames@hotmail.co.uk" TargetMode="External"/><Relationship Id="rId6" Type="http://schemas.openxmlformats.org/officeDocument/2006/relationships/hyperlink" Target="mailto:lee.coltro@yahoo.com" TargetMode="External"/><Relationship Id="rId15" Type="http://schemas.openxmlformats.org/officeDocument/2006/relationships/hyperlink" Target="mailto:ceri.alderson@outlook.com" TargetMode="External"/><Relationship Id="rId23" Type="http://schemas.openxmlformats.org/officeDocument/2006/relationships/hyperlink" Target="mailto:andreeanicolae785@gmail.com" TargetMode="External"/><Relationship Id="rId28" Type="http://schemas.openxmlformats.org/officeDocument/2006/relationships/hyperlink" Target="mailto:gemma_kingsbury@outlook.com" TargetMode="External"/><Relationship Id="rId36" Type="http://schemas.openxmlformats.org/officeDocument/2006/relationships/hyperlink" Target="mailto:eloisewootton@sky.com" TargetMode="External"/><Relationship Id="rId49" Type="http://schemas.openxmlformats.org/officeDocument/2006/relationships/hyperlink" Target="mailto:dommaru@yahoo.co.uk" TargetMode="External"/><Relationship Id="rId57" Type="http://schemas.openxmlformats.org/officeDocument/2006/relationships/hyperlink" Target="mailto:emmasmith1987@icloud.com" TargetMode="External"/><Relationship Id="rId10" Type="http://schemas.openxmlformats.org/officeDocument/2006/relationships/hyperlink" Target="mailto:amylcurran@hotmail.com" TargetMode="External"/><Relationship Id="rId31" Type="http://schemas.openxmlformats.org/officeDocument/2006/relationships/hyperlink" Target="mailto:samsfun@hotmail.com" TargetMode="External"/><Relationship Id="rId44" Type="http://schemas.openxmlformats.org/officeDocument/2006/relationships/hyperlink" Target="mailto:rhia_97@hotmail.com" TargetMode="External"/><Relationship Id="rId52" Type="http://schemas.openxmlformats.org/officeDocument/2006/relationships/hyperlink" Target="mailto:emmsquire@yahoo.co.uk" TargetMode="External"/><Relationship Id="rId60" Type="http://schemas.openxmlformats.org/officeDocument/2006/relationships/hyperlink" Target="mailto:iza-bella.o@hotmail.co.uk" TargetMode="External"/><Relationship Id="rId65" Type="http://schemas.openxmlformats.org/officeDocument/2006/relationships/hyperlink" Target="mailto:iain.marr@gmail.com" TargetMode="External"/><Relationship Id="rId73" Type="http://schemas.openxmlformats.org/officeDocument/2006/relationships/hyperlink" Target="mailto:estalham@gmail.com" TargetMode="External"/><Relationship Id="rId78" Type="http://schemas.openxmlformats.org/officeDocument/2006/relationships/hyperlink" Target="mailto:bexbecca@hotmail.com" TargetMode="External"/><Relationship Id="rId81" Type="http://schemas.openxmlformats.org/officeDocument/2006/relationships/hyperlink" Target="mailto:wattslucy@hotmail.com" TargetMode="External"/><Relationship Id="rId86" Type="http://schemas.openxmlformats.org/officeDocument/2006/relationships/hyperlink" Target="mailto:kncross@btinternet.com" TargetMode="External"/><Relationship Id="rId94" Type="http://schemas.openxmlformats.org/officeDocument/2006/relationships/hyperlink" Target="mailto:frudowillis@gmail.com" TargetMode="External"/><Relationship Id="rId99" Type="http://schemas.openxmlformats.org/officeDocument/2006/relationships/hyperlink" Target="mailto:rhensel@gmx.de" TargetMode="External"/><Relationship Id="rId101" Type="http://schemas.openxmlformats.org/officeDocument/2006/relationships/hyperlink" Target="mailto:nicholas.scorer@sherborne.org" TargetMode="External"/><Relationship Id="rId4" Type="http://schemas.openxmlformats.org/officeDocument/2006/relationships/hyperlink" Target="mailto:joey201628@outlook.com" TargetMode="External"/><Relationship Id="rId9" Type="http://schemas.openxmlformats.org/officeDocument/2006/relationships/hyperlink" Target="mailto:loufr5@gmail.com" TargetMode="External"/><Relationship Id="rId13" Type="http://schemas.openxmlformats.org/officeDocument/2006/relationships/hyperlink" Target="mailto:kimherbing@gmail.com" TargetMode="External"/><Relationship Id="rId18" Type="http://schemas.openxmlformats.org/officeDocument/2006/relationships/hyperlink" Target="mailto:hannahbowsher@yahoo.co.uk" TargetMode="External"/><Relationship Id="rId39" Type="http://schemas.openxmlformats.org/officeDocument/2006/relationships/hyperlink" Target="mailto:sarahmoxom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arleen21@hot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audismichelle080@gmail.com" TargetMode="External"/><Relationship Id="rId7" Type="http://schemas.openxmlformats.org/officeDocument/2006/relationships/hyperlink" Target="mailto:jessmayhurcs@gmail.com" TargetMode="External"/><Relationship Id="rId12" Type="http://schemas.openxmlformats.org/officeDocument/2006/relationships/hyperlink" Target="mailto:katielowes1990@gmail.com" TargetMode="External"/><Relationship Id="rId2" Type="http://schemas.openxmlformats.org/officeDocument/2006/relationships/hyperlink" Target="mailto:vickyrobinson82@yahoo.co.uk" TargetMode="External"/><Relationship Id="rId1" Type="http://schemas.openxmlformats.org/officeDocument/2006/relationships/hyperlink" Target="mailto:rachelclements62@yahoo.co.uk" TargetMode="External"/><Relationship Id="rId6" Type="http://schemas.openxmlformats.org/officeDocument/2006/relationships/hyperlink" Target="mailto:abbie.peach@gmail.com" TargetMode="External"/><Relationship Id="rId11" Type="http://schemas.openxmlformats.org/officeDocument/2006/relationships/hyperlink" Target="mailto:sades1985@hotmail.com" TargetMode="External"/><Relationship Id="rId5" Type="http://schemas.openxmlformats.org/officeDocument/2006/relationships/hyperlink" Target="mailto:becpike1@gmail.com" TargetMode="External"/><Relationship Id="rId10" Type="http://schemas.openxmlformats.org/officeDocument/2006/relationships/hyperlink" Target="mailto:rpithouse@outlook.com" TargetMode="External"/><Relationship Id="rId4" Type="http://schemas.openxmlformats.org/officeDocument/2006/relationships/hyperlink" Target="mailto:becpike1@gmail.com" TargetMode="External"/><Relationship Id="rId9" Type="http://schemas.openxmlformats.org/officeDocument/2006/relationships/hyperlink" Target="mailto:sianiemarnie@hotmail.co.u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arlicarrington@hotmail.co.uk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jseager@live.co.uk" TargetMode="External"/><Relationship Id="rId1" Type="http://schemas.openxmlformats.org/officeDocument/2006/relationships/hyperlink" Target="mailto:hlbraid@aol.com" TargetMode="External"/><Relationship Id="rId6" Type="http://schemas.openxmlformats.org/officeDocument/2006/relationships/hyperlink" Target="mailto:nfelys@yahoo.com" TargetMode="External"/><Relationship Id="rId5" Type="http://schemas.openxmlformats.org/officeDocument/2006/relationships/hyperlink" Target="mailto:fir_enze1@yahoo.com" TargetMode="External"/><Relationship Id="rId4" Type="http://schemas.openxmlformats.org/officeDocument/2006/relationships/hyperlink" Target="mailto:stephiehall84@live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0wanc@hotmail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mhfamily06@gmail.com" TargetMode="External"/><Relationship Id="rId7" Type="http://schemas.openxmlformats.org/officeDocument/2006/relationships/hyperlink" Target="mailto:rogerhayward1976@gmail.com" TargetMode="External"/><Relationship Id="rId12" Type="http://schemas.openxmlformats.org/officeDocument/2006/relationships/hyperlink" Target="mailto:clareduckett10@gmail.com" TargetMode="External"/><Relationship Id="rId2" Type="http://schemas.openxmlformats.org/officeDocument/2006/relationships/hyperlink" Target="mailto:mpercy@londonplains.com" TargetMode="External"/><Relationship Id="rId1" Type="http://schemas.openxmlformats.org/officeDocument/2006/relationships/hyperlink" Target="mailto:kellypotter823@gmail.com" TargetMode="External"/><Relationship Id="rId6" Type="http://schemas.openxmlformats.org/officeDocument/2006/relationships/hyperlink" Target="mailto:justinehanson@hotmail.co.uk" TargetMode="External"/><Relationship Id="rId11" Type="http://schemas.openxmlformats.org/officeDocument/2006/relationships/hyperlink" Target="mailto:victoriaaustin348@gmail.com" TargetMode="External"/><Relationship Id="rId5" Type="http://schemas.openxmlformats.org/officeDocument/2006/relationships/hyperlink" Target="mailto:patrinejames@aol.co.uk" TargetMode="External"/><Relationship Id="rId10" Type="http://schemas.openxmlformats.org/officeDocument/2006/relationships/hyperlink" Target="mailto:ba_minex@yahoo.co.uk" TargetMode="External"/><Relationship Id="rId4" Type="http://schemas.openxmlformats.org/officeDocument/2006/relationships/hyperlink" Target="mailto:mhfamily06@gmail.com" TargetMode="External"/><Relationship Id="rId9" Type="http://schemas.openxmlformats.org/officeDocument/2006/relationships/hyperlink" Target="mailto:clive709@hot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achelhenly@hotmail.co.uk" TargetMode="External"/><Relationship Id="rId2" Type="http://schemas.openxmlformats.org/officeDocument/2006/relationships/hyperlink" Target="mailto:louikl@aol.com" TargetMode="External"/><Relationship Id="rId1" Type="http://schemas.openxmlformats.org/officeDocument/2006/relationships/hyperlink" Target="mailto:torscains@google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smalefamily@outlook.com" TargetMode="External"/><Relationship Id="rId4" Type="http://schemas.openxmlformats.org/officeDocument/2006/relationships/hyperlink" Target="mailto:louise.currell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teveanddawnwhiting@sky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lucyandant2012@gmail.com" TargetMode="External"/><Relationship Id="rId1" Type="http://schemas.openxmlformats.org/officeDocument/2006/relationships/hyperlink" Target="mailto:lucyandant2012@gmail.com" TargetMode="External"/><Relationship Id="rId6" Type="http://schemas.openxmlformats.org/officeDocument/2006/relationships/hyperlink" Target="mailto:hayemily@yahoo.co.uk" TargetMode="External"/><Relationship Id="rId5" Type="http://schemas.openxmlformats.org/officeDocument/2006/relationships/hyperlink" Target="mailto:andie-harris@hotmail.com" TargetMode="External"/><Relationship Id="rId4" Type="http://schemas.openxmlformats.org/officeDocument/2006/relationships/hyperlink" Target="mailto:theladyisin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ouisedudleywilliams@googlemail.com" TargetMode="External"/><Relationship Id="rId2" Type="http://schemas.openxmlformats.org/officeDocument/2006/relationships/hyperlink" Target="mailto:louiseandrachel@hotmail.co.uk" TargetMode="External"/><Relationship Id="rId1" Type="http://schemas.openxmlformats.org/officeDocument/2006/relationships/hyperlink" Target="mailto:sarah.mollett@hotmail.co.uk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louisedudleywilliams@google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_29@live.co.uk" TargetMode="External"/><Relationship Id="rId3" Type="http://schemas.openxmlformats.org/officeDocument/2006/relationships/hyperlink" Target="mailto:wiltshirehoward@gmail.com" TargetMode="External"/><Relationship Id="rId7" Type="http://schemas.openxmlformats.org/officeDocument/2006/relationships/hyperlink" Target="mailto:gemma@initialized.co.uk" TargetMode="External"/><Relationship Id="rId2" Type="http://schemas.openxmlformats.org/officeDocument/2006/relationships/hyperlink" Target="mailto:melaniebogert79@gmail.com" TargetMode="External"/><Relationship Id="rId1" Type="http://schemas.openxmlformats.org/officeDocument/2006/relationships/hyperlink" Target="mailto:lucyscattergood81@hotmail.com" TargetMode="External"/><Relationship Id="rId6" Type="http://schemas.openxmlformats.org/officeDocument/2006/relationships/hyperlink" Target="mailto:rachelpearson@yahoo.com" TargetMode="External"/><Relationship Id="rId5" Type="http://schemas.openxmlformats.org/officeDocument/2006/relationships/hyperlink" Target="mailto:rachelpearson@yahoo.com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rachael.pickford@gmail.com" TargetMode="External"/><Relationship Id="rId9" Type="http://schemas.openxmlformats.org/officeDocument/2006/relationships/hyperlink" Target="mailto:sarahbowler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1"/>
  <sheetViews>
    <sheetView view="pageBreakPreview" topLeftCell="A3" zoomScale="70" zoomScaleNormal="25" zoomScaleSheetLayoutView="70" workbookViewId="0">
      <pane ySplit="1485" topLeftCell="A8" activePane="bottomLeft"/>
      <selection activeCell="AB47" sqref="AB47"/>
      <selection pane="bottomLeft" activeCell="AG17" sqref="AG17"/>
    </sheetView>
  </sheetViews>
  <sheetFormatPr defaultColWidth="8.7109375" defaultRowHeight="12.75" x14ac:dyDescent="0.2"/>
  <cols>
    <col min="1" max="1" width="4.140625" bestFit="1" customWidth="1"/>
    <col min="2" max="2" width="34.28515625" customWidth="1"/>
    <col min="3" max="3" width="10.5703125" customWidth="1"/>
    <col min="4" max="4" width="8" style="3" bestFit="1" customWidth="1"/>
    <col min="5" max="5" width="7.28515625" style="3" bestFit="1" customWidth="1"/>
    <col min="6" max="21" width="8.7109375" style="3" customWidth="1"/>
    <col min="22" max="27" width="8.7109375" style="3" hidden="1" customWidth="1"/>
    <col min="28" max="28" width="15" style="3" customWidth="1"/>
    <col min="30" max="30" width="8.7109375" style="3"/>
  </cols>
  <sheetData>
    <row r="1" spans="1:30" ht="30" customHeight="1" x14ac:dyDescent="0.2">
      <c r="B1" s="4" t="s">
        <v>139</v>
      </c>
      <c r="C1" s="4"/>
      <c r="D1" s="4"/>
      <c r="E1" s="4"/>
      <c r="F1" s="611" t="s">
        <v>87</v>
      </c>
      <c r="G1" s="613" t="s">
        <v>49</v>
      </c>
      <c r="H1" s="611" t="s">
        <v>50</v>
      </c>
      <c r="I1" s="617" t="s">
        <v>51</v>
      </c>
      <c r="J1" s="619" t="s">
        <v>52</v>
      </c>
      <c r="K1" s="613" t="s">
        <v>53</v>
      </c>
      <c r="L1" s="611" t="s">
        <v>54</v>
      </c>
      <c r="M1" s="617" t="s">
        <v>55</v>
      </c>
      <c r="N1" s="611" t="s">
        <v>135</v>
      </c>
      <c r="O1" s="613" t="s">
        <v>216</v>
      </c>
      <c r="P1" s="611" t="s">
        <v>138</v>
      </c>
      <c r="Q1" s="613" t="s">
        <v>136</v>
      </c>
      <c r="R1" s="611" t="s">
        <v>88</v>
      </c>
      <c r="S1" s="613" t="s">
        <v>56</v>
      </c>
      <c r="T1" s="611" t="s">
        <v>89</v>
      </c>
      <c r="U1" s="613" t="s">
        <v>57</v>
      </c>
      <c r="V1" s="611" t="s">
        <v>90</v>
      </c>
      <c r="W1" s="613" t="s">
        <v>90</v>
      </c>
      <c r="X1" s="611" t="s">
        <v>90</v>
      </c>
      <c r="Y1" s="613" t="s">
        <v>90</v>
      </c>
      <c r="Z1" s="611" t="s">
        <v>90</v>
      </c>
      <c r="AA1" s="622" t="s">
        <v>90</v>
      </c>
    </row>
    <row r="2" spans="1:30" ht="30" customHeight="1" thickBot="1" x14ac:dyDescent="0.25">
      <c r="F2" s="611"/>
      <c r="G2" s="613"/>
      <c r="H2" s="611"/>
      <c r="I2" s="617"/>
      <c r="J2" s="619"/>
      <c r="K2" s="613"/>
      <c r="L2" s="611"/>
      <c r="M2" s="617"/>
      <c r="N2" s="611"/>
      <c r="O2" s="613"/>
      <c r="P2" s="611"/>
      <c r="Q2" s="613"/>
      <c r="R2" s="611"/>
      <c r="S2" s="613"/>
      <c r="T2" s="611"/>
      <c r="U2" s="613"/>
      <c r="V2" s="611"/>
      <c r="W2" s="613"/>
      <c r="X2" s="611"/>
      <c r="Y2" s="613"/>
      <c r="Z2" s="611"/>
      <c r="AA2" s="622"/>
    </row>
    <row r="3" spans="1:30" ht="33" customHeight="1" thickTop="1" thickBot="1" x14ac:dyDescent="0.25">
      <c r="D3" s="257" t="s">
        <v>83</v>
      </c>
      <c r="E3" s="257" t="s">
        <v>84</v>
      </c>
      <c r="F3" s="612"/>
      <c r="G3" s="614"/>
      <c r="H3" s="612"/>
      <c r="I3" s="618"/>
      <c r="J3" s="620"/>
      <c r="K3" s="614"/>
      <c r="L3" s="612"/>
      <c r="M3" s="618"/>
      <c r="N3" s="612"/>
      <c r="O3" s="614"/>
      <c r="P3" s="612"/>
      <c r="Q3" s="614"/>
      <c r="R3" s="612"/>
      <c r="S3" s="614"/>
      <c r="T3" s="612"/>
      <c r="U3" s="614"/>
      <c r="V3" s="612"/>
      <c r="W3" s="614"/>
      <c r="X3" s="612"/>
      <c r="Y3" s="614"/>
      <c r="Z3" s="612"/>
      <c r="AA3" s="623"/>
      <c r="AB3" s="5" t="s">
        <v>0</v>
      </c>
      <c r="AC3" s="117" t="str">
        <f>E3</f>
        <v>Code</v>
      </c>
    </row>
    <row r="4" spans="1:30" ht="30" customHeight="1" thickTop="1" thickBot="1" x14ac:dyDescent="0.25">
      <c r="A4" s="1">
        <v>1</v>
      </c>
      <c r="B4" s="652" t="s">
        <v>43</v>
      </c>
      <c r="C4" s="653"/>
      <c r="D4" s="258" t="s">
        <v>115</v>
      </c>
      <c r="E4" s="258" t="s">
        <v>25</v>
      </c>
      <c r="F4" s="141" t="str">
        <f>'All Cannings'!S108</f>
        <v/>
      </c>
      <c r="G4" s="142" t="str">
        <f>'All Cannings'!T108</f>
        <v/>
      </c>
      <c r="H4" s="141" t="str">
        <f>'All Cannings'!U108</f>
        <v/>
      </c>
      <c r="I4" s="142" t="str">
        <f>'All Cannings'!V108</f>
        <v/>
      </c>
      <c r="J4" s="141" t="str">
        <f>'All Cannings'!W108</f>
        <v/>
      </c>
      <c r="K4" s="142" t="str">
        <f>'All Cannings'!X108</f>
        <v/>
      </c>
      <c r="L4" s="141" t="str">
        <f>'All Cannings'!Y108</f>
        <v/>
      </c>
      <c r="M4" s="142" t="str">
        <f>'All Cannings'!Z108</f>
        <v/>
      </c>
      <c r="N4" s="141" t="str">
        <f>'All Cannings'!AA108</f>
        <v/>
      </c>
      <c r="O4" s="142" t="str">
        <f>'All Cannings'!AB108</f>
        <v/>
      </c>
      <c r="P4" s="141" t="str">
        <f>'All Cannings'!AC108</f>
        <v/>
      </c>
      <c r="Q4" s="142" t="str">
        <f>'All Cannings'!AD108</f>
        <v/>
      </c>
      <c r="R4" s="141" t="str">
        <f>'All Cannings'!AE108</f>
        <v/>
      </c>
      <c r="S4" s="142" t="str">
        <f>'All Cannings'!AF108</f>
        <v/>
      </c>
      <c r="T4" s="141" t="str">
        <f>'All Cannings'!AG108</f>
        <v/>
      </c>
      <c r="U4" s="142" t="str">
        <f>'All Cannings'!AH108</f>
        <v/>
      </c>
      <c r="V4" s="141" t="str">
        <f>'All Cannings'!AI108</f>
        <v/>
      </c>
      <c r="W4" s="142" t="str">
        <f>'All Cannings'!AJ108</f>
        <v/>
      </c>
      <c r="X4" s="141" t="str">
        <f>'All Cannings'!AK108</f>
        <v/>
      </c>
      <c r="Y4" s="142" t="str">
        <f>'All Cannings'!AL108</f>
        <v/>
      </c>
      <c r="Z4" s="141" t="str">
        <f>'All Cannings'!AM108</f>
        <v/>
      </c>
      <c r="AA4" s="142" t="str">
        <f>'All Cannings'!AN108</f>
        <v/>
      </c>
      <c r="AB4" s="6">
        <f t="shared" ref="AB4:AB27" si="0">SUM(F4:AA4)</f>
        <v>0</v>
      </c>
      <c r="AC4" s="13" t="s">
        <v>25</v>
      </c>
      <c r="AD4" s="9"/>
    </row>
    <row r="5" spans="1:30" ht="30" customHeight="1" thickTop="1" thickBot="1" x14ac:dyDescent="0.25">
      <c r="A5" s="1">
        <v>2</v>
      </c>
      <c r="B5" s="656" t="s">
        <v>44</v>
      </c>
      <c r="C5" s="657"/>
      <c r="D5" s="259" t="s">
        <v>111</v>
      </c>
      <c r="E5" s="259" t="s">
        <v>26</v>
      </c>
      <c r="F5" s="199">
        <f>'Bishops Cannings'!S105</f>
        <v>1</v>
      </c>
      <c r="G5" s="201">
        <f>'Bishops Cannings'!T105</f>
        <v>4</v>
      </c>
      <c r="H5" s="199" t="str">
        <f>'Bishops Cannings'!U105</f>
        <v/>
      </c>
      <c r="I5" s="201" t="str">
        <f>'Bishops Cannings'!V105</f>
        <v/>
      </c>
      <c r="J5" s="199" t="str">
        <f>'Bishops Cannings'!W105</f>
        <v/>
      </c>
      <c r="K5" s="201" t="str">
        <f>'Bishops Cannings'!X105</f>
        <v/>
      </c>
      <c r="L5" s="199">
        <f>'Bishops Cannings'!Y105</f>
        <v>4</v>
      </c>
      <c r="M5" s="201" t="str">
        <f>'Bishops Cannings'!Z105</f>
        <v/>
      </c>
      <c r="N5" s="199" t="str">
        <f>'Bishops Cannings'!AA105</f>
        <v/>
      </c>
      <c r="O5" s="201" t="str">
        <f>'Bishops Cannings'!AB105</f>
        <v/>
      </c>
      <c r="P5" s="199" t="str">
        <f>'Bishops Cannings'!AC105</f>
        <v/>
      </c>
      <c r="Q5" s="201">
        <f>'Bishops Cannings'!AD105</f>
        <v>2</v>
      </c>
      <c r="R5" s="199">
        <f>'Bishops Cannings'!AE105</f>
        <v>1</v>
      </c>
      <c r="S5" s="201" t="str">
        <f>'Bishops Cannings'!AF105</f>
        <v/>
      </c>
      <c r="T5" s="199">
        <f>'Bishops Cannings'!AG105</f>
        <v>2</v>
      </c>
      <c r="U5" s="201" t="str">
        <f>'Bishops Cannings'!AH105</f>
        <v/>
      </c>
      <c r="V5" s="199" t="str">
        <f>'Bishops Cannings'!AI105</f>
        <v/>
      </c>
      <c r="W5" s="201" t="str">
        <f>'Bishops Cannings'!AJ105</f>
        <v/>
      </c>
      <c r="X5" s="199" t="str">
        <f>'Bishops Cannings'!AK105</f>
        <v/>
      </c>
      <c r="Y5" s="201" t="str">
        <f>'Bishops Cannings'!AL105</f>
        <v/>
      </c>
      <c r="Z5" s="199" t="str">
        <f>'Bishops Cannings'!AM105</f>
        <v/>
      </c>
      <c r="AA5" s="201" t="str">
        <f>'Bishops Cannings'!AN105</f>
        <v/>
      </c>
      <c r="AB5" s="6">
        <f t="shared" si="0"/>
        <v>14</v>
      </c>
      <c r="AC5" s="14" t="s">
        <v>26</v>
      </c>
      <c r="AD5" s="9"/>
    </row>
    <row r="6" spans="1:30" ht="30" customHeight="1" thickTop="1" thickBot="1" x14ac:dyDescent="0.25">
      <c r="A6" s="1">
        <v>3</v>
      </c>
      <c r="B6" s="650" t="s">
        <v>45</v>
      </c>
      <c r="C6" s="651"/>
      <c r="D6" s="272"/>
      <c r="E6" s="260" t="s">
        <v>27</v>
      </c>
      <c r="F6" s="199">
        <f>Chirton!S108</f>
        <v>1</v>
      </c>
      <c r="G6" s="201">
        <f>Chirton!T108</f>
        <v>1</v>
      </c>
      <c r="H6" s="199">
        <f>Chirton!U108</f>
        <v>2</v>
      </c>
      <c r="I6" s="201" t="str">
        <f>Chirton!V108</f>
        <v/>
      </c>
      <c r="J6" s="199">
        <f>Chirton!W108</f>
        <v>2</v>
      </c>
      <c r="K6" s="201" t="str">
        <f>Chirton!X108</f>
        <v/>
      </c>
      <c r="L6" s="199" t="str">
        <f>Chirton!Y108</f>
        <v/>
      </c>
      <c r="M6" s="201" t="str">
        <f>Chirton!Z108</f>
        <v/>
      </c>
      <c r="N6" s="199" t="str">
        <f>Chirton!AA108</f>
        <v/>
      </c>
      <c r="O6" s="201" t="str">
        <f>Chirton!AB108</f>
        <v/>
      </c>
      <c r="P6" s="199" t="str">
        <f>Chirton!AC108</f>
        <v/>
      </c>
      <c r="Q6" s="201" t="str">
        <f>Chirton!AD108</f>
        <v/>
      </c>
      <c r="R6" s="199" t="str">
        <f>Chirton!AE108</f>
        <v/>
      </c>
      <c r="S6" s="201" t="str">
        <f>Chirton!AF108</f>
        <v/>
      </c>
      <c r="T6" s="199" t="str">
        <f>Chirton!AG108</f>
        <v/>
      </c>
      <c r="U6" s="201" t="str">
        <f>Chirton!AH108</f>
        <v/>
      </c>
      <c r="V6" s="199" t="str">
        <f>Chirton!AI108</f>
        <v/>
      </c>
      <c r="W6" s="201" t="str">
        <f>Chirton!AJ108</f>
        <v/>
      </c>
      <c r="X6" s="199" t="str">
        <f>Chirton!AK108</f>
        <v/>
      </c>
      <c r="Y6" s="201" t="str">
        <f>Chirton!AL108</f>
        <v/>
      </c>
      <c r="Z6" s="199" t="str">
        <f>Chirton!AM108</f>
        <v/>
      </c>
      <c r="AA6" s="201" t="str">
        <f>Chirton!AN108</f>
        <v/>
      </c>
      <c r="AB6" s="6">
        <f t="shared" si="0"/>
        <v>6</v>
      </c>
      <c r="AC6" s="159" t="s">
        <v>27</v>
      </c>
    </row>
    <row r="7" spans="1:30" ht="30" customHeight="1" thickTop="1" thickBot="1" x14ac:dyDescent="0.25">
      <c r="A7" s="1">
        <v>4</v>
      </c>
      <c r="B7" s="658" t="s">
        <v>93</v>
      </c>
      <c r="C7" s="659"/>
      <c r="D7" s="261" t="s">
        <v>85</v>
      </c>
      <c r="E7" s="261" t="s">
        <v>64</v>
      </c>
      <c r="F7" s="199">
        <f>DAPS!S105</f>
        <v>3</v>
      </c>
      <c r="G7" s="201">
        <f>DAPS!T105</f>
        <v>1</v>
      </c>
      <c r="H7" s="199">
        <f>DAPS!U105</f>
        <v>1</v>
      </c>
      <c r="I7" s="201">
        <f>DAPS!V105</f>
        <v>2</v>
      </c>
      <c r="J7" s="199">
        <f>DAPS!W105</f>
        <v>1</v>
      </c>
      <c r="K7" s="201" t="str">
        <f>DAPS!X105</f>
        <v/>
      </c>
      <c r="L7" s="199" t="str">
        <f>DAPS!Y105</f>
        <v/>
      </c>
      <c r="M7" s="201" t="str">
        <f>DAPS!Z105</f>
        <v/>
      </c>
      <c r="N7" s="199" t="str">
        <f>DAPS!AA105</f>
        <v/>
      </c>
      <c r="O7" s="201" t="str">
        <f>DAPS!AB105</f>
        <v/>
      </c>
      <c r="P7" s="199">
        <f>DAPS!AC105</f>
        <v>2</v>
      </c>
      <c r="Q7" s="201">
        <f>DAPS!AD105</f>
        <v>1</v>
      </c>
      <c r="R7" s="199" t="str">
        <f>DAPS!AE105</f>
        <v/>
      </c>
      <c r="S7" s="201" t="str">
        <f>DAPS!AF105</f>
        <v/>
      </c>
      <c r="T7" s="199">
        <f>DAPS!AG105</f>
        <v>2</v>
      </c>
      <c r="U7" s="201" t="str">
        <f>DAPS!AH105</f>
        <v/>
      </c>
      <c r="V7" s="199" t="str">
        <f>DAPS!AI105</f>
        <v/>
      </c>
      <c r="W7" s="201" t="str">
        <f>DAPS!AJ105</f>
        <v/>
      </c>
      <c r="X7" s="199" t="str">
        <f>DAPS!AK105</f>
        <v/>
      </c>
      <c r="Y7" s="201" t="str">
        <f>DAPS!AL105</f>
        <v/>
      </c>
      <c r="Z7" s="199" t="str">
        <f>DAPS!AM105</f>
        <v/>
      </c>
      <c r="AA7" s="201" t="str">
        <f>DAPS!AN105</f>
        <v/>
      </c>
      <c r="AB7" s="6">
        <f t="shared" si="0"/>
        <v>13</v>
      </c>
      <c r="AC7" s="15" t="s">
        <v>64</v>
      </c>
    </row>
    <row r="8" spans="1:30" ht="30" customHeight="1" thickTop="1" thickBot="1" x14ac:dyDescent="0.25">
      <c r="A8" s="1">
        <v>5</v>
      </c>
      <c r="B8" s="660" t="s">
        <v>31</v>
      </c>
      <c r="C8" s="661"/>
      <c r="D8" s="262" t="s">
        <v>131</v>
      </c>
      <c r="E8" s="262" t="s">
        <v>20</v>
      </c>
      <c r="F8" s="199">
        <f>Devizes!S105</f>
        <v>7</v>
      </c>
      <c r="G8" s="201">
        <f>Devizes!T105</f>
        <v>2</v>
      </c>
      <c r="H8" s="199" t="str">
        <f>Devizes!U105</f>
        <v/>
      </c>
      <c r="I8" s="201">
        <f>Devizes!V105</f>
        <v>2</v>
      </c>
      <c r="J8" s="199">
        <f>Devizes!W105</f>
        <v>3</v>
      </c>
      <c r="K8" s="201">
        <f>Devizes!X105</f>
        <v>1</v>
      </c>
      <c r="L8" s="199" t="str">
        <f>Devizes!Y105</f>
        <v/>
      </c>
      <c r="M8" s="201" t="str">
        <f>Devizes!Z105</f>
        <v/>
      </c>
      <c r="N8" s="199" t="str">
        <f>Devizes!AA105</f>
        <v/>
      </c>
      <c r="O8" s="201">
        <f>Devizes!AB105</f>
        <v>1</v>
      </c>
      <c r="P8" s="199" t="str">
        <f>Devizes!AC105</f>
        <v/>
      </c>
      <c r="Q8" s="201">
        <f>Devizes!AD105</f>
        <v>1</v>
      </c>
      <c r="R8" s="199">
        <f>Devizes!AE105</f>
        <v>2</v>
      </c>
      <c r="S8" s="201">
        <f>Devizes!AF105</f>
        <v>1</v>
      </c>
      <c r="T8" s="199">
        <f>Devizes!AG105</f>
        <v>2</v>
      </c>
      <c r="U8" s="201" t="str">
        <f>Devizes!AH105</f>
        <v/>
      </c>
      <c r="V8" s="199" t="str">
        <f>Devizes!AI105</f>
        <v/>
      </c>
      <c r="W8" s="201" t="str">
        <f>Devizes!AJ105</f>
        <v/>
      </c>
      <c r="X8" s="199" t="str">
        <f>Devizes!AK105</f>
        <v/>
      </c>
      <c r="Y8" s="201" t="str">
        <f>Devizes!AL105</f>
        <v/>
      </c>
      <c r="Z8" s="199" t="str">
        <f>Devizes!AM105</f>
        <v/>
      </c>
      <c r="AA8" s="201" t="str">
        <f>Devizes!AN105</f>
        <v/>
      </c>
      <c r="AB8" s="6">
        <f t="shared" si="0"/>
        <v>22</v>
      </c>
      <c r="AC8" s="110" t="s">
        <v>20</v>
      </c>
    </row>
    <row r="9" spans="1:30" ht="30" customHeight="1" thickTop="1" thickBot="1" x14ac:dyDescent="0.25">
      <c r="A9" s="1">
        <v>6</v>
      </c>
      <c r="B9" s="662" t="s">
        <v>132</v>
      </c>
      <c r="C9" s="663"/>
      <c r="D9" s="261" t="s">
        <v>85</v>
      </c>
      <c r="E9" s="263" t="s">
        <v>21</v>
      </c>
      <c r="F9" s="199">
        <f>'Five Lanes'!S108</f>
        <v>1</v>
      </c>
      <c r="G9" s="201" t="str">
        <f>'Five Lanes'!T108</f>
        <v/>
      </c>
      <c r="H9" s="199" t="str">
        <f>'Five Lanes'!U108</f>
        <v/>
      </c>
      <c r="I9" s="201" t="str">
        <f>'Five Lanes'!V108</f>
        <v/>
      </c>
      <c r="J9" s="199">
        <f>'Five Lanes'!W108</f>
        <v>4</v>
      </c>
      <c r="K9" s="201" t="str">
        <f>'Five Lanes'!X108</f>
        <v/>
      </c>
      <c r="L9" s="199" t="str">
        <f>'Five Lanes'!Y108</f>
        <v/>
      </c>
      <c r="M9" s="201" t="str">
        <f>'Five Lanes'!Z108</f>
        <v/>
      </c>
      <c r="N9" s="199" t="str">
        <f>'Five Lanes'!AA108</f>
        <v/>
      </c>
      <c r="O9" s="201" t="str">
        <f>'Five Lanes'!AB108</f>
        <v/>
      </c>
      <c r="P9" s="199" t="str">
        <f>'Five Lanes'!AC108</f>
        <v/>
      </c>
      <c r="Q9" s="201" t="str">
        <f>'Five Lanes'!AD108</f>
        <v/>
      </c>
      <c r="R9" s="199" t="str">
        <f>'Five Lanes'!AE108</f>
        <v/>
      </c>
      <c r="S9" s="201" t="str">
        <f>'Five Lanes'!AF108</f>
        <v/>
      </c>
      <c r="T9" s="199" t="str">
        <f>'Five Lanes'!AG108</f>
        <v/>
      </c>
      <c r="U9" s="201">
        <f>'Five Lanes'!AH108</f>
        <v>1</v>
      </c>
      <c r="V9" s="199" t="str">
        <f>'Five Lanes'!AI108</f>
        <v/>
      </c>
      <c r="W9" s="201" t="str">
        <f>'Five Lanes'!AJ108</f>
        <v/>
      </c>
      <c r="X9" s="199" t="str">
        <f>'Five Lanes'!AK108</f>
        <v/>
      </c>
      <c r="Y9" s="201" t="str">
        <f>'Five Lanes'!AL108</f>
        <v/>
      </c>
      <c r="Z9" s="199" t="str">
        <f>'Five Lanes'!AM108</f>
        <v/>
      </c>
      <c r="AA9" s="201" t="str">
        <f>'Five Lanes'!AN108</f>
        <v/>
      </c>
      <c r="AB9" s="6">
        <f t="shared" si="0"/>
        <v>6</v>
      </c>
      <c r="AC9" s="111" t="s">
        <v>21</v>
      </c>
    </row>
    <row r="10" spans="1:30" ht="30" customHeight="1" thickTop="1" thickBot="1" x14ac:dyDescent="0.25">
      <c r="A10" s="1">
        <v>7</v>
      </c>
      <c r="B10" s="664" t="s">
        <v>133</v>
      </c>
      <c r="C10" s="665"/>
      <c r="D10" s="264" t="s">
        <v>116</v>
      </c>
      <c r="E10" s="264" t="s">
        <v>28</v>
      </c>
      <c r="F10" s="199">
        <f>'Holy Trinity'!S108</f>
        <v>7</v>
      </c>
      <c r="G10" s="201" t="str">
        <f>'Holy Trinity'!T108</f>
        <v/>
      </c>
      <c r="H10" s="199">
        <f>'Holy Trinity'!U108</f>
        <v>1</v>
      </c>
      <c r="I10" s="201">
        <f>'Holy Trinity'!V108</f>
        <v>1</v>
      </c>
      <c r="J10" s="199">
        <f>'Holy Trinity'!W108</f>
        <v>2</v>
      </c>
      <c r="K10" s="201" t="str">
        <f>'Holy Trinity'!X108</f>
        <v/>
      </c>
      <c r="L10" s="199">
        <f>'Holy Trinity'!Y108</f>
        <v>1</v>
      </c>
      <c r="M10" s="201">
        <f>'Holy Trinity'!Z108</f>
        <v>1</v>
      </c>
      <c r="N10" s="199" t="str">
        <f>'Holy Trinity'!AA108</f>
        <v/>
      </c>
      <c r="O10" s="201" t="str">
        <f>'Holy Trinity'!AB108</f>
        <v/>
      </c>
      <c r="P10" s="199" t="str">
        <f>'Holy Trinity'!AC108</f>
        <v/>
      </c>
      <c r="Q10" s="201">
        <f>'Holy Trinity'!AD108</f>
        <v>3</v>
      </c>
      <c r="R10" s="199">
        <f>'Holy Trinity'!AE108</f>
        <v>5</v>
      </c>
      <c r="S10" s="201" t="str">
        <f>'Holy Trinity'!AF108</f>
        <v/>
      </c>
      <c r="T10" s="199">
        <f>'Holy Trinity'!AG108</f>
        <v>4</v>
      </c>
      <c r="U10" s="201" t="str">
        <f>'Holy Trinity'!AH108</f>
        <v/>
      </c>
      <c r="V10" s="199" t="str">
        <f>'Holy Trinity'!AI108</f>
        <v/>
      </c>
      <c r="W10" s="201" t="str">
        <f>'Holy Trinity'!AJ108</f>
        <v/>
      </c>
      <c r="X10" s="199" t="str">
        <f>'Holy Trinity'!AK108</f>
        <v/>
      </c>
      <c r="Y10" s="201" t="str">
        <f>'Holy Trinity'!AL108</f>
        <v/>
      </c>
      <c r="Z10" s="199" t="str">
        <f>'Holy Trinity'!AM108</f>
        <v/>
      </c>
      <c r="AA10" s="201" t="str">
        <f>'Holy Trinity'!AN108</f>
        <v/>
      </c>
      <c r="AB10" s="6">
        <f t="shared" si="0"/>
        <v>25</v>
      </c>
      <c r="AC10" s="16" t="s">
        <v>28</v>
      </c>
    </row>
    <row r="11" spans="1:30" ht="30" customHeight="1" thickTop="1" thickBot="1" x14ac:dyDescent="0.25">
      <c r="A11" s="1">
        <v>8</v>
      </c>
      <c r="B11" s="646" t="s">
        <v>29</v>
      </c>
      <c r="C11" s="647"/>
      <c r="D11" s="273" t="s">
        <v>117</v>
      </c>
      <c r="E11" s="265" t="s">
        <v>22</v>
      </c>
      <c r="F11" s="199">
        <f>Lavington!S108</f>
        <v>6</v>
      </c>
      <c r="G11" s="201">
        <f>Lavington!T108</f>
        <v>1</v>
      </c>
      <c r="H11" s="199" t="str">
        <f>Lavington!U108</f>
        <v/>
      </c>
      <c r="I11" s="201">
        <f>Lavington!V108</f>
        <v>1</v>
      </c>
      <c r="J11" s="199">
        <f>Lavington!W108</f>
        <v>3</v>
      </c>
      <c r="K11" s="201">
        <f>Lavington!X108</f>
        <v>3</v>
      </c>
      <c r="L11" s="199" t="str">
        <f>Lavington!Y108</f>
        <v/>
      </c>
      <c r="M11" s="201">
        <f>Lavington!Z108</f>
        <v>2</v>
      </c>
      <c r="N11" s="199" t="str">
        <f>Lavington!AA108</f>
        <v/>
      </c>
      <c r="O11" s="201">
        <f>Lavington!AB108</f>
        <v>1</v>
      </c>
      <c r="P11" s="199">
        <f>Lavington!AC108</f>
        <v>1</v>
      </c>
      <c r="Q11" s="201">
        <f>Lavington!AD108</f>
        <v>4</v>
      </c>
      <c r="R11" s="199">
        <f>Lavington!AE108</f>
        <v>1</v>
      </c>
      <c r="S11" s="201">
        <f>Lavington!AF108</f>
        <v>2</v>
      </c>
      <c r="T11" s="199" t="str">
        <f>Lavington!AG108</f>
        <v/>
      </c>
      <c r="U11" s="201">
        <f>Lavington!AH108</f>
        <v>2</v>
      </c>
      <c r="V11" s="199" t="str">
        <f>Lavington!AI108</f>
        <v/>
      </c>
      <c r="W11" s="201" t="str">
        <f>Lavington!AJ108</f>
        <v/>
      </c>
      <c r="X11" s="199" t="str">
        <f>Lavington!AK108</f>
        <v/>
      </c>
      <c r="Y11" s="201" t="str">
        <f>Lavington!AL108</f>
        <v/>
      </c>
      <c r="Z11" s="199" t="str">
        <f>Lavington!AM108</f>
        <v/>
      </c>
      <c r="AA11" s="201" t="str">
        <f>Lavington!AN108</f>
        <v/>
      </c>
      <c r="AB11" s="6">
        <f t="shared" si="0"/>
        <v>27</v>
      </c>
      <c r="AC11" s="17" t="s">
        <v>22</v>
      </c>
    </row>
    <row r="12" spans="1:30" ht="30" customHeight="1" thickTop="1" thickBot="1" x14ac:dyDescent="0.25">
      <c r="A12" s="1">
        <v>9</v>
      </c>
      <c r="B12" s="658" t="s">
        <v>97</v>
      </c>
      <c r="C12" s="659"/>
      <c r="D12" s="261" t="s">
        <v>85</v>
      </c>
      <c r="E12" s="261" t="s">
        <v>65</v>
      </c>
      <c r="F12" s="199">
        <f>Nursteed!S108</f>
        <v>9</v>
      </c>
      <c r="G12" s="201">
        <f>Nursteed!T108</f>
        <v>2</v>
      </c>
      <c r="H12" s="199">
        <f>Nursteed!U108</f>
        <v>2</v>
      </c>
      <c r="I12" s="201" t="str">
        <f>Nursteed!V108</f>
        <v/>
      </c>
      <c r="J12" s="199">
        <f>Nursteed!W108</f>
        <v>3</v>
      </c>
      <c r="K12" s="201">
        <f>Nursteed!X108</f>
        <v>2</v>
      </c>
      <c r="L12" s="199">
        <f>Nursteed!Y108</f>
        <v>4</v>
      </c>
      <c r="M12" s="201" t="str">
        <f>Nursteed!Z108</f>
        <v/>
      </c>
      <c r="N12" s="199" t="str">
        <f>Nursteed!AA108</f>
        <v/>
      </c>
      <c r="O12" s="201">
        <f>Nursteed!AB108</f>
        <v>1</v>
      </c>
      <c r="P12" s="199" t="str">
        <f>Nursteed!AC108</f>
        <v/>
      </c>
      <c r="Q12" s="201" t="str">
        <f>Nursteed!AD108</f>
        <v/>
      </c>
      <c r="R12" s="199">
        <f>Nursteed!AE108</f>
        <v>1</v>
      </c>
      <c r="S12" s="201" t="str">
        <f>Nursteed!AF108</f>
        <v/>
      </c>
      <c r="T12" s="199">
        <f>Nursteed!AG108</f>
        <v>1</v>
      </c>
      <c r="U12" s="201" t="str">
        <f>Nursteed!AH108</f>
        <v/>
      </c>
      <c r="V12" s="199" t="str">
        <f>Nursteed!AI108</f>
        <v/>
      </c>
      <c r="W12" s="201" t="str">
        <f>Nursteed!AJ108</f>
        <v/>
      </c>
      <c r="X12" s="199" t="str">
        <f>Nursteed!AK108</f>
        <v/>
      </c>
      <c r="Y12" s="201" t="str">
        <f>Nursteed!AL108</f>
        <v/>
      </c>
      <c r="Z12" s="199" t="str">
        <f>Nursteed!AM108</f>
        <v/>
      </c>
      <c r="AA12" s="201" t="str">
        <f>Nursteed!AN108</f>
        <v/>
      </c>
      <c r="AB12" s="6">
        <f t="shared" si="0"/>
        <v>25</v>
      </c>
      <c r="AC12" s="15" t="s">
        <v>65</v>
      </c>
    </row>
    <row r="13" spans="1:30" ht="30" customHeight="1" thickTop="1" thickBot="1" x14ac:dyDescent="0.25">
      <c r="A13" s="1">
        <v>10</v>
      </c>
      <c r="B13" s="644" t="s">
        <v>46</v>
      </c>
      <c r="C13" s="645"/>
      <c r="D13" s="266" t="s">
        <v>86</v>
      </c>
      <c r="E13" s="266" t="s">
        <v>23</v>
      </c>
      <c r="F13" s="199">
        <f>Rowde!S108</f>
        <v>1</v>
      </c>
      <c r="G13" s="201" t="str">
        <f>Rowde!T108</f>
        <v/>
      </c>
      <c r="H13" s="199" t="str">
        <f>Rowde!U108</f>
        <v/>
      </c>
      <c r="I13" s="201" t="str">
        <f>Rowde!V108</f>
        <v/>
      </c>
      <c r="J13" s="199">
        <f>Rowde!W108</f>
        <v>4</v>
      </c>
      <c r="K13" s="201" t="str">
        <f>Rowde!X108</f>
        <v/>
      </c>
      <c r="L13" s="199">
        <f>Rowde!Y108</f>
        <v>2</v>
      </c>
      <c r="M13" s="201" t="str">
        <f>Rowde!Z108</f>
        <v/>
      </c>
      <c r="N13" s="199" t="str">
        <f>Rowde!AA108</f>
        <v/>
      </c>
      <c r="O13" s="201" t="str">
        <f>Rowde!AB108</f>
        <v/>
      </c>
      <c r="P13" s="199" t="str">
        <f>Rowde!AC108</f>
        <v/>
      </c>
      <c r="Q13" s="201">
        <f>Rowde!AD108</f>
        <v>1</v>
      </c>
      <c r="R13" s="199" t="str">
        <f>Rowde!AE108</f>
        <v/>
      </c>
      <c r="S13" s="201" t="str">
        <f>Rowde!AF108</f>
        <v/>
      </c>
      <c r="T13" s="199">
        <f>Rowde!AG108</f>
        <v>3</v>
      </c>
      <c r="U13" s="201" t="str">
        <f>Rowde!AH108</f>
        <v/>
      </c>
      <c r="V13" s="199" t="str">
        <f>Rowde!AI108</f>
        <v/>
      </c>
      <c r="W13" s="201" t="str">
        <f>Rowde!AJ108</f>
        <v/>
      </c>
      <c r="X13" s="199" t="str">
        <f>Rowde!AK108</f>
        <v/>
      </c>
      <c r="Y13" s="201" t="str">
        <f>Rowde!AL108</f>
        <v/>
      </c>
      <c r="Z13" s="199" t="str">
        <f>Rowde!AM108</f>
        <v/>
      </c>
      <c r="AA13" s="201" t="str">
        <f>Rowde!AN108</f>
        <v/>
      </c>
      <c r="AB13" s="6">
        <f t="shared" si="0"/>
        <v>11</v>
      </c>
      <c r="AC13" s="18" t="s">
        <v>23</v>
      </c>
    </row>
    <row r="14" spans="1:30" ht="30" customHeight="1" thickTop="1" thickBot="1" x14ac:dyDescent="0.25">
      <c r="A14" s="1">
        <v>12</v>
      </c>
      <c r="B14" s="646" t="s">
        <v>78</v>
      </c>
      <c r="C14" s="647"/>
      <c r="D14" s="265" t="s">
        <v>117</v>
      </c>
      <c r="E14" s="265" t="s">
        <v>66</v>
      </c>
      <c r="F14" s="199" t="str">
        <f>Rushall!S108</f>
        <v/>
      </c>
      <c r="G14" s="201">
        <f>Rushall!T108</f>
        <v>2</v>
      </c>
      <c r="H14" s="199" t="str">
        <f>Rushall!U108</f>
        <v/>
      </c>
      <c r="I14" s="201" t="str">
        <f>Rushall!V108</f>
        <v/>
      </c>
      <c r="J14" s="199">
        <f>Rushall!W108</f>
        <v>1</v>
      </c>
      <c r="K14" s="201">
        <f>Rushall!X108</f>
        <v>1</v>
      </c>
      <c r="L14" s="199" t="str">
        <f>Rushall!Y108</f>
        <v/>
      </c>
      <c r="M14" s="201" t="str">
        <f>Rushall!Z108</f>
        <v/>
      </c>
      <c r="N14" s="199" t="str">
        <f>Rushall!AA108</f>
        <v/>
      </c>
      <c r="O14" s="201" t="str">
        <f>Rushall!AB108</f>
        <v/>
      </c>
      <c r="P14" s="199" t="str">
        <f>Rushall!AC108</f>
        <v/>
      </c>
      <c r="Q14" s="201" t="str">
        <f>Rushall!AD108</f>
        <v/>
      </c>
      <c r="R14" s="199">
        <f>Rushall!AE108</f>
        <v>1</v>
      </c>
      <c r="S14" s="201" t="str">
        <f>Rushall!AF108</f>
        <v/>
      </c>
      <c r="T14" s="199">
        <f>Rushall!AG108</f>
        <v>1</v>
      </c>
      <c r="U14" s="201" t="str">
        <f>Rushall!AH108</f>
        <v/>
      </c>
      <c r="V14" s="199" t="str">
        <f>Rushall!AI108</f>
        <v/>
      </c>
      <c r="W14" s="201" t="str">
        <f>Rushall!AJ108</f>
        <v/>
      </c>
      <c r="X14" s="199" t="str">
        <f>Rushall!AK108</f>
        <v/>
      </c>
      <c r="Y14" s="201" t="str">
        <f>Rushall!AL108</f>
        <v/>
      </c>
      <c r="Z14" s="199" t="str">
        <f>Rushall!AM108</f>
        <v/>
      </c>
      <c r="AA14" s="201" t="str">
        <f>Rushall!AN108</f>
        <v/>
      </c>
      <c r="AB14" s="6">
        <f t="shared" si="0"/>
        <v>6</v>
      </c>
      <c r="AC14" s="17" t="s">
        <v>66</v>
      </c>
    </row>
    <row r="15" spans="1:30" ht="30" customHeight="1" thickTop="1" thickBot="1" x14ac:dyDescent="0.25">
      <c r="A15" s="1">
        <v>13</v>
      </c>
      <c r="B15" s="648" t="s">
        <v>79</v>
      </c>
      <c r="C15" s="649"/>
      <c r="D15" s="267" t="s">
        <v>112</v>
      </c>
      <c r="E15" s="267" t="s">
        <v>19</v>
      </c>
      <c r="F15" s="199" t="str">
        <f>Seend!S108</f>
        <v/>
      </c>
      <c r="G15" s="201" t="str">
        <f>Seend!T108</f>
        <v/>
      </c>
      <c r="H15" s="199" t="str">
        <f>Seend!U108</f>
        <v/>
      </c>
      <c r="I15" s="201" t="str">
        <f>Seend!V108</f>
        <v/>
      </c>
      <c r="J15" s="199">
        <f>Seend!W108</f>
        <v>1</v>
      </c>
      <c r="K15" s="201" t="str">
        <f>Seend!X108</f>
        <v/>
      </c>
      <c r="L15" s="199" t="str">
        <f>Seend!Y108</f>
        <v/>
      </c>
      <c r="M15" s="201" t="str">
        <f>Seend!Z108</f>
        <v/>
      </c>
      <c r="N15" s="199" t="str">
        <f>Seend!AA108</f>
        <v/>
      </c>
      <c r="O15" s="201" t="str">
        <f>Seend!AB108</f>
        <v/>
      </c>
      <c r="P15" s="199" t="str">
        <f>Seend!AC108</f>
        <v/>
      </c>
      <c r="Q15" s="201">
        <f>Seend!AD108</f>
        <v>1</v>
      </c>
      <c r="R15" s="199">
        <f>Seend!AE108</f>
        <v>5</v>
      </c>
      <c r="S15" s="201" t="str">
        <f>Seend!AF108</f>
        <v/>
      </c>
      <c r="T15" s="199" t="str">
        <f>Seend!AG108</f>
        <v/>
      </c>
      <c r="U15" s="201" t="str">
        <f>Seend!AH108</f>
        <v/>
      </c>
      <c r="V15" s="199" t="str">
        <f>Seend!AI108</f>
        <v/>
      </c>
      <c r="W15" s="201" t="str">
        <f>Seend!AJ108</f>
        <v/>
      </c>
      <c r="X15" s="199" t="str">
        <f>Seend!AK108</f>
        <v/>
      </c>
      <c r="Y15" s="201" t="str">
        <f>Seend!AL108</f>
        <v/>
      </c>
      <c r="Z15" s="199" t="str">
        <f>Seend!AM108</f>
        <v/>
      </c>
      <c r="AA15" s="201" t="str">
        <f>Seend!AN108</f>
        <v/>
      </c>
      <c r="AB15" s="6">
        <f t="shared" si="0"/>
        <v>7</v>
      </c>
      <c r="AC15" s="19" t="s">
        <v>19</v>
      </c>
    </row>
    <row r="16" spans="1:30" ht="30" customHeight="1" thickTop="1" thickBot="1" x14ac:dyDescent="0.25">
      <c r="A16" s="1">
        <v>11</v>
      </c>
      <c r="B16" s="644" t="s">
        <v>125</v>
      </c>
      <c r="C16" s="645"/>
      <c r="D16" s="266" t="s">
        <v>86</v>
      </c>
      <c r="E16" s="266" t="s">
        <v>128</v>
      </c>
      <c r="F16" s="199" t="str">
        <f>'Silverwood R'!S108</f>
        <v/>
      </c>
      <c r="G16" s="201">
        <f>'Silverwood R'!T108</f>
        <v>2</v>
      </c>
      <c r="H16" s="199" t="str">
        <f>'Silverwood R'!U108</f>
        <v/>
      </c>
      <c r="I16" s="201" t="str">
        <f>'Silverwood R'!V108</f>
        <v/>
      </c>
      <c r="J16" s="199" t="str">
        <f>'Silverwood R'!W108</f>
        <v/>
      </c>
      <c r="K16" s="201" t="str">
        <f>'Silverwood R'!X108</f>
        <v/>
      </c>
      <c r="L16" s="199" t="str">
        <f>'Silverwood R'!Y108</f>
        <v/>
      </c>
      <c r="M16" s="201">
        <f>'Silverwood R'!Z108</f>
        <v>2</v>
      </c>
      <c r="N16" s="199" t="str">
        <f>'Silverwood R'!AA108</f>
        <v/>
      </c>
      <c r="O16" s="201" t="str">
        <f>'Silverwood R'!AB108</f>
        <v/>
      </c>
      <c r="P16" s="199" t="str">
        <f>'Silverwood R'!AC108</f>
        <v/>
      </c>
      <c r="Q16" s="201">
        <f>'Silverwood R'!AD108</f>
        <v>1</v>
      </c>
      <c r="R16" s="199">
        <f>'Silverwood R'!AE108</f>
        <v>2</v>
      </c>
      <c r="S16" s="201" t="str">
        <f>'Silverwood R'!AF108</f>
        <v/>
      </c>
      <c r="T16" s="199">
        <f>'Silverwood R'!AG108</f>
        <v>1</v>
      </c>
      <c r="U16" s="201" t="str">
        <f>'Silverwood R'!AH108</f>
        <v/>
      </c>
      <c r="V16" s="199" t="str">
        <f>'Silverwood R'!AI108</f>
        <v/>
      </c>
      <c r="W16" s="201" t="str">
        <f>'Silverwood R'!AJ108</f>
        <v/>
      </c>
      <c r="X16" s="199" t="str">
        <f>'Silverwood R'!AK108</f>
        <v/>
      </c>
      <c r="Y16" s="201" t="str">
        <f>'Silverwood R'!AL108</f>
        <v/>
      </c>
      <c r="Z16" s="199" t="str">
        <f>'Silverwood R'!AM108</f>
        <v/>
      </c>
      <c r="AA16" s="201" t="str">
        <f>'Silverwood R'!AN108</f>
        <v/>
      </c>
      <c r="AB16" s="6">
        <f t="shared" si="0"/>
        <v>8</v>
      </c>
      <c r="AC16" s="18" t="s">
        <v>128</v>
      </c>
    </row>
    <row r="17" spans="1:29" ht="30" customHeight="1" thickTop="1" thickBot="1" x14ac:dyDescent="0.25">
      <c r="A17" s="1">
        <v>11</v>
      </c>
      <c r="B17" s="644" t="s">
        <v>126</v>
      </c>
      <c r="C17" s="645"/>
      <c r="D17" s="266" t="s">
        <v>86</v>
      </c>
      <c r="E17" s="266" t="s">
        <v>129</v>
      </c>
      <c r="F17" s="199" t="str">
        <f>'Silverwood T'!S108</f>
        <v/>
      </c>
      <c r="G17" s="201" t="str">
        <f>'Silverwood T'!T108</f>
        <v/>
      </c>
      <c r="H17" s="199" t="str">
        <f>'Silverwood T'!U108</f>
        <v/>
      </c>
      <c r="I17" s="201" t="str">
        <f>'Silverwood T'!V108</f>
        <v/>
      </c>
      <c r="J17" s="199" t="str">
        <f>'Silverwood T'!W108</f>
        <v/>
      </c>
      <c r="K17" s="201" t="str">
        <f>'Silverwood T'!X108</f>
        <v/>
      </c>
      <c r="L17" s="199" t="str">
        <f>'Silverwood T'!Y108</f>
        <v/>
      </c>
      <c r="M17" s="201" t="str">
        <f>'Silverwood T'!Z108</f>
        <v/>
      </c>
      <c r="N17" s="199" t="str">
        <f>'Silverwood T'!AA108</f>
        <v/>
      </c>
      <c r="O17" s="201" t="str">
        <f>'Silverwood T'!AB108</f>
        <v/>
      </c>
      <c r="P17" s="199" t="str">
        <f>'Silverwood T'!AC108</f>
        <v/>
      </c>
      <c r="Q17" s="201" t="str">
        <f>'Silverwood T'!AD108</f>
        <v/>
      </c>
      <c r="R17" s="199" t="str">
        <f>'Silverwood T'!AE108</f>
        <v/>
      </c>
      <c r="S17" s="201" t="str">
        <f>'Silverwood T'!AF108</f>
        <v/>
      </c>
      <c r="T17" s="199" t="str">
        <f>'Silverwood T'!AG108</f>
        <v/>
      </c>
      <c r="U17" s="201" t="str">
        <f>'Silverwood T'!AH108</f>
        <v/>
      </c>
      <c r="V17" s="199" t="str">
        <f>'Silverwood T'!AI108</f>
        <v/>
      </c>
      <c r="W17" s="201" t="str">
        <f>'Silverwood T'!AJ108</f>
        <v/>
      </c>
      <c r="X17" s="199" t="str">
        <f>'Silverwood T'!AK108</f>
        <v/>
      </c>
      <c r="Y17" s="201" t="str">
        <f>'Silverwood T'!AL108</f>
        <v/>
      </c>
      <c r="Z17" s="199" t="str">
        <f>'Silverwood T'!AM108</f>
        <v/>
      </c>
      <c r="AA17" s="201" t="str">
        <f>'Silverwood T'!AN108</f>
        <v/>
      </c>
      <c r="AB17" s="6">
        <f t="shared" si="0"/>
        <v>0</v>
      </c>
      <c r="AC17" s="18" t="s">
        <v>129</v>
      </c>
    </row>
    <row r="18" spans="1:29" ht="30" customHeight="1" thickTop="1" thickBot="1" x14ac:dyDescent="0.25">
      <c r="A18" s="1">
        <v>11</v>
      </c>
      <c r="B18" s="644" t="s">
        <v>127</v>
      </c>
      <c r="C18" s="645"/>
      <c r="D18" s="266" t="s">
        <v>86</v>
      </c>
      <c r="E18" s="266" t="s">
        <v>130</v>
      </c>
      <c r="F18" s="199" t="str">
        <f>'Silverwood C'!S108</f>
        <v/>
      </c>
      <c r="G18" s="201" t="str">
        <f>'Silverwood C'!T108</f>
        <v/>
      </c>
      <c r="H18" s="199" t="str">
        <f>'Silverwood C'!U108</f>
        <v/>
      </c>
      <c r="I18" s="201" t="str">
        <f>'Silverwood C'!V108</f>
        <v/>
      </c>
      <c r="J18" s="199" t="str">
        <f>'Silverwood C'!W108</f>
        <v/>
      </c>
      <c r="K18" s="201" t="str">
        <f>'Silverwood C'!X108</f>
        <v/>
      </c>
      <c r="L18" s="199" t="str">
        <f>'Silverwood C'!Y108</f>
        <v/>
      </c>
      <c r="M18" s="201" t="str">
        <f>'Silverwood C'!Z108</f>
        <v/>
      </c>
      <c r="N18" s="199" t="str">
        <f>'Silverwood C'!AA108</f>
        <v/>
      </c>
      <c r="O18" s="201" t="str">
        <f>'Silverwood C'!AB108</f>
        <v/>
      </c>
      <c r="P18" s="199" t="str">
        <f>'Silverwood C'!AC108</f>
        <v/>
      </c>
      <c r="Q18" s="201" t="str">
        <f>'Silverwood C'!AD108</f>
        <v/>
      </c>
      <c r="R18" s="199" t="str">
        <f>'Silverwood C'!AE108</f>
        <v/>
      </c>
      <c r="S18" s="201" t="str">
        <f>'Silverwood C'!AF108</f>
        <v/>
      </c>
      <c r="T18" s="199" t="str">
        <f>'Silverwood C'!AG108</f>
        <v/>
      </c>
      <c r="U18" s="201" t="str">
        <f>'Silverwood C'!AH108</f>
        <v/>
      </c>
      <c r="V18" s="199" t="str">
        <f>'Silverwood C'!AI108</f>
        <v/>
      </c>
      <c r="W18" s="201" t="str">
        <f>'Silverwood C'!AJ108</f>
        <v/>
      </c>
      <c r="X18" s="199" t="str">
        <f>'Silverwood C'!AK108</f>
        <v/>
      </c>
      <c r="Y18" s="201" t="str">
        <f>'Silverwood C'!AL108</f>
        <v/>
      </c>
      <c r="Z18" s="199" t="str">
        <f>'Silverwood C'!AM108</f>
        <v/>
      </c>
      <c r="AA18" s="201" t="str">
        <f>'Silverwood C'!AN108</f>
        <v/>
      </c>
      <c r="AB18" s="6">
        <f t="shared" si="0"/>
        <v>0</v>
      </c>
      <c r="AC18" s="18" t="s">
        <v>130</v>
      </c>
    </row>
    <row r="19" spans="1:29" ht="30" customHeight="1" thickTop="1" thickBot="1" x14ac:dyDescent="0.25">
      <c r="A19" s="1">
        <v>14</v>
      </c>
      <c r="B19" s="650" t="s">
        <v>81</v>
      </c>
      <c r="C19" s="651"/>
      <c r="D19" s="260" t="s">
        <v>2046</v>
      </c>
      <c r="E19" s="260" t="s">
        <v>17</v>
      </c>
      <c r="F19" s="199">
        <f>Southbroom!S108</f>
        <v>8</v>
      </c>
      <c r="G19" s="201">
        <f>Southbroom!T108</f>
        <v>5</v>
      </c>
      <c r="H19" s="199">
        <f>Southbroom!U108</f>
        <v>2</v>
      </c>
      <c r="I19" s="201" t="str">
        <f>Southbroom!V108</f>
        <v/>
      </c>
      <c r="J19" s="199">
        <f>Southbroom!W108</f>
        <v>2</v>
      </c>
      <c r="K19" s="201" t="str">
        <f>Southbroom!X108</f>
        <v/>
      </c>
      <c r="L19" s="199">
        <f>Southbroom!Y108</f>
        <v>5</v>
      </c>
      <c r="M19" s="201" t="str">
        <f>Southbroom!Z108</f>
        <v/>
      </c>
      <c r="N19" s="199" t="str">
        <f>Southbroom!AA108</f>
        <v/>
      </c>
      <c r="O19" s="201" t="str">
        <f>Southbroom!AB108</f>
        <v/>
      </c>
      <c r="P19" s="199" t="str">
        <f>Southbroom!AC108</f>
        <v/>
      </c>
      <c r="Q19" s="201">
        <f>Southbroom!AD108</f>
        <v>1</v>
      </c>
      <c r="R19" s="199">
        <f>Southbroom!AE108</f>
        <v>5</v>
      </c>
      <c r="S19" s="201">
        <f>Southbroom!AF108</f>
        <v>3</v>
      </c>
      <c r="T19" s="199">
        <f>Southbroom!AG108</f>
        <v>6</v>
      </c>
      <c r="U19" s="201">
        <f>Southbroom!AH108</f>
        <v>1</v>
      </c>
      <c r="V19" s="199" t="str">
        <f>Southbroom!AI108</f>
        <v/>
      </c>
      <c r="W19" s="201" t="str">
        <f>Southbroom!AJ108</f>
        <v/>
      </c>
      <c r="X19" s="199" t="str">
        <f>Southbroom!AK108</f>
        <v/>
      </c>
      <c r="Y19" s="201" t="str">
        <f>Southbroom!AL108</f>
        <v/>
      </c>
      <c r="Z19" s="199" t="str">
        <f>Southbroom!AM108</f>
        <v/>
      </c>
      <c r="AA19" s="201" t="str">
        <f>Southbroom!AN108</f>
        <v/>
      </c>
      <c r="AB19" s="6">
        <f t="shared" si="0"/>
        <v>38</v>
      </c>
      <c r="AC19" s="159" t="s">
        <v>17</v>
      </c>
    </row>
    <row r="20" spans="1:29" ht="30" customHeight="1" thickTop="1" thickBot="1" x14ac:dyDescent="0.25">
      <c r="A20" s="1">
        <v>15</v>
      </c>
      <c r="B20" s="646" t="s">
        <v>80</v>
      </c>
      <c r="C20" s="647"/>
      <c r="D20" s="265" t="s">
        <v>117</v>
      </c>
      <c r="E20" s="265" t="s">
        <v>30</v>
      </c>
      <c r="F20" s="199">
        <f>'St Barnabas'!S108</f>
        <v>4</v>
      </c>
      <c r="G20" s="201" t="str">
        <f>'St Barnabas'!T108</f>
        <v/>
      </c>
      <c r="H20" s="199" t="str">
        <f>'St Barnabas'!U108</f>
        <v/>
      </c>
      <c r="I20" s="201" t="str">
        <f>'St Barnabas'!V108</f>
        <v/>
      </c>
      <c r="J20" s="199">
        <f>'St Barnabas'!W108</f>
        <v>3</v>
      </c>
      <c r="K20" s="201" t="str">
        <f>'St Barnabas'!X108</f>
        <v/>
      </c>
      <c r="L20" s="199" t="str">
        <f>'St Barnabas'!Y108</f>
        <v/>
      </c>
      <c r="M20" s="201">
        <f>'St Barnabas'!Z108</f>
        <v>1</v>
      </c>
      <c r="N20" s="199" t="str">
        <f>'St Barnabas'!AA108</f>
        <v/>
      </c>
      <c r="O20" s="201" t="str">
        <f>'St Barnabas'!AB108</f>
        <v/>
      </c>
      <c r="P20" s="199" t="str">
        <f>'St Barnabas'!AC108</f>
        <v/>
      </c>
      <c r="Q20" s="201">
        <f>'St Barnabas'!AD108</f>
        <v>5</v>
      </c>
      <c r="R20" s="199" t="str">
        <f>'St Barnabas'!AE108</f>
        <v/>
      </c>
      <c r="S20" s="201" t="str">
        <f>'St Barnabas'!AF108</f>
        <v/>
      </c>
      <c r="T20" s="199">
        <f>'St Barnabas'!AG108</f>
        <v>1</v>
      </c>
      <c r="U20" s="201" t="str">
        <f>'St Barnabas'!AH108</f>
        <v/>
      </c>
      <c r="V20" s="199" t="str">
        <f>'St Barnabas'!AI108</f>
        <v/>
      </c>
      <c r="W20" s="201" t="str">
        <f>'St Barnabas'!AJ108</f>
        <v/>
      </c>
      <c r="X20" s="199" t="str">
        <f>'St Barnabas'!AK108</f>
        <v/>
      </c>
      <c r="Y20" s="201" t="str">
        <f>'St Barnabas'!AL108</f>
        <v/>
      </c>
      <c r="Z20" s="199" t="str">
        <f>'St Barnabas'!AM108</f>
        <v/>
      </c>
      <c r="AA20" s="201" t="str">
        <f>'St Barnabas'!AN108</f>
        <v/>
      </c>
      <c r="AB20" s="6">
        <f t="shared" si="0"/>
        <v>14</v>
      </c>
      <c r="AC20" s="17" t="s">
        <v>30</v>
      </c>
    </row>
    <row r="21" spans="1:29" ht="30" customHeight="1" thickTop="1" thickBot="1" x14ac:dyDescent="0.25">
      <c r="A21" s="1">
        <v>16</v>
      </c>
      <c r="B21" s="644" t="s">
        <v>101</v>
      </c>
      <c r="C21" s="645"/>
      <c r="D21" s="266"/>
      <c r="E21" s="266" t="s">
        <v>67</v>
      </c>
      <c r="F21" s="199">
        <f>'St Joseph''s'!S108</f>
        <v>3</v>
      </c>
      <c r="G21" s="201" t="str">
        <f>'St Joseph''s'!T108</f>
        <v/>
      </c>
      <c r="H21" s="199" t="str">
        <f>'St Joseph''s'!U108</f>
        <v/>
      </c>
      <c r="I21" s="201" t="str">
        <f>'St Joseph''s'!V108</f>
        <v/>
      </c>
      <c r="J21" s="199">
        <f>'St Joseph''s'!W108</f>
        <v>2</v>
      </c>
      <c r="K21" s="201">
        <f>'St Joseph''s'!X108</f>
        <v>3</v>
      </c>
      <c r="L21" s="201" t="str">
        <f>'St Joseph''s'!Y108</f>
        <v/>
      </c>
      <c r="M21" s="201" t="str">
        <f>'St Joseph''s'!Z108</f>
        <v/>
      </c>
      <c r="N21" s="201" t="str">
        <f>'St Joseph''s'!AA108</f>
        <v/>
      </c>
      <c r="O21" s="201" t="str">
        <f>'St Joseph''s'!AB108</f>
        <v/>
      </c>
      <c r="P21" s="201" t="str">
        <f>'St Joseph''s'!AC108</f>
        <v/>
      </c>
      <c r="Q21" s="201">
        <f>'St Joseph''s'!AD108</f>
        <v>3</v>
      </c>
      <c r="R21" s="201" t="str">
        <f>'St Joseph''s'!AE108</f>
        <v/>
      </c>
      <c r="S21" s="201" t="str">
        <f>'St Joseph''s'!AF108</f>
        <v/>
      </c>
      <c r="T21" s="201">
        <f>'St Joseph''s'!AG108</f>
        <v>2</v>
      </c>
      <c r="U21" s="201" t="str">
        <f>'St Joseph''s'!AH108</f>
        <v/>
      </c>
      <c r="V21" s="199" t="str">
        <f>'[1]Devizes (2)'!AI108</f>
        <v/>
      </c>
      <c r="W21" s="201" t="str">
        <f>'[1]Devizes (2)'!AJ108</f>
        <v/>
      </c>
      <c r="X21" s="199" t="str">
        <f>'[1]Devizes (2)'!AK108</f>
        <v/>
      </c>
      <c r="Y21" s="201" t="str">
        <f>'[1]Devizes (2)'!AL108</f>
        <v/>
      </c>
      <c r="Z21" s="199" t="str">
        <f>'[1]Devizes (2)'!AM108</f>
        <v/>
      </c>
      <c r="AA21" s="201" t="str">
        <f>'[1]Devizes (2)'!AN108</f>
        <v/>
      </c>
      <c r="AB21" s="6">
        <f t="shared" si="0"/>
        <v>13</v>
      </c>
      <c r="AC21" s="18" t="s">
        <v>67</v>
      </c>
    </row>
    <row r="22" spans="1:29" ht="30" customHeight="1" thickTop="1" thickBot="1" x14ac:dyDescent="0.25">
      <c r="A22" s="1">
        <v>17</v>
      </c>
      <c r="B22" s="656" t="s">
        <v>134</v>
      </c>
      <c r="C22" s="657"/>
      <c r="D22" s="259" t="s">
        <v>111</v>
      </c>
      <c r="E22" s="259" t="s">
        <v>68</v>
      </c>
      <c r="F22" s="199" t="str">
        <f>'St Nicholas'!S108</f>
        <v/>
      </c>
      <c r="G22" s="201">
        <f>'St Nicholas'!T108</f>
        <v>1</v>
      </c>
      <c r="H22" s="199">
        <f>'St Nicholas'!U108</f>
        <v>1</v>
      </c>
      <c r="I22" s="201" t="str">
        <f>'St Nicholas'!V108</f>
        <v/>
      </c>
      <c r="J22" s="199" t="str">
        <f>'St Nicholas'!W108</f>
        <v/>
      </c>
      <c r="K22" s="201">
        <f>'St Nicholas'!X108</f>
        <v>1</v>
      </c>
      <c r="L22" s="199" t="str">
        <f>'St Nicholas'!Y108</f>
        <v/>
      </c>
      <c r="M22" s="201" t="str">
        <f>'St Nicholas'!Z108</f>
        <v/>
      </c>
      <c r="N22" s="199" t="str">
        <f>'St Nicholas'!AA108</f>
        <v/>
      </c>
      <c r="O22" s="201" t="str">
        <f>'St Nicholas'!AB108</f>
        <v/>
      </c>
      <c r="P22" s="199" t="str">
        <f>'St Nicholas'!AC108</f>
        <v/>
      </c>
      <c r="Q22" s="201" t="str">
        <f>'St Nicholas'!AD108</f>
        <v/>
      </c>
      <c r="R22" s="199">
        <f>'St Nicholas'!AE108</f>
        <v>1</v>
      </c>
      <c r="S22" s="201" t="str">
        <f>'St Nicholas'!AF108</f>
        <v/>
      </c>
      <c r="T22" s="199">
        <f>'St Nicholas'!AG108</f>
        <v>1</v>
      </c>
      <c r="U22" s="201" t="str">
        <f>'St Nicholas'!AH108</f>
        <v/>
      </c>
      <c r="V22" s="199" t="str">
        <f>'St Nicholas'!AI108</f>
        <v/>
      </c>
      <c r="W22" s="201" t="str">
        <f>'St Nicholas'!AJ108</f>
        <v/>
      </c>
      <c r="X22" s="199" t="str">
        <f>'St Nicholas'!AK108</f>
        <v/>
      </c>
      <c r="Y22" s="201" t="str">
        <f>'St Nicholas'!AL108</f>
        <v/>
      </c>
      <c r="Z22" s="199" t="str">
        <f>'St Nicholas'!AM108</f>
        <v/>
      </c>
      <c r="AA22" s="201" t="str">
        <f>'St Nicholas'!AN108</f>
        <v/>
      </c>
      <c r="AB22" s="6">
        <f t="shared" si="0"/>
        <v>5</v>
      </c>
      <c r="AC22" s="14" t="s">
        <v>68</v>
      </c>
    </row>
    <row r="23" spans="1:29" ht="30" customHeight="1" thickTop="1" thickBot="1" x14ac:dyDescent="0.25">
      <c r="A23" s="1">
        <v>18</v>
      </c>
      <c r="B23" s="656" t="s">
        <v>103</v>
      </c>
      <c r="C23" s="657"/>
      <c r="D23" s="259" t="s">
        <v>111</v>
      </c>
      <c r="E23" s="259" t="s">
        <v>24</v>
      </c>
      <c r="F23" s="199">
        <f>Trinity!S108</f>
        <v>5</v>
      </c>
      <c r="G23" s="201">
        <f>Trinity!T108</f>
        <v>5</v>
      </c>
      <c r="H23" s="199" t="str">
        <f>Trinity!U108</f>
        <v/>
      </c>
      <c r="I23" s="201">
        <f>Trinity!V108</f>
        <v>2</v>
      </c>
      <c r="J23" s="199">
        <f>Trinity!W108</f>
        <v>2</v>
      </c>
      <c r="K23" s="201">
        <f>Trinity!X108</f>
        <v>1</v>
      </c>
      <c r="L23" s="199">
        <f>Trinity!Y108</f>
        <v>2</v>
      </c>
      <c r="M23" s="201" t="str">
        <f>Trinity!Z108</f>
        <v/>
      </c>
      <c r="N23" s="199" t="str">
        <f>Trinity!AA108</f>
        <v/>
      </c>
      <c r="O23" s="201" t="str">
        <f>Trinity!AB108</f>
        <v/>
      </c>
      <c r="P23" s="199">
        <f>Trinity!AC108</f>
        <v>1</v>
      </c>
      <c r="Q23" s="201">
        <f>Trinity!AD108</f>
        <v>1</v>
      </c>
      <c r="R23" s="199">
        <f>Trinity!AE108</f>
        <v>1</v>
      </c>
      <c r="S23" s="201" t="str">
        <f>Trinity!AF108</f>
        <v/>
      </c>
      <c r="T23" s="199">
        <f>Trinity!AG108</f>
        <v>3</v>
      </c>
      <c r="U23" s="201" t="str">
        <f>Trinity!AH108</f>
        <v/>
      </c>
      <c r="V23" s="199" t="str">
        <f>Trinity!AI108</f>
        <v/>
      </c>
      <c r="W23" s="201" t="str">
        <f>Trinity!AJ108</f>
        <v/>
      </c>
      <c r="X23" s="199" t="str">
        <f>Trinity!AK108</f>
        <v/>
      </c>
      <c r="Y23" s="201" t="str">
        <f>Trinity!AL108</f>
        <v/>
      </c>
      <c r="Z23" s="199" t="str">
        <f>Trinity!AM108</f>
        <v/>
      </c>
      <c r="AA23" s="201" t="str">
        <f>Trinity!AN108</f>
        <v/>
      </c>
      <c r="AB23" s="6">
        <f t="shared" si="0"/>
        <v>23</v>
      </c>
      <c r="AC23" s="14" t="s">
        <v>24</v>
      </c>
    </row>
    <row r="24" spans="1:29" ht="30" customHeight="1" thickTop="1" thickBot="1" x14ac:dyDescent="0.25">
      <c r="A24" s="1">
        <v>19</v>
      </c>
      <c r="B24" s="646" t="s">
        <v>47</v>
      </c>
      <c r="C24" s="647"/>
      <c r="D24" s="273" t="s">
        <v>117</v>
      </c>
      <c r="E24" s="265" t="s">
        <v>69</v>
      </c>
      <c r="F24" s="199" t="str">
        <f>Urchfont!S108</f>
        <v/>
      </c>
      <c r="G24" s="201">
        <f>Urchfont!T108</f>
        <v>1</v>
      </c>
      <c r="H24" s="199" t="str">
        <f>Urchfont!U108</f>
        <v/>
      </c>
      <c r="I24" s="201" t="str">
        <f>Urchfont!V108</f>
        <v/>
      </c>
      <c r="J24" s="199">
        <f>Urchfont!W108</f>
        <v>1</v>
      </c>
      <c r="K24" s="201" t="str">
        <f>Urchfont!X108</f>
        <v/>
      </c>
      <c r="L24" s="199" t="str">
        <f>Urchfont!Y108</f>
        <v/>
      </c>
      <c r="M24" s="201" t="str">
        <f>Urchfont!Z108</f>
        <v/>
      </c>
      <c r="N24" s="199" t="str">
        <f>Urchfont!AA108</f>
        <v/>
      </c>
      <c r="O24" s="201" t="str">
        <f>Urchfont!AB108</f>
        <v/>
      </c>
      <c r="P24" s="199">
        <f>Urchfont!AC108</f>
        <v>1</v>
      </c>
      <c r="Q24" s="201" t="str">
        <f>Urchfont!AD108</f>
        <v/>
      </c>
      <c r="R24" s="199">
        <f>Urchfont!AE108</f>
        <v>1</v>
      </c>
      <c r="S24" s="201" t="str">
        <f>Urchfont!AF108</f>
        <v/>
      </c>
      <c r="T24" s="199">
        <f>Urchfont!AG108</f>
        <v>1</v>
      </c>
      <c r="U24" s="201" t="str">
        <f>Urchfont!AH108</f>
        <v/>
      </c>
      <c r="V24" s="199" t="str">
        <f>Urchfont!AI108</f>
        <v/>
      </c>
      <c r="W24" s="201" t="str">
        <f>Urchfont!AJ108</f>
        <v/>
      </c>
      <c r="X24" s="199" t="str">
        <f>Urchfont!AK108</f>
        <v/>
      </c>
      <c r="Y24" s="201" t="str">
        <f>Urchfont!AL108</f>
        <v/>
      </c>
      <c r="Z24" s="199" t="str">
        <f>Urchfont!AM108</f>
        <v/>
      </c>
      <c r="AA24" s="201" t="str">
        <f>Urchfont!AN108</f>
        <v/>
      </c>
      <c r="AB24" s="6">
        <f t="shared" si="0"/>
        <v>5</v>
      </c>
      <c r="AC24" s="17" t="s">
        <v>69</v>
      </c>
    </row>
    <row r="25" spans="1:29" ht="30" customHeight="1" thickTop="1" thickBot="1" x14ac:dyDescent="0.25">
      <c r="A25" s="1">
        <v>20</v>
      </c>
      <c r="B25" s="648" t="s">
        <v>105</v>
      </c>
      <c r="C25" s="649"/>
      <c r="D25" s="267" t="s">
        <v>112</v>
      </c>
      <c r="E25" s="267" t="s">
        <v>70</v>
      </c>
      <c r="F25" s="199">
        <f>Wansdyke!S108</f>
        <v>9</v>
      </c>
      <c r="G25" s="201">
        <f>Wansdyke!T108</f>
        <v>11</v>
      </c>
      <c r="H25" s="199" t="str">
        <f>Wansdyke!U108</f>
        <v/>
      </c>
      <c r="I25" s="201">
        <f>Wansdyke!V108</f>
        <v>2</v>
      </c>
      <c r="J25" s="199">
        <f>Wansdyke!W108</f>
        <v>5</v>
      </c>
      <c r="K25" s="201">
        <f>Wansdyke!X108</f>
        <v>2</v>
      </c>
      <c r="L25" s="199">
        <f>Wansdyke!Y108</f>
        <v>7</v>
      </c>
      <c r="M25" s="201">
        <f>Wansdyke!Z108</f>
        <v>3</v>
      </c>
      <c r="N25" s="199" t="str">
        <f>Wansdyke!AA108</f>
        <v/>
      </c>
      <c r="O25" s="201">
        <f>Wansdyke!AB108</f>
        <v>1</v>
      </c>
      <c r="P25" s="199">
        <f>Wansdyke!AC108</f>
        <v>2</v>
      </c>
      <c r="Q25" s="201">
        <f>Wansdyke!AD108</f>
        <v>2</v>
      </c>
      <c r="R25" s="199">
        <f>Wansdyke!AE108</f>
        <v>5</v>
      </c>
      <c r="S25" s="201">
        <f>Wansdyke!AF108</f>
        <v>2</v>
      </c>
      <c r="T25" s="199">
        <f>Wansdyke!AG108</f>
        <v>7</v>
      </c>
      <c r="U25" s="201">
        <f>Wansdyke!AH108</f>
        <v>2</v>
      </c>
      <c r="V25" s="199" t="str">
        <f>Wansdyke!AI108</f>
        <v/>
      </c>
      <c r="W25" s="201" t="str">
        <f>Wansdyke!AJ108</f>
        <v/>
      </c>
      <c r="X25" s="199" t="str">
        <f>Wansdyke!AK108</f>
        <v/>
      </c>
      <c r="Y25" s="201" t="str">
        <f>Wansdyke!AL108</f>
        <v/>
      </c>
      <c r="Z25" s="199" t="str">
        <f>Wansdyke!AM108</f>
        <v/>
      </c>
      <c r="AA25" s="201" t="str">
        <f>Wansdyke!AN108</f>
        <v/>
      </c>
      <c r="AB25" s="6">
        <f t="shared" si="0"/>
        <v>60</v>
      </c>
      <c r="AC25" s="19" t="s">
        <v>70</v>
      </c>
    </row>
    <row r="26" spans="1:29" ht="30" customHeight="1" thickTop="1" thickBot="1" x14ac:dyDescent="0.25">
      <c r="A26" s="1">
        <v>21</v>
      </c>
      <c r="B26" s="652" t="s">
        <v>82</v>
      </c>
      <c r="C26" s="653"/>
      <c r="D26" s="258" t="s">
        <v>115</v>
      </c>
      <c r="E26" s="258" t="s">
        <v>18</v>
      </c>
      <c r="F26" s="199">
        <f>Woodborough!S108</f>
        <v>5</v>
      </c>
      <c r="G26" s="201">
        <f>Woodborough!T108</f>
        <v>1</v>
      </c>
      <c r="H26" s="199">
        <f>Woodborough!U108</f>
        <v>1</v>
      </c>
      <c r="I26" s="201" t="str">
        <f>Woodborough!V108</f>
        <v/>
      </c>
      <c r="J26" s="199">
        <f>Woodborough!W108</f>
        <v>3</v>
      </c>
      <c r="K26" s="201">
        <f>Woodborough!X108</f>
        <v>2</v>
      </c>
      <c r="L26" s="199">
        <f>Woodborough!Y108</f>
        <v>2</v>
      </c>
      <c r="M26" s="201" t="str">
        <f>Woodborough!Z108</f>
        <v/>
      </c>
      <c r="N26" s="199" t="str">
        <f>Woodborough!AA108</f>
        <v/>
      </c>
      <c r="O26" s="201" t="str">
        <f>Woodborough!AB108</f>
        <v/>
      </c>
      <c r="P26" s="199" t="str">
        <f>Woodborough!AC108</f>
        <v/>
      </c>
      <c r="Q26" s="201">
        <f>Woodborough!AD108</f>
        <v>1</v>
      </c>
      <c r="R26" s="199">
        <f>Woodborough!AE108</f>
        <v>1</v>
      </c>
      <c r="S26" s="201" t="str">
        <f>Woodborough!AF108</f>
        <v/>
      </c>
      <c r="T26" s="199">
        <f>Woodborough!AG108</f>
        <v>3</v>
      </c>
      <c r="U26" s="201">
        <f>Woodborough!AH108</f>
        <v>1</v>
      </c>
      <c r="V26" s="199" t="str">
        <f>Woodborough!AI108</f>
        <v/>
      </c>
      <c r="W26" s="201" t="str">
        <f>Woodborough!AJ108</f>
        <v/>
      </c>
      <c r="X26" s="199" t="str">
        <f>Woodborough!AK108</f>
        <v/>
      </c>
      <c r="Y26" s="201" t="str">
        <f>Woodborough!AL108</f>
        <v/>
      </c>
      <c r="Z26" s="199" t="str">
        <f>Woodborough!AM108</f>
        <v/>
      </c>
      <c r="AA26" s="201" t="str">
        <f>Woodborough!AN108</f>
        <v/>
      </c>
      <c r="AB26" s="6">
        <f t="shared" si="0"/>
        <v>20</v>
      </c>
      <c r="AC26" s="13" t="s">
        <v>18</v>
      </c>
    </row>
    <row r="27" spans="1:29" ht="30" customHeight="1" thickTop="1" thickBot="1" x14ac:dyDescent="0.25">
      <c r="A27" s="149">
        <v>22</v>
      </c>
      <c r="B27" s="654" t="s">
        <v>37</v>
      </c>
      <c r="C27" s="655"/>
      <c r="D27" s="268"/>
      <c r="E27" s="268" t="s">
        <v>71</v>
      </c>
      <c r="F27" s="200">
        <f>'Other Schools'!S108</f>
        <v>1</v>
      </c>
      <c r="G27" s="200" t="str">
        <f>'Other Schools'!T108</f>
        <v/>
      </c>
      <c r="H27" s="200" t="str">
        <f>'Other Schools'!U108</f>
        <v/>
      </c>
      <c r="I27" s="200" t="str">
        <f>'Other Schools'!V108</f>
        <v/>
      </c>
      <c r="J27" s="200" t="str">
        <f>'Other Schools'!W108</f>
        <v/>
      </c>
      <c r="K27" s="200" t="str">
        <f>'Other Schools'!X108</f>
        <v/>
      </c>
      <c r="L27" s="200" t="str">
        <f>'Other Schools'!Y108</f>
        <v/>
      </c>
      <c r="M27" s="200" t="str">
        <f>'Other Schools'!Z108</f>
        <v/>
      </c>
      <c r="N27" s="200" t="str">
        <f>'Other Schools'!AA108</f>
        <v/>
      </c>
      <c r="O27" s="200" t="str">
        <f>'Other Schools'!AB108</f>
        <v/>
      </c>
      <c r="P27" s="200" t="str">
        <f>'Other Schools'!AC108</f>
        <v/>
      </c>
      <c r="Q27" s="200">
        <f>'Other Schools'!AD108</f>
        <v>1</v>
      </c>
      <c r="R27" s="200">
        <f>'Other Schools'!AE108</f>
        <v>1</v>
      </c>
      <c r="S27" s="200" t="str">
        <f>'Other Schools'!AF108</f>
        <v/>
      </c>
      <c r="T27" s="200" t="str">
        <f>'Other Schools'!AG108</f>
        <v/>
      </c>
      <c r="U27" s="200" t="str">
        <f>'Other Schools'!AH108</f>
        <v/>
      </c>
      <c r="V27" s="200" t="str">
        <f>'Other Schools'!AF108</f>
        <v/>
      </c>
      <c r="W27" s="202" t="str">
        <f>'Other Schools'!AG108</f>
        <v/>
      </c>
      <c r="X27" s="200" t="str">
        <f>'Other Schools'!AH108</f>
        <v/>
      </c>
      <c r="Y27" s="202" t="str">
        <f>'Other Schools'!AI108</f>
        <v/>
      </c>
      <c r="Z27" s="200" t="str">
        <f>'Other Schools'!AJ108</f>
        <v/>
      </c>
      <c r="AA27" s="202" t="str">
        <f>'Other Schools'!AK108</f>
        <v/>
      </c>
      <c r="AB27" s="6">
        <f t="shared" si="0"/>
        <v>3</v>
      </c>
      <c r="AC27" s="116" t="s">
        <v>71</v>
      </c>
    </row>
    <row r="28" spans="1:29" ht="30" customHeight="1" thickTop="1" thickBot="1" x14ac:dyDescent="0.25">
      <c r="A28" s="2"/>
      <c r="B28" s="643" t="s">
        <v>48</v>
      </c>
      <c r="C28" s="643"/>
      <c r="D28" s="643"/>
      <c r="E28" s="643"/>
      <c r="F28" s="148">
        <f t="shared" ref="F28:AB28" si="1">SUM(F4:F27)</f>
        <v>71</v>
      </c>
      <c r="G28" s="148">
        <f t="shared" si="1"/>
        <v>39</v>
      </c>
      <c r="H28" s="148">
        <f t="shared" si="1"/>
        <v>10</v>
      </c>
      <c r="I28" s="148">
        <f t="shared" si="1"/>
        <v>10</v>
      </c>
      <c r="J28" s="148">
        <f t="shared" si="1"/>
        <v>42</v>
      </c>
      <c r="K28" s="148">
        <f t="shared" si="1"/>
        <v>16</v>
      </c>
      <c r="L28" s="148">
        <f t="shared" si="1"/>
        <v>27</v>
      </c>
      <c r="M28" s="148">
        <f t="shared" si="1"/>
        <v>9</v>
      </c>
      <c r="N28" s="148">
        <f t="shared" si="1"/>
        <v>0</v>
      </c>
      <c r="O28" s="148">
        <f t="shared" si="1"/>
        <v>4</v>
      </c>
      <c r="P28" s="148">
        <f t="shared" si="1"/>
        <v>7</v>
      </c>
      <c r="Q28" s="148">
        <f t="shared" si="1"/>
        <v>28</v>
      </c>
      <c r="R28" s="148">
        <f t="shared" si="1"/>
        <v>33</v>
      </c>
      <c r="S28" s="148">
        <f t="shared" si="1"/>
        <v>8</v>
      </c>
      <c r="T28" s="148">
        <f t="shared" si="1"/>
        <v>40</v>
      </c>
      <c r="U28" s="148">
        <f t="shared" si="1"/>
        <v>7</v>
      </c>
      <c r="V28" s="148">
        <f t="shared" si="1"/>
        <v>0</v>
      </c>
      <c r="W28" s="148">
        <f t="shared" si="1"/>
        <v>0</v>
      </c>
      <c r="X28" s="148">
        <f t="shared" si="1"/>
        <v>0</v>
      </c>
      <c r="Y28" s="148">
        <f t="shared" si="1"/>
        <v>0</v>
      </c>
      <c r="Z28" s="148">
        <f t="shared" si="1"/>
        <v>0</v>
      </c>
      <c r="AA28" s="148">
        <f t="shared" si="1"/>
        <v>0</v>
      </c>
      <c r="AB28" s="302">
        <f t="shared" si="1"/>
        <v>351</v>
      </c>
    </row>
    <row r="29" spans="1:29" ht="19.149999999999999" customHeight="1" thickTop="1" thickBot="1" x14ac:dyDescent="0.25">
      <c r="A29" s="2"/>
      <c r="B29" s="642" t="s">
        <v>35</v>
      </c>
      <c r="C29" s="642"/>
      <c r="D29" s="642"/>
      <c r="E29" s="642"/>
      <c r="F29" s="150">
        <f>SUM('All Cannings:Other Schools'!S109)</f>
        <v>25</v>
      </c>
      <c r="G29" s="203">
        <f>SUM('All Cannings:Other Schools'!T109)</f>
        <v>39</v>
      </c>
      <c r="H29" s="150">
        <f>SUM('All Cannings:Other Schools'!U109)</f>
        <v>9</v>
      </c>
      <c r="I29" s="203">
        <f>SUM('All Cannings:Other Schools'!V109)</f>
        <v>15</v>
      </c>
      <c r="J29" s="150">
        <f>SUM('All Cannings:Other Schools'!W109)</f>
        <v>16</v>
      </c>
      <c r="K29" s="203">
        <f>SUM('All Cannings:Other Schools'!X109)</f>
        <v>20</v>
      </c>
      <c r="L29" s="150">
        <f>SUM('All Cannings:Other Schools'!Y109)</f>
        <v>14</v>
      </c>
      <c r="M29" s="203">
        <f>SUM('All Cannings:Other Schools'!Z109)</f>
        <v>7</v>
      </c>
      <c r="N29" s="150">
        <f>SUM('All Cannings:Other Schools'!AA109)</f>
        <v>0</v>
      </c>
      <c r="O29" s="203">
        <f>SUM('All Cannings:Other Schools'!AB109)</f>
        <v>6</v>
      </c>
      <c r="P29" s="150">
        <f>SUM('All Cannings:Other Schools'!AC109)</f>
        <v>5</v>
      </c>
      <c r="Q29" s="203">
        <f>SUM('All Cannings:Other Schools'!AD109)</f>
        <v>17</v>
      </c>
      <c r="R29" s="150">
        <f>SUM('All Cannings:Other Schools'!AE109)</f>
        <v>29</v>
      </c>
      <c r="S29" s="203">
        <f>SUM('All Cannings:Other Schools'!AF109)</f>
        <v>14</v>
      </c>
      <c r="T29" s="150">
        <f>SUM('All Cannings:Other Schools'!AG109)</f>
        <v>62</v>
      </c>
      <c r="U29" s="203">
        <f>SUM('All Cannings:Other Schools'!AH109)</f>
        <v>10</v>
      </c>
      <c r="V29" s="152"/>
      <c r="W29" s="151"/>
      <c r="X29" s="152"/>
      <c r="Y29" s="151"/>
      <c r="Z29" s="152"/>
      <c r="AA29" s="151"/>
      <c r="AB29" s="153">
        <f>SUM(F29:AA29)</f>
        <v>288</v>
      </c>
    </row>
    <row r="30" spans="1:29" ht="19.149999999999999" customHeight="1" thickTop="1" thickBot="1" x14ac:dyDescent="0.25">
      <c r="A30" s="2"/>
      <c r="B30" s="642" t="s">
        <v>36</v>
      </c>
      <c r="C30" s="642"/>
      <c r="D30" s="642"/>
      <c r="E30" s="642"/>
      <c r="F30" s="152">
        <f>SUM('All Cannings:Other Schools'!S110)</f>
        <v>16</v>
      </c>
      <c r="G30" s="151">
        <f>SUM('All Cannings:Other Schools'!T110)</f>
        <v>34</v>
      </c>
      <c r="H30" s="152">
        <f>SUM('All Cannings:Other Schools'!U110)</f>
        <v>11</v>
      </c>
      <c r="I30" s="151">
        <f>SUM('All Cannings:Other Schools'!V110)</f>
        <v>7</v>
      </c>
      <c r="J30" s="152">
        <f>SUM('All Cannings:Other Schools'!W110)</f>
        <v>14</v>
      </c>
      <c r="K30" s="151">
        <f>SUM('All Cannings:Other Schools'!X110)</f>
        <v>19</v>
      </c>
      <c r="L30" s="152">
        <f>SUM('All Cannings:Other Schools'!Y110)</f>
        <v>28</v>
      </c>
      <c r="M30" s="151">
        <f>SUM('All Cannings:Other Schools'!Z110)</f>
        <v>14</v>
      </c>
      <c r="N30" s="152">
        <f>SUM('All Cannings:Other Schools'!AA110)</f>
        <v>0</v>
      </c>
      <c r="O30" s="151">
        <f>SUM('All Cannings:Other Schools'!AB110)</f>
        <v>8</v>
      </c>
      <c r="P30" s="152">
        <f>SUM('All Cannings:Other Schools'!AC110)</f>
        <v>11</v>
      </c>
      <c r="Q30" s="151">
        <f>SUM('All Cannings:Other Schools'!AD110)</f>
        <v>15</v>
      </c>
      <c r="R30" s="152">
        <f>SUM('All Cannings:Other Schools'!AE110)</f>
        <v>20</v>
      </c>
      <c r="S30" s="151">
        <f>SUM('All Cannings:Other Schools'!AF110)</f>
        <v>15</v>
      </c>
      <c r="T30" s="152">
        <f>SUM('All Cannings:Other Schools'!AG110)</f>
        <v>26</v>
      </c>
      <c r="U30" s="151">
        <f>SUM('All Cannings:Other Schools'!AH110)</f>
        <v>11</v>
      </c>
      <c r="V30" s="152"/>
      <c r="W30" s="151"/>
      <c r="X30" s="152"/>
      <c r="Y30" s="151"/>
      <c r="Z30" s="152"/>
      <c r="AA30" s="151"/>
      <c r="AB30" s="153">
        <f>SUM(F30:AA30)</f>
        <v>249</v>
      </c>
    </row>
    <row r="31" spans="1:29" ht="94.15" customHeight="1" thickTop="1" thickBot="1" x14ac:dyDescent="0.25">
      <c r="F31" s="115" t="str">
        <f t="shared" ref="F31:AA31" si="2">F1</f>
        <v>ADVENTUROUS ACTIVITIES</v>
      </c>
      <c r="G31" s="20" t="str">
        <f t="shared" si="2"/>
        <v>ARCHERY</v>
      </c>
      <c r="H31" s="109" t="str">
        <f t="shared" si="2"/>
        <v>ATHLETICS</v>
      </c>
      <c r="I31" s="20" t="str">
        <f t="shared" si="2"/>
        <v>BADMINTON</v>
      </c>
      <c r="J31" s="109" t="str">
        <f t="shared" si="2"/>
        <v>CANOEING</v>
      </c>
      <c r="K31" s="20" t="str">
        <f t="shared" si="2"/>
        <v>GOLF</v>
      </c>
      <c r="L31" s="323" t="str">
        <f t="shared" si="2"/>
        <v>GYMNASTICS</v>
      </c>
      <c r="M31" s="324" t="str">
        <f t="shared" si="2"/>
        <v>JUDO</v>
      </c>
      <c r="N31" s="109" t="str">
        <f t="shared" si="2"/>
        <v>MOUNTAIN BIKING</v>
      </c>
      <c r="O31" s="20" t="str">
        <f t="shared" si="2"/>
        <v>POOL - ARTISTIC SWIMMING</v>
      </c>
      <c r="P31" s="323" t="str">
        <f t="shared" si="2"/>
        <v>POOL - POOLSIDE DIVING</v>
      </c>
      <c r="Q31" s="20" t="str">
        <f t="shared" si="2"/>
        <v>SKATEBOARDING</v>
      </c>
      <c r="R31" s="109" t="str">
        <f t="shared" si="2"/>
        <v>SWORD FENCING</v>
      </c>
      <c r="S31" s="20" t="str">
        <f t="shared" si="2"/>
        <v>TABLE TENNIS</v>
      </c>
      <c r="T31" s="109" t="str">
        <f t="shared" si="2"/>
        <v>TRAMPOLINING</v>
      </c>
      <c r="U31" s="20" t="str">
        <f t="shared" si="2"/>
        <v>VOLLEYBALL</v>
      </c>
      <c r="V31" s="109" t="str">
        <f t="shared" si="2"/>
        <v>UNUSED</v>
      </c>
      <c r="W31" s="20" t="str">
        <f t="shared" si="2"/>
        <v>UNUSED</v>
      </c>
      <c r="X31" s="109" t="str">
        <f t="shared" si="2"/>
        <v>UNUSED</v>
      </c>
      <c r="Y31" s="20" t="str">
        <f t="shared" si="2"/>
        <v>UNUSED</v>
      </c>
      <c r="Z31" s="109" t="str">
        <f t="shared" si="2"/>
        <v>UNUSED</v>
      </c>
      <c r="AA31" s="20" t="str">
        <f t="shared" si="2"/>
        <v>UNUSED</v>
      </c>
      <c r="AB31" s="303">
        <f>SUM(F28:AA28)</f>
        <v>351</v>
      </c>
    </row>
    <row r="32" spans="1:29" ht="13.5" thickTop="1" x14ac:dyDescent="0.2"/>
    <row r="33" spans="2:31" x14ac:dyDescent="0.2">
      <c r="B33" s="112" t="s">
        <v>1</v>
      </c>
      <c r="C33" s="112"/>
      <c r="D33" s="274"/>
      <c r="E33" s="269"/>
      <c r="F33" s="7">
        <v>72</v>
      </c>
      <c r="G33" s="7">
        <v>42</v>
      </c>
      <c r="H33" s="7">
        <v>15</v>
      </c>
      <c r="I33" s="7">
        <v>16</v>
      </c>
      <c r="J33" s="7">
        <v>40</v>
      </c>
      <c r="K33" s="7">
        <v>20</v>
      </c>
      <c r="L33" s="7">
        <v>45</v>
      </c>
      <c r="M33" s="7">
        <v>20</v>
      </c>
      <c r="N33" s="7">
        <v>0</v>
      </c>
      <c r="O33" s="7">
        <v>12</v>
      </c>
      <c r="P33" s="7">
        <v>24</v>
      </c>
      <c r="Q33" s="7">
        <v>30</v>
      </c>
      <c r="R33" s="7">
        <v>56</v>
      </c>
      <c r="S33" s="7">
        <v>12</v>
      </c>
      <c r="T33" s="7">
        <v>55</v>
      </c>
      <c r="U33" s="7">
        <v>30</v>
      </c>
      <c r="V33" s="7"/>
      <c r="W33" s="7"/>
      <c r="X33" s="7"/>
      <c r="Y33" s="7"/>
      <c r="Z33" s="7"/>
      <c r="AA33" s="7"/>
      <c r="AB33" s="9">
        <f>SUM(F33:AA33)</f>
        <v>489</v>
      </c>
    </row>
    <row r="34" spans="2:31" x14ac:dyDescent="0.2">
      <c r="B34" s="112" t="s">
        <v>2</v>
      </c>
      <c r="C34" s="112"/>
      <c r="D34" s="274"/>
      <c r="E34" s="269"/>
      <c r="F34" s="7">
        <f t="shared" ref="F34:AA34" si="3">F33-F28+F35-F36</f>
        <v>1</v>
      </c>
      <c r="G34" s="7">
        <f t="shared" si="3"/>
        <v>3</v>
      </c>
      <c r="H34" s="7">
        <f t="shared" si="3"/>
        <v>5</v>
      </c>
      <c r="I34" s="7">
        <f t="shared" si="3"/>
        <v>6</v>
      </c>
      <c r="J34" s="7">
        <f t="shared" si="3"/>
        <v>-2</v>
      </c>
      <c r="K34" s="7">
        <f t="shared" si="3"/>
        <v>4</v>
      </c>
      <c r="L34" s="7">
        <f t="shared" si="3"/>
        <v>18</v>
      </c>
      <c r="M34" s="7">
        <f t="shared" si="3"/>
        <v>11</v>
      </c>
      <c r="N34" s="7">
        <f t="shared" si="3"/>
        <v>0</v>
      </c>
      <c r="O34" s="7">
        <f t="shared" si="3"/>
        <v>8</v>
      </c>
      <c r="P34" s="7">
        <f t="shared" si="3"/>
        <v>17</v>
      </c>
      <c r="Q34" s="7">
        <f t="shared" si="3"/>
        <v>2</v>
      </c>
      <c r="R34" s="7">
        <f t="shared" si="3"/>
        <v>23</v>
      </c>
      <c r="S34" s="7">
        <f t="shared" si="3"/>
        <v>4</v>
      </c>
      <c r="T34" s="7">
        <f t="shared" si="3"/>
        <v>15</v>
      </c>
      <c r="U34" s="7">
        <f t="shared" si="3"/>
        <v>23</v>
      </c>
      <c r="V34" s="7">
        <f t="shared" si="3"/>
        <v>0</v>
      </c>
      <c r="W34" s="7">
        <f t="shared" si="3"/>
        <v>0</v>
      </c>
      <c r="X34" s="7">
        <f t="shared" si="3"/>
        <v>0</v>
      </c>
      <c r="Y34" s="7">
        <f t="shared" si="3"/>
        <v>0</v>
      </c>
      <c r="Z34" s="7">
        <f t="shared" si="3"/>
        <v>0</v>
      </c>
      <c r="AA34" s="7">
        <f t="shared" si="3"/>
        <v>0</v>
      </c>
      <c r="AB34" s="218">
        <f>SUM(F34:AA34)</f>
        <v>138</v>
      </c>
    </row>
    <row r="35" spans="2:31" x14ac:dyDescent="0.2">
      <c r="B35" s="113" t="s">
        <v>38</v>
      </c>
      <c r="C35" s="113"/>
      <c r="D35" s="275"/>
      <c r="E35" s="270"/>
      <c r="F35" s="105"/>
      <c r="G35" s="7"/>
      <c r="H35" s="105"/>
      <c r="I35" s="7"/>
      <c r="J35" s="105"/>
      <c r="K35" s="7"/>
      <c r="L35" s="105"/>
      <c r="M35" s="7"/>
      <c r="N35" s="105"/>
      <c r="O35" s="7"/>
      <c r="P35" s="105"/>
      <c r="Q35" s="7"/>
      <c r="R35" s="105"/>
      <c r="S35" s="7"/>
      <c r="T35" s="105"/>
      <c r="U35" s="7"/>
      <c r="V35" s="105"/>
      <c r="W35" s="7"/>
      <c r="X35" s="105"/>
      <c r="Y35" s="7"/>
      <c r="Z35" s="105"/>
      <c r="AA35" s="7"/>
    </row>
    <row r="36" spans="2:31" x14ac:dyDescent="0.2">
      <c r="B36" s="114" t="s">
        <v>39</v>
      </c>
      <c r="C36" s="114"/>
      <c r="D36" s="276"/>
      <c r="E36" s="271"/>
      <c r="F36" s="106"/>
      <c r="G36" s="7"/>
      <c r="H36" s="106"/>
      <c r="I36" s="7"/>
      <c r="J36" s="106"/>
      <c r="K36" s="7"/>
      <c r="L36" s="106"/>
      <c r="M36" s="7"/>
      <c r="N36" s="106"/>
      <c r="O36" s="7"/>
      <c r="P36" s="106"/>
      <c r="Q36" s="7"/>
      <c r="R36" s="106"/>
      <c r="S36" s="7"/>
      <c r="T36" s="106"/>
      <c r="U36" s="7"/>
      <c r="V36" s="106"/>
      <c r="W36" s="7"/>
      <c r="X36" s="106"/>
      <c r="Y36" s="7"/>
      <c r="Z36" s="106"/>
      <c r="AA36" s="7"/>
    </row>
    <row r="37" spans="2:31" x14ac:dyDescent="0.2">
      <c r="B37" s="301" t="s">
        <v>2047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304">
        <f>SUM('All Cannings:Other Schools'!AQ107)</f>
        <v>344</v>
      </c>
    </row>
    <row r="38" spans="2:31" x14ac:dyDescent="0.2">
      <c r="B38" t="s">
        <v>124</v>
      </c>
      <c r="F38" s="7">
        <v>36</v>
      </c>
      <c r="G38" s="7">
        <v>14</v>
      </c>
      <c r="H38" s="7">
        <v>15</v>
      </c>
      <c r="I38" s="7">
        <v>16</v>
      </c>
      <c r="J38" s="7">
        <v>8</v>
      </c>
      <c r="K38" s="7">
        <v>20</v>
      </c>
      <c r="L38" s="7">
        <v>15</v>
      </c>
      <c r="M38" s="7">
        <v>20</v>
      </c>
      <c r="N38" s="7">
        <v>0</v>
      </c>
      <c r="O38" s="7">
        <v>12</v>
      </c>
      <c r="P38" s="7">
        <v>12</v>
      </c>
      <c r="Q38" s="7">
        <v>10</v>
      </c>
      <c r="R38" s="7">
        <v>28</v>
      </c>
      <c r="S38" s="7">
        <v>12</v>
      </c>
      <c r="T38" s="7">
        <v>11</v>
      </c>
      <c r="U38" s="9">
        <v>30</v>
      </c>
      <c r="V38" s="9"/>
      <c r="W38" s="9"/>
      <c r="X38" s="9"/>
      <c r="Y38" s="9"/>
      <c r="Z38" s="9"/>
      <c r="AA38" s="9"/>
    </row>
    <row r="39" spans="2:31" x14ac:dyDescent="0.2">
      <c r="B39" t="s">
        <v>32</v>
      </c>
      <c r="F39" s="8">
        <v>10</v>
      </c>
      <c r="G39" s="8">
        <v>1</v>
      </c>
      <c r="H39" s="8">
        <v>6</v>
      </c>
      <c r="I39" s="8">
        <v>4</v>
      </c>
      <c r="J39" s="8">
        <v>4</v>
      </c>
      <c r="K39" s="8">
        <v>1</v>
      </c>
      <c r="L39" s="8">
        <v>11</v>
      </c>
      <c r="M39" s="8">
        <v>8</v>
      </c>
      <c r="N39" s="8">
        <v>0</v>
      </c>
      <c r="O39" s="8">
        <v>1</v>
      </c>
      <c r="P39" s="8">
        <v>1</v>
      </c>
      <c r="Q39" s="8">
        <v>1</v>
      </c>
      <c r="R39" s="8">
        <v>8</v>
      </c>
      <c r="S39" s="8">
        <v>4</v>
      </c>
      <c r="T39" s="8">
        <v>5</v>
      </c>
      <c r="U39" s="204">
        <v>1</v>
      </c>
      <c r="V39" s="8"/>
      <c r="W39" s="8"/>
      <c r="X39" s="8"/>
      <c r="Y39" s="8"/>
      <c r="Z39" s="8"/>
      <c r="AA39" s="8"/>
    </row>
    <row r="40" spans="2:31" x14ac:dyDescent="0.2">
      <c r="B40" t="s">
        <v>33</v>
      </c>
      <c r="F40" s="7">
        <f>F28-F35+F36</f>
        <v>71</v>
      </c>
      <c r="G40" s="7">
        <f t="shared" ref="G40:AA40" si="4">G28-G35+G36</f>
        <v>39</v>
      </c>
      <c r="H40" s="7">
        <f t="shared" si="4"/>
        <v>10</v>
      </c>
      <c r="I40" s="7">
        <f t="shared" si="4"/>
        <v>10</v>
      </c>
      <c r="J40" s="7">
        <f t="shared" si="4"/>
        <v>42</v>
      </c>
      <c r="K40" s="7">
        <f t="shared" si="4"/>
        <v>16</v>
      </c>
      <c r="L40" s="7">
        <f t="shared" si="4"/>
        <v>27</v>
      </c>
      <c r="M40" s="7">
        <f t="shared" si="4"/>
        <v>9</v>
      </c>
      <c r="N40" s="7">
        <f t="shared" si="4"/>
        <v>0</v>
      </c>
      <c r="O40" s="7">
        <f t="shared" si="4"/>
        <v>4</v>
      </c>
      <c r="P40" s="7">
        <f t="shared" si="4"/>
        <v>7</v>
      </c>
      <c r="Q40" s="7">
        <f t="shared" si="4"/>
        <v>28</v>
      </c>
      <c r="R40" s="7">
        <f t="shared" si="4"/>
        <v>33</v>
      </c>
      <c r="S40" s="7">
        <f t="shared" si="4"/>
        <v>8</v>
      </c>
      <c r="T40" s="7">
        <f t="shared" si="4"/>
        <v>40</v>
      </c>
      <c r="U40" s="205">
        <f t="shared" si="4"/>
        <v>7</v>
      </c>
      <c r="V40" s="7">
        <f t="shared" si="4"/>
        <v>0</v>
      </c>
      <c r="W40" s="7">
        <f t="shared" si="4"/>
        <v>0</v>
      </c>
      <c r="X40" s="7">
        <f t="shared" si="4"/>
        <v>0</v>
      </c>
      <c r="Y40" s="7">
        <f t="shared" si="4"/>
        <v>0</v>
      </c>
      <c r="Z40" s="7">
        <f t="shared" si="4"/>
        <v>0</v>
      </c>
      <c r="AA40" s="7">
        <f t="shared" si="4"/>
        <v>0</v>
      </c>
      <c r="AB40" s="9">
        <f>SUM(F40:AA40)</f>
        <v>351</v>
      </c>
    </row>
    <row r="41" spans="2:31" x14ac:dyDescent="0.2">
      <c r="B41" t="s">
        <v>34</v>
      </c>
      <c r="F41" s="7">
        <f t="shared" ref="F41:AA41" si="5">F33-F40</f>
        <v>1</v>
      </c>
      <c r="G41" s="7">
        <f t="shared" si="5"/>
        <v>3</v>
      </c>
      <c r="H41" s="7">
        <f t="shared" si="5"/>
        <v>5</v>
      </c>
      <c r="I41" s="7">
        <f t="shared" si="5"/>
        <v>6</v>
      </c>
      <c r="J41" s="7">
        <f t="shared" si="5"/>
        <v>-2</v>
      </c>
      <c r="K41" s="7">
        <f t="shared" si="5"/>
        <v>4</v>
      </c>
      <c r="L41" s="7">
        <f t="shared" si="5"/>
        <v>18</v>
      </c>
      <c r="M41" s="7">
        <f t="shared" si="5"/>
        <v>11</v>
      </c>
      <c r="N41" s="7">
        <f t="shared" si="5"/>
        <v>0</v>
      </c>
      <c r="O41" s="7">
        <f t="shared" si="5"/>
        <v>8</v>
      </c>
      <c r="P41" s="7">
        <f t="shared" si="5"/>
        <v>17</v>
      </c>
      <c r="Q41" s="7">
        <f t="shared" si="5"/>
        <v>2</v>
      </c>
      <c r="R41" s="7">
        <f t="shared" si="5"/>
        <v>23</v>
      </c>
      <c r="S41" s="7">
        <f t="shared" si="5"/>
        <v>4</v>
      </c>
      <c r="T41" s="7">
        <f t="shared" si="5"/>
        <v>15</v>
      </c>
      <c r="U41" s="7">
        <f t="shared" si="5"/>
        <v>23</v>
      </c>
      <c r="V41" s="7">
        <f t="shared" si="5"/>
        <v>0</v>
      </c>
      <c r="W41" s="7">
        <f t="shared" si="5"/>
        <v>0</v>
      </c>
      <c r="X41" s="7">
        <f t="shared" si="5"/>
        <v>0</v>
      </c>
      <c r="Y41" s="7">
        <f t="shared" si="5"/>
        <v>0</v>
      </c>
      <c r="Z41" s="7">
        <f t="shared" si="5"/>
        <v>0</v>
      </c>
      <c r="AA41" s="7">
        <f t="shared" si="5"/>
        <v>0</v>
      </c>
      <c r="AB41" s="218">
        <f>SUM(F41:AA41)</f>
        <v>138</v>
      </c>
    </row>
    <row r="43" spans="2:31" x14ac:dyDescent="0.2">
      <c r="B43" t="s">
        <v>77</v>
      </c>
      <c r="F43" s="100">
        <f>SUM('All Cannings:Other Schools'!S108)</f>
        <v>60</v>
      </c>
      <c r="G43" s="100">
        <f>SUM('All Cannings:Other Schools'!T108)</f>
        <v>32</v>
      </c>
      <c r="H43" s="100">
        <f>SUM('All Cannings:Other Schools'!U108)</f>
        <v>9</v>
      </c>
      <c r="I43" s="100">
        <f>SUM('All Cannings:Other Schools'!V108)</f>
        <v>6</v>
      </c>
      <c r="J43" s="100">
        <f>SUM('All Cannings:Other Schools'!W108)</f>
        <v>38</v>
      </c>
      <c r="K43" s="100">
        <f>SUM('All Cannings:Other Schools'!X108)</f>
        <v>15</v>
      </c>
      <c r="L43" s="100">
        <f>SUM('All Cannings:Other Schools'!Y108)</f>
        <v>23</v>
      </c>
      <c r="M43" s="100">
        <f>SUM('All Cannings:Other Schools'!Z108)</f>
        <v>9</v>
      </c>
      <c r="N43" s="100">
        <f>SUM('All Cannings:Other Schools'!AA108)</f>
        <v>0</v>
      </c>
      <c r="O43" s="100">
        <f>SUM('All Cannings:Other Schools'!AB108)</f>
        <v>3</v>
      </c>
      <c r="P43" s="100">
        <f>SUM('All Cannings:Other Schools'!AC108)</f>
        <v>5</v>
      </c>
      <c r="Q43" s="100">
        <f>SUM('All Cannings:Other Schools'!AD108)</f>
        <v>24</v>
      </c>
      <c r="R43" s="100">
        <f>SUM('All Cannings:Other Schools'!AE108)</f>
        <v>30</v>
      </c>
      <c r="S43" s="100">
        <f>SUM('All Cannings:Other Schools'!AF108)</f>
        <v>7</v>
      </c>
      <c r="T43" s="100">
        <f>SUM('All Cannings:Other Schools'!AG108)</f>
        <v>34</v>
      </c>
      <c r="U43" s="100">
        <f>SUM('All Cannings:Other Schools'!AH108)</f>
        <v>7</v>
      </c>
      <c r="V43" s="154">
        <f>SUM('All Cannings:Other Schools'!AI108)</f>
        <v>0</v>
      </c>
      <c r="W43" s="154">
        <f>SUM('All Cannings:Other Schools'!AJ108)</f>
        <v>0</v>
      </c>
      <c r="X43" s="154">
        <f>SUM('All Cannings:Other Schools'!AK108)</f>
        <v>0</v>
      </c>
      <c r="Y43" s="154">
        <f>SUM('All Cannings:Other Schools'!AL108)</f>
        <v>0</v>
      </c>
      <c r="Z43" s="154">
        <f>SUM('All Cannings:Other Schools'!AM108)</f>
        <v>0</v>
      </c>
      <c r="AA43" s="154">
        <f>SUM('All Cannings:Other Schools'!AN108)</f>
        <v>0</v>
      </c>
      <c r="AB43" s="155">
        <f>SUM(F43:AA43)</f>
        <v>302</v>
      </c>
      <c r="AC43" s="305">
        <f>SUM('All Cannings:Other Schools'!AQ108)</f>
        <v>302</v>
      </c>
      <c r="AE43" s="100"/>
    </row>
    <row r="44" spans="2:31" x14ac:dyDescent="0.2">
      <c r="B44" t="s">
        <v>35</v>
      </c>
      <c r="F44" s="100">
        <f>SUM('All Cannings:Other Schools'!S109)</f>
        <v>25</v>
      </c>
      <c r="G44" s="100">
        <f>SUM('All Cannings:Other Schools'!T109)</f>
        <v>39</v>
      </c>
      <c r="H44" s="100">
        <f>SUM('All Cannings:Other Schools'!U109)</f>
        <v>9</v>
      </c>
      <c r="I44" s="100">
        <f>SUM('All Cannings:Other Schools'!V109)</f>
        <v>15</v>
      </c>
      <c r="J44" s="100">
        <f>SUM('All Cannings:Other Schools'!W109)</f>
        <v>16</v>
      </c>
      <c r="K44" s="100">
        <f>SUM('All Cannings:Other Schools'!X109)</f>
        <v>20</v>
      </c>
      <c r="L44" s="100">
        <f>SUM('All Cannings:Other Schools'!Y109)</f>
        <v>14</v>
      </c>
      <c r="M44" s="100">
        <f>SUM('All Cannings:Other Schools'!Z109)</f>
        <v>7</v>
      </c>
      <c r="N44" s="100">
        <f>SUM('All Cannings:Other Schools'!AA109)</f>
        <v>0</v>
      </c>
      <c r="O44" s="100">
        <f>SUM('All Cannings:Other Schools'!AB109)</f>
        <v>6</v>
      </c>
      <c r="P44" s="100">
        <f>SUM('All Cannings:Other Schools'!AC109)</f>
        <v>5</v>
      </c>
      <c r="Q44" s="100">
        <f>SUM('All Cannings:Other Schools'!AD109)</f>
        <v>17</v>
      </c>
      <c r="R44" s="100">
        <f>SUM('All Cannings:Other Schools'!AE109)</f>
        <v>29</v>
      </c>
      <c r="S44" s="100">
        <f>SUM('All Cannings:Other Schools'!AF109)</f>
        <v>14</v>
      </c>
      <c r="T44" s="100">
        <f>SUM('All Cannings:Other Schools'!AG109)</f>
        <v>62</v>
      </c>
      <c r="U44" s="100">
        <f>SUM('All Cannings:Other Schools'!AH109)</f>
        <v>10</v>
      </c>
      <c r="V44" s="100">
        <f>SUM('All Cannings:Other Schools'!AI109)</f>
        <v>0</v>
      </c>
      <c r="W44" s="100">
        <f>SUM('All Cannings:Other Schools'!AJ109)</f>
        <v>0</v>
      </c>
      <c r="X44" s="100">
        <f>SUM('All Cannings:Other Schools'!AK109)</f>
        <v>0</v>
      </c>
      <c r="Y44" s="100">
        <f>SUM('All Cannings:Other Schools'!AL109)</f>
        <v>0</v>
      </c>
      <c r="Z44" s="100">
        <f>SUM('All Cannings:Other Schools'!AM109)</f>
        <v>0</v>
      </c>
      <c r="AA44" s="100">
        <f>SUM('All Cannings:Other Schools'!AN109)</f>
        <v>0</v>
      </c>
      <c r="AB44" s="155">
        <f>SUM(F44:AA44)</f>
        <v>288</v>
      </c>
      <c r="AC44" s="100">
        <f>SUM('All Cannings:Other Schools'!AQ109)</f>
        <v>288</v>
      </c>
    </row>
    <row r="45" spans="2:31" x14ac:dyDescent="0.2">
      <c r="B45" t="s">
        <v>36</v>
      </c>
      <c r="F45" s="100">
        <f>SUM('All Cannings:Other Schools'!S110)</f>
        <v>16</v>
      </c>
      <c r="G45" s="100">
        <f>SUM('All Cannings:Other Schools'!T110)</f>
        <v>34</v>
      </c>
      <c r="H45" s="100">
        <f>SUM('All Cannings:Other Schools'!U110)</f>
        <v>11</v>
      </c>
      <c r="I45" s="100">
        <f>SUM('All Cannings:Other Schools'!V110)</f>
        <v>7</v>
      </c>
      <c r="J45" s="100">
        <f>SUM('All Cannings:Other Schools'!W110)</f>
        <v>14</v>
      </c>
      <c r="K45" s="100">
        <f>SUM('All Cannings:Other Schools'!X110)</f>
        <v>19</v>
      </c>
      <c r="L45" s="100">
        <f>SUM('All Cannings:Other Schools'!Y110)</f>
        <v>28</v>
      </c>
      <c r="M45" s="100">
        <f>SUM('All Cannings:Other Schools'!Z110)</f>
        <v>14</v>
      </c>
      <c r="N45" s="100">
        <f>SUM('All Cannings:Other Schools'!AA110)</f>
        <v>0</v>
      </c>
      <c r="O45" s="100">
        <f>SUM('All Cannings:Other Schools'!AB110)</f>
        <v>8</v>
      </c>
      <c r="P45" s="100">
        <f>SUM('All Cannings:Other Schools'!AC110)</f>
        <v>11</v>
      </c>
      <c r="Q45" s="100">
        <f>SUM('All Cannings:Other Schools'!AD110)</f>
        <v>15</v>
      </c>
      <c r="R45" s="100">
        <f>SUM('All Cannings:Other Schools'!AE110)</f>
        <v>20</v>
      </c>
      <c r="S45" s="100">
        <f>SUM('All Cannings:Other Schools'!AF110)</f>
        <v>15</v>
      </c>
      <c r="T45" s="100">
        <f>SUM('All Cannings:Other Schools'!AG110)</f>
        <v>26</v>
      </c>
      <c r="U45" s="100">
        <f>SUM('All Cannings:Other Schools'!AH110)</f>
        <v>11</v>
      </c>
      <c r="V45" s="100">
        <f>SUM('All Cannings:Other Schools'!AI110)</f>
        <v>0</v>
      </c>
      <c r="W45" s="100">
        <f>SUM('All Cannings:Other Schools'!AJ110)</f>
        <v>0</v>
      </c>
      <c r="X45" s="100">
        <f>SUM('All Cannings:Other Schools'!AK110)</f>
        <v>0</v>
      </c>
      <c r="Y45" s="100">
        <f>SUM('All Cannings:Other Schools'!AL110)</f>
        <v>0</v>
      </c>
      <c r="Z45" s="100">
        <f>SUM('All Cannings:Other Schools'!AM110)</f>
        <v>0</v>
      </c>
      <c r="AA45" s="100">
        <f>SUM('All Cannings:Other Schools'!AN110)</f>
        <v>0</v>
      </c>
      <c r="AB45" s="155">
        <f>SUM(F45:AA45)</f>
        <v>249</v>
      </c>
    </row>
    <row r="46" spans="2:31" x14ac:dyDescent="0.2">
      <c r="B46" s="301" t="s">
        <v>2048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AB46" s="306" t="b">
        <f>IF(AB43-AB37=0,"ok")</f>
        <v>0</v>
      </c>
    </row>
    <row r="47" spans="2:31" x14ac:dyDescent="0.2">
      <c r="B47" s="11" t="s">
        <v>41</v>
      </c>
      <c r="C47" s="217" t="s">
        <v>1279</v>
      </c>
      <c r="D47" s="10"/>
      <c r="E47" s="10"/>
      <c r="F47" s="155">
        <f t="shared" ref="F47:AA47" si="6">F28+F44+F45</f>
        <v>112</v>
      </c>
      <c r="G47" s="155">
        <f t="shared" si="6"/>
        <v>112</v>
      </c>
      <c r="H47" s="155">
        <f t="shared" si="6"/>
        <v>30</v>
      </c>
      <c r="I47" s="155">
        <f t="shared" si="6"/>
        <v>32</v>
      </c>
      <c r="J47" s="155">
        <f t="shared" si="6"/>
        <v>72</v>
      </c>
      <c r="K47" s="155">
        <f t="shared" si="6"/>
        <v>55</v>
      </c>
      <c r="L47" s="155">
        <f t="shared" si="6"/>
        <v>69</v>
      </c>
      <c r="M47" s="155">
        <f t="shared" si="6"/>
        <v>30</v>
      </c>
      <c r="N47" s="155">
        <f t="shared" si="6"/>
        <v>0</v>
      </c>
      <c r="O47" s="155">
        <f t="shared" si="6"/>
        <v>18</v>
      </c>
      <c r="P47" s="155">
        <f t="shared" si="6"/>
        <v>23</v>
      </c>
      <c r="Q47" s="155">
        <f t="shared" si="6"/>
        <v>60</v>
      </c>
      <c r="R47" s="155">
        <f t="shared" si="6"/>
        <v>82</v>
      </c>
      <c r="S47" s="155">
        <f t="shared" si="6"/>
        <v>37</v>
      </c>
      <c r="T47" s="155">
        <f t="shared" si="6"/>
        <v>128</v>
      </c>
      <c r="U47" s="10">
        <f t="shared" si="6"/>
        <v>28</v>
      </c>
      <c r="V47" s="10">
        <f t="shared" si="6"/>
        <v>0</v>
      </c>
      <c r="W47" s="10">
        <f t="shared" si="6"/>
        <v>0</v>
      </c>
      <c r="X47" s="10">
        <f t="shared" si="6"/>
        <v>0</v>
      </c>
      <c r="Y47" s="10">
        <f t="shared" si="6"/>
        <v>0</v>
      </c>
      <c r="Z47" s="10">
        <f t="shared" si="6"/>
        <v>0</v>
      </c>
      <c r="AA47" s="10">
        <f t="shared" si="6"/>
        <v>0</v>
      </c>
    </row>
    <row r="48" spans="2:31" x14ac:dyDescent="0.2">
      <c r="B48" s="11" t="s">
        <v>42</v>
      </c>
      <c r="C48" s="217" t="s">
        <v>1279</v>
      </c>
      <c r="D48" s="10"/>
      <c r="E48" s="10"/>
      <c r="F48" s="156">
        <f t="shared" ref="F48:AA48" si="7">F47-F33</f>
        <v>40</v>
      </c>
      <c r="G48" s="156">
        <f t="shared" si="7"/>
        <v>70</v>
      </c>
      <c r="H48" s="156">
        <f t="shared" si="7"/>
        <v>15</v>
      </c>
      <c r="I48" s="156">
        <f t="shared" si="7"/>
        <v>16</v>
      </c>
      <c r="J48" s="156">
        <f t="shared" si="7"/>
        <v>32</v>
      </c>
      <c r="K48" s="156">
        <f t="shared" si="7"/>
        <v>35</v>
      </c>
      <c r="L48" s="156">
        <f t="shared" si="7"/>
        <v>24</v>
      </c>
      <c r="M48" s="156">
        <f t="shared" si="7"/>
        <v>10</v>
      </c>
      <c r="N48" s="156">
        <f t="shared" si="7"/>
        <v>0</v>
      </c>
      <c r="O48" s="156">
        <f t="shared" si="7"/>
        <v>6</v>
      </c>
      <c r="P48" s="156">
        <f t="shared" si="7"/>
        <v>-1</v>
      </c>
      <c r="Q48" s="156">
        <f t="shared" si="7"/>
        <v>30</v>
      </c>
      <c r="R48" s="156">
        <f t="shared" si="7"/>
        <v>26</v>
      </c>
      <c r="S48" s="156">
        <f t="shared" si="7"/>
        <v>25</v>
      </c>
      <c r="T48" s="156">
        <f t="shared" si="7"/>
        <v>73</v>
      </c>
      <c r="U48" s="12">
        <f t="shared" si="7"/>
        <v>-2</v>
      </c>
      <c r="V48" s="12">
        <f t="shared" si="7"/>
        <v>0</v>
      </c>
      <c r="W48" s="12">
        <f t="shared" si="7"/>
        <v>0</v>
      </c>
      <c r="X48" s="12">
        <f t="shared" si="7"/>
        <v>0</v>
      </c>
      <c r="Y48" s="12">
        <f t="shared" si="7"/>
        <v>0</v>
      </c>
      <c r="Z48" s="12">
        <f t="shared" si="7"/>
        <v>0</v>
      </c>
      <c r="AA48" s="12">
        <f t="shared" si="7"/>
        <v>0</v>
      </c>
    </row>
    <row r="49" spans="2:20" x14ac:dyDescent="0.2"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2:20" x14ac:dyDescent="0.2">
      <c r="B50" s="101" t="s">
        <v>74</v>
      </c>
      <c r="C50" s="158" t="s">
        <v>6</v>
      </c>
      <c r="D50" s="220" t="s">
        <v>73</v>
      </c>
      <c r="E50" s="639" t="s">
        <v>433</v>
      </c>
      <c r="F50" s="640"/>
      <c r="G50" s="639" t="s">
        <v>76</v>
      </c>
      <c r="H50" s="641"/>
    </row>
    <row r="51" spans="2:20" x14ac:dyDescent="0.2">
      <c r="B51" s="102" t="s">
        <v>75</v>
      </c>
      <c r="C51" s="103">
        <f>SUM('All Cannings:Other Schools'!P105)</f>
        <v>1790</v>
      </c>
      <c r="D51" s="219">
        <f>SUM('All Cannings:Other Schools'!Q105)</f>
        <v>10</v>
      </c>
      <c r="E51" s="637">
        <f>SUM('All Cannings:Other Schools'!R105)</f>
        <v>1080</v>
      </c>
      <c r="F51" s="638"/>
      <c r="G51" s="637">
        <f>E51+D51+C51</f>
        <v>2880</v>
      </c>
      <c r="H51" s="638"/>
    </row>
  </sheetData>
  <dataConsolidate/>
  <mergeCells count="53">
    <mergeCell ref="B17:C17"/>
    <mergeCell ref="B18:C18"/>
    <mergeCell ref="B10:C10"/>
    <mergeCell ref="B11:C11"/>
    <mergeCell ref="B12:C12"/>
    <mergeCell ref="B5:C5"/>
    <mergeCell ref="B6:C6"/>
    <mergeCell ref="B7:C7"/>
    <mergeCell ref="B8:C8"/>
    <mergeCell ref="B9:C9"/>
    <mergeCell ref="Z1:Z3"/>
    <mergeCell ref="AA1:AA3"/>
    <mergeCell ref="T1:T3"/>
    <mergeCell ref="S1:S3"/>
    <mergeCell ref="U1:U3"/>
    <mergeCell ref="V1:V3"/>
    <mergeCell ref="W1:W3"/>
    <mergeCell ref="Y1:Y3"/>
    <mergeCell ref="B4:C4"/>
    <mergeCell ref="X1:X3"/>
    <mergeCell ref="R1:R3"/>
    <mergeCell ref="L1:L3"/>
    <mergeCell ref="N1:N3"/>
    <mergeCell ref="O1:O3"/>
    <mergeCell ref="P1:P3"/>
    <mergeCell ref="Q1:Q3"/>
    <mergeCell ref="M1:M3"/>
    <mergeCell ref="F1:F3"/>
    <mergeCell ref="G1:G3"/>
    <mergeCell ref="B20:C20"/>
    <mergeCell ref="B26:C26"/>
    <mergeCell ref="B27:C27"/>
    <mergeCell ref="B21:C21"/>
    <mergeCell ref="B22:C22"/>
    <mergeCell ref="B23:C23"/>
    <mergeCell ref="B24:C24"/>
    <mergeCell ref="B25:C25"/>
    <mergeCell ref="G51:H51"/>
    <mergeCell ref="E51:F51"/>
    <mergeCell ref="E50:F50"/>
    <mergeCell ref="G50:H50"/>
    <mergeCell ref="K1:K3"/>
    <mergeCell ref="I1:I3"/>
    <mergeCell ref="H1:H3"/>
    <mergeCell ref="J1:J3"/>
    <mergeCell ref="B29:E29"/>
    <mergeCell ref="B30:E30"/>
    <mergeCell ref="B28:E28"/>
    <mergeCell ref="B13:C13"/>
    <mergeCell ref="B16:C16"/>
    <mergeCell ref="B14:C14"/>
    <mergeCell ref="B15:C15"/>
    <mergeCell ref="B19:C19"/>
  </mergeCells>
  <phoneticPr fontId="3" type="noConversion"/>
  <conditionalFormatting sqref="J35:L38 F35:H38 N35:S38 U35:W38 Y35:AA38">
    <cfRule type="cellIs" dxfId="35" priority="10" stopIfTrue="1" operator="lessThan">
      <formula>0</formula>
    </cfRule>
  </conditionalFormatting>
  <conditionalFormatting sqref="J34:L34 F34:H34 N34:S34 U34:W34 Y34:AA34">
    <cfRule type="cellIs" dxfId="34" priority="9" stopIfTrue="1" operator="lessThan">
      <formula>0</formula>
    </cfRule>
  </conditionalFormatting>
  <conditionalFormatting sqref="I35:I38">
    <cfRule type="cellIs" dxfId="33" priority="8" stopIfTrue="1" operator="lessThan">
      <formula>0</formula>
    </cfRule>
  </conditionalFormatting>
  <conditionalFormatting sqref="I34">
    <cfRule type="cellIs" dxfId="32" priority="7" stopIfTrue="1" operator="lessThan">
      <formula>0</formula>
    </cfRule>
  </conditionalFormatting>
  <conditionalFormatting sqref="M35:M38">
    <cfRule type="cellIs" dxfId="31" priority="6" stopIfTrue="1" operator="lessThan">
      <formula>0</formula>
    </cfRule>
  </conditionalFormatting>
  <conditionalFormatting sqref="M34">
    <cfRule type="cellIs" dxfId="30" priority="5" stopIfTrue="1" operator="lessThan">
      <formula>0</formula>
    </cfRule>
  </conditionalFormatting>
  <conditionalFormatting sqref="T35:T38">
    <cfRule type="cellIs" dxfId="29" priority="4" stopIfTrue="1" operator="lessThan">
      <formula>0</formula>
    </cfRule>
  </conditionalFormatting>
  <conditionalFormatting sqref="T34">
    <cfRule type="cellIs" dxfId="28" priority="3" stopIfTrue="1" operator="lessThan">
      <formula>0</formula>
    </cfRule>
  </conditionalFormatting>
  <conditionalFormatting sqref="X35:X38">
    <cfRule type="cellIs" dxfId="27" priority="2" stopIfTrue="1" operator="lessThan">
      <formula>0</formula>
    </cfRule>
  </conditionalFormatting>
  <conditionalFormatting sqref="X34">
    <cfRule type="cellIs" dxfId="26" priority="1" stopIfTrue="1" operator="lessThan">
      <formula>0</formula>
    </cfRule>
  </conditionalFormatting>
  <printOptions horizontalCentered="1"/>
  <pageMargins left="0.25" right="0.25" top="0.75" bottom="0.75" header="0.3" footer="0.3"/>
  <pageSetup paperSize="9" scale="37" fitToWidth="0" orientation="landscape" r:id="rId1"/>
  <headerFooter>
    <oddHeader>&amp;C&amp;F</oddHeader>
    <oddFooter>&amp;L&amp;F</oddFooter>
  </headerFooter>
  <drawing r:id="rId2"/>
  <extLst>
    <ext xmlns:mx="http://schemas.microsoft.com/office/mac/excel/2008/main" uri="{64002731-A6B0-56B0-2670-7721B7C09600}">
      <mx:PLV Mode="0" OnePage="0" WScale="61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11"/>
  <sheetViews>
    <sheetView zoomScale="90" zoomScaleNormal="90" workbookViewId="0">
      <pane ySplit="2535" topLeftCell="A2"/>
      <selection sqref="A1:XFD1048576"/>
      <selection pane="bottomLeft" activeCell="C18" sqref="C16:C1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97</v>
      </c>
      <c r="E2" s="631"/>
      <c r="F2" s="631"/>
      <c r="G2" s="632"/>
      <c r="H2" s="124"/>
      <c r="I2" s="124"/>
      <c r="J2" s="78" t="s">
        <v>62</v>
      </c>
      <c r="K2" s="122" t="s">
        <v>94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Nursteed Community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5" thickTop="1" x14ac:dyDescent="0.25">
      <c r="A5" s="386">
        <v>24</v>
      </c>
      <c r="B5" s="386" t="s">
        <v>65</v>
      </c>
      <c r="C5" s="418" t="s">
        <v>2483</v>
      </c>
      <c r="D5" s="419" t="s">
        <v>2484</v>
      </c>
      <c r="E5" s="403" t="s">
        <v>2485</v>
      </c>
      <c r="F5" s="403" t="s">
        <v>2486</v>
      </c>
      <c r="G5" s="390" t="s">
        <v>161</v>
      </c>
      <c r="H5" s="386" t="s">
        <v>2487</v>
      </c>
      <c r="I5" s="405" t="s">
        <v>2488</v>
      </c>
      <c r="J5" s="405"/>
      <c r="K5" s="405" t="s">
        <v>149</v>
      </c>
      <c r="L5" s="406" t="s">
        <v>2489</v>
      </c>
      <c r="M5" s="390" t="s">
        <v>2490</v>
      </c>
      <c r="N5" s="395"/>
      <c r="O5" s="396" t="s">
        <v>151</v>
      </c>
      <c r="P5" s="307">
        <v>10</v>
      </c>
      <c r="Q5" s="308"/>
      <c r="R5" s="191"/>
      <c r="S5" s="64"/>
      <c r="T5" s="65"/>
      <c r="U5" s="64"/>
      <c r="V5" s="65"/>
      <c r="W5" s="64"/>
      <c r="X5" s="65"/>
      <c r="Y5" s="64">
        <v>1</v>
      </c>
      <c r="Z5" s="65"/>
      <c r="AA5" s="64"/>
      <c r="AB5" s="65"/>
      <c r="AC5" s="64"/>
      <c r="AD5" s="65"/>
      <c r="AE5" s="64"/>
      <c r="AF5" s="63"/>
      <c r="AG5" s="62">
        <v>2</v>
      </c>
      <c r="AH5" s="63"/>
      <c r="AI5" s="62"/>
      <c r="AJ5" s="63"/>
      <c r="AK5" s="62"/>
      <c r="AL5" s="108"/>
      <c r="AM5" s="107"/>
      <c r="AN5" s="61"/>
      <c r="AO5" s="60"/>
      <c r="AP5" s="147"/>
      <c r="AQ5" s="192" t="str">
        <f t="shared" ref="AQ5:AQ29" si="0">B5</f>
        <v>NCP</v>
      </c>
    </row>
    <row r="6" spans="1:43" x14ac:dyDescent="0.25">
      <c r="A6" s="386">
        <v>13</v>
      </c>
      <c r="B6" s="386" t="s">
        <v>65</v>
      </c>
      <c r="C6" s="418" t="s">
        <v>2399</v>
      </c>
      <c r="D6" s="419" t="s">
        <v>2400</v>
      </c>
      <c r="E6" s="403" t="s">
        <v>2401</v>
      </c>
      <c r="F6" s="403" t="s">
        <v>2402</v>
      </c>
      <c r="G6" s="390" t="s">
        <v>161</v>
      </c>
      <c r="H6" s="404" t="s">
        <v>2403</v>
      </c>
      <c r="I6" s="405" t="s">
        <v>2101</v>
      </c>
      <c r="J6" s="405"/>
      <c r="K6" s="405" t="s">
        <v>149</v>
      </c>
      <c r="L6" s="406" t="s">
        <v>2102</v>
      </c>
      <c r="M6" s="390" t="s">
        <v>2103</v>
      </c>
      <c r="N6" s="395" t="s">
        <v>2404</v>
      </c>
      <c r="O6" s="396" t="s">
        <v>151</v>
      </c>
      <c r="P6" s="307">
        <v>10</v>
      </c>
      <c r="Q6" s="308"/>
      <c r="R6" s="191"/>
      <c r="S6" s="64"/>
      <c r="T6" s="65"/>
      <c r="U6" s="64"/>
      <c r="V6" s="65"/>
      <c r="W6" s="64"/>
      <c r="X6" s="65"/>
      <c r="Y6" s="64">
        <v>1</v>
      </c>
      <c r="Z6" s="65"/>
      <c r="AA6" s="64"/>
      <c r="AB6" s="65"/>
      <c r="AC6" s="64"/>
      <c r="AD6" s="65">
        <v>2</v>
      </c>
      <c r="AE6" s="64"/>
      <c r="AF6" s="63"/>
      <c r="AG6" s="62">
        <v>3</v>
      </c>
      <c r="AH6" s="63"/>
      <c r="AI6" s="62"/>
      <c r="AJ6" s="63"/>
      <c r="AK6" s="62"/>
      <c r="AL6" s="63"/>
      <c r="AM6" s="62"/>
      <c r="AN6" s="61"/>
      <c r="AO6" s="60" t="s">
        <v>2135</v>
      </c>
      <c r="AP6" s="147"/>
      <c r="AQ6" s="192" t="str">
        <f t="shared" si="0"/>
        <v>NCP</v>
      </c>
    </row>
    <row r="7" spans="1:43" ht="26.25" x14ac:dyDescent="0.25">
      <c r="A7" s="386">
        <v>8</v>
      </c>
      <c r="B7" s="386" t="s">
        <v>65</v>
      </c>
      <c r="C7" s="398" t="s">
        <v>2368</v>
      </c>
      <c r="D7" s="399" t="s">
        <v>959</v>
      </c>
      <c r="E7" s="389" t="s">
        <v>1974</v>
      </c>
      <c r="F7" s="389" t="s">
        <v>2362</v>
      </c>
      <c r="G7" s="390" t="s">
        <v>152</v>
      </c>
      <c r="H7" s="391" t="s">
        <v>2363</v>
      </c>
      <c r="I7" s="392" t="s">
        <v>2364</v>
      </c>
      <c r="J7" s="392"/>
      <c r="K7" s="392" t="s">
        <v>149</v>
      </c>
      <c r="L7" s="393" t="s">
        <v>2365</v>
      </c>
      <c r="M7" s="394" t="s">
        <v>2366</v>
      </c>
      <c r="N7" s="395"/>
      <c r="O7" s="396" t="s">
        <v>153</v>
      </c>
      <c r="P7" s="307"/>
      <c r="Q7" s="308"/>
      <c r="R7" s="191">
        <v>10</v>
      </c>
      <c r="S7" s="56"/>
      <c r="T7" s="57"/>
      <c r="U7" s="460">
        <v>3</v>
      </c>
      <c r="V7" s="57"/>
      <c r="W7" s="56"/>
      <c r="X7" s="57"/>
      <c r="Y7" s="56">
        <v>1</v>
      </c>
      <c r="Z7" s="57"/>
      <c r="AA7" s="56"/>
      <c r="AB7" s="57"/>
      <c r="AC7" s="56"/>
      <c r="AD7" s="57"/>
      <c r="AE7" s="56"/>
      <c r="AF7" s="55"/>
      <c r="AG7" s="54">
        <v>2</v>
      </c>
      <c r="AH7" s="55"/>
      <c r="AI7" s="54"/>
      <c r="AJ7" s="55"/>
      <c r="AK7" s="54"/>
      <c r="AL7" s="55"/>
      <c r="AM7" s="54"/>
      <c r="AN7" s="53"/>
      <c r="AO7" s="59" t="s">
        <v>336</v>
      </c>
      <c r="AP7" s="52"/>
      <c r="AQ7" s="192" t="str">
        <f t="shared" si="0"/>
        <v>NCP</v>
      </c>
    </row>
    <row r="8" spans="1:43" x14ac:dyDescent="0.25">
      <c r="A8" s="386">
        <v>20</v>
      </c>
      <c r="B8" s="386" t="s">
        <v>65</v>
      </c>
      <c r="C8" s="398" t="s">
        <v>1743</v>
      </c>
      <c r="D8" s="399" t="s">
        <v>2451</v>
      </c>
      <c r="E8" s="389" t="s">
        <v>2452</v>
      </c>
      <c r="F8" s="389" t="s">
        <v>2453</v>
      </c>
      <c r="G8" s="390" t="s">
        <v>161</v>
      </c>
      <c r="H8" s="422" t="s">
        <v>2454</v>
      </c>
      <c r="I8" s="392" t="s">
        <v>2455</v>
      </c>
      <c r="J8" s="392"/>
      <c r="K8" s="392" t="s">
        <v>149</v>
      </c>
      <c r="L8" s="393" t="s">
        <v>2456</v>
      </c>
      <c r="M8" s="394" t="s">
        <v>2457</v>
      </c>
      <c r="N8" s="395"/>
      <c r="O8" s="396" t="s">
        <v>153</v>
      </c>
      <c r="P8" s="307">
        <v>10</v>
      </c>
      <c r="Q8" s="308"/>
      <c r="R8" s="191"/>
      <c r="S8" s="56"/>
      <c r="T8" s="57"/>
      <c r="U8" s="56"/>
      <c r="V8" s="57"/>
      <c r="W8" s="56"/>
      <c r="X8" s="57"/>
      <c r="Y8" s="56">
        <v>1</v>
      </c>
      <c r="Z8" s="57"/>
      <c r="AA8" s="56"/>
      <c r="AB8" s="57"/>
      <c r="AC8" s="56"/>
      <c r="AD8" s="57">
        <v>3</v>
      </c>
      <c r="AE8" s="56"/>
      <c r="AF8" s="55"/>
      <c r="AG8" s="54">
        <v>2</v>
      </c>
      <c r="AH8" s="55"/>
      <c r="AI8" s="54"/>
      <c r="AJ8" s="55"/>
      <c r="AK8" s="54"/>
      <c r="AL8" s="55"/>
      <c r="AM8" s="54"/>
      <c r="AN8" s="53"/>
      <c r="AO8" s="59" t="s">
        <v>2458</v>
      </c>
      <c r="AP8" s="52"/>
      <c r="AQ8" s="192" t="str">
        <f t="shared" si="0"/>
        <v>NCP</v>
      </c>
    </row>
    <row r="9" spans="1:43" ht="26.25" x14ac:dyDescent="0.25">
      <c r="A9" s="386">
        <v>7</v>
      </c>
      <c r="B9" s="386" t="s">
        <v>65</v>
      </c>
      <c r="C9" s="398" t="s">
        <v>2360</v>
      </c>
      <c r="D9" s="399" t="s">
        <v>959</v>
      </c>
      <c r="E9" s="389" t="s">
        <v>2361</v>
      </c>
      <c r="F9" s="389" t="s">
        <v>2362</v>
      </c>
      <c r="G9" s="390" t="s">
        <v>161</v>
      </c>
      <c r="H9" s="391" t="s">
        <v>2363</v>
      </c>
      <c r="I9" s="393" t="s">
        <v>2364</v>
      </c>
      <c r="J9" s="393"/>
      <c r="K9" s="393" t="s">
        <v>149</v>
      </c>
      <c r="L9" s="393" t="s">
        <v>2365</v>
      </c>
      <c r="M9" s="394" t="s">
        <v>2366</v>
      </c>
      <c r="N9" s="395"/>
      <c r="O9" s="396" t="s">
        <v>151</v>
      </c>
      <c r="P9" s="307"/>
      <c r="Q9" s="308"/>
      <c r="R9" s="191">
        <v>10</v>
      </c>
      <c r="S9" s="56"/>
      <c r="T9" s="57"/>
      <c r="U9" s="56">
        <v>1</v>
      </c>
      <c r="V9" s="57"/>
      <c r="W9" s="56"/>
      <c r="X9" s="57">
        <v>2</v>
      </c>
      <c r="Y9" s="56">
        <v>3</v>
      </c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 t="s">
        <v>2367</v>
      </c>
      <c r="AQ9" s="192" t="str">
        <f t="shared" si="0"/>
        <v>NCP</v>
      </c>
    </row>
    <row r="10" spans="1:43" x14ac:dyDescent="0.25">
      <c r="A10" s="386">
        <v>25</v>
      </c>
      <c r="B10" s="386" t="s">
        <v>65</v>
      </c>
      <c r="C10" s="398" t="s">
        <v>2491</v>
      </c>
      <c r="D10" s="399" t="s">
        <v>2492</v>
      </c>
      <c r="E10" s="389" t="s">
        <v>2493</v>
      </c>
      <c r="F10" s="389" t="s">
        <v>2494</v>
      </c>
      <c r="G10" s="390" t="s">
        <v>148</v>
      </c>
      <c r="H10" s="422" t="s">
        <v>2495</v>
      </c>
      <c r="I10" s="393" t="s">
        <v>2496</v>
      </c>
      <c r="J10" s="393"/>
      <c r="K10" s="393" t="s">
        <v>149</v>
      </c>
      <c r="L10" s="393" t="s">
        <v>2497</v>
      </c>
      <c r="M10" s="394" t="s">
        <v>2498</v>
      </c>
      <c r="N10" s="395" t="s">
        <v>2499</v>
      </c>
      <c r="O10" s="396" t="s">
        <v>153</v>
      </c>
      <c r="P10" s="307">
        <v>10</v>
      </c>
      <c r="Q10" s="308"/>
      <c r="R10" s="191"/>
      <c r="S10" s="56"/>
      <c r="T10" s="57"/>
      <c r="U10" s="56"/>
      <c r="V10" s="57"/>
      <c r="W10" s="56"/>
      <c r="X10" s="57"/>
      <c r="Y10" s="56">
        <v>3</v>
      </c>
      <c r="Z10" s="57"/>
      <c r="AA10" s="56"/>
      <c r="AB10" s="57">
        <v>1</v>
      </c>
      <c r="AC10" s="56">
        <v>2</v>
      </c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2" t="str">
        <f t="shared" si="0"/>
        <v>NCP</v>
      </c>
    </row>
    <row r="11" spans="1:43" x14ac:dyDescent="0.25">
      <c r="A11" s="386">
        <v>14</v>
      </c>
      <c r="B11" s="386" t="s">
        <v>65</v>
      </c>
      <c r="C11" s="398" t="s">
        <v>996</v>
      </c>
      <c r="D11" s="399" t="s">
        <v>678</v>
      </c>
      <c r="E11" s="389" t="s">
        <v>2405</v>
      </c>
      <c r="F11" s="389" t="s">
        <v>2406</v>
      </c>
      <c r="G11" s="390" t="s">
        <v>161</v>
      </c>
      <c r="H11" s="422" t="s">
        <v>2407</v>
      </c>
      <c r="I11" s="392" t="s">
        <v>2408</v>
      </c>
      <c r="J11" s="392"/>
      <c r="K11" s="392" t="s">
        <v>149</v>
      </c>
      <c r="L11" s="393" t="s">
        <v>2409</v>
      </c>
      <c r="M11" s="394" t="s">
        <v>2410</v>
      </c>
      <c r="N11" s="395"/>
      <c r="O11" s="396" t="s">
        <v>153</v>
      </c>
      <c r="P11" s="307">
        <v>10</v>
      </c>
      <c r="Q11" s="308"/>
      <c r="R11" s="191"/>
      <c r="S11" s="56"/>
      <c r="T11" s="57"/>
      <c r="U11" s="56">
        <v>2</v>
      </c>
      <c r="V11" s="57"/>
      <c r="W11" s="56"/>
      <c r="X11" s="57"/>
      <c r="Y11" s="56"/>
      <c r="Z11" s="57">
        <v>3</v>
      </c>
      <c r="AA11" s="56"/>
      <c r="AB11" s="57"/>
      <c r="AC11" s="56"/>
      <c r="AD11" s="57"/>
      <c r="AE11" s="56">
        <v>1</v>
      </c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216" t="s">
        <v>2411</v>
      </c>
      <c r="AQ11" s="192" t="str">
        <f t="shared" si="0"/>
        <v>NCP</v>
      </c>
    </row>
    <row r="12" spans="1:43" x14ac:dyDescent="0.25">
      <c r="A12" s="386">
        <v>12</v>
      </c>
      <c r="B12" s="386" t="s">
        <v>65</v>
      </c>
      <c r="C12" s="398" t="s">
        <v>2390</v>
      </c>
      <c r="D12" s="399" t="s">
        <v>2391</v>
      </c>
      <c r="E12" s="389" t="s">
        <v>2392</v>
      </c>
      <c r="F12" s="389" t="s">
        <v>2393</v>
      </c>
      <c r="G12" s="390" t="s">
        <v>148</v>
      </c>
      <c r="H12" s="391" t="s">
        <v>2394</v>
      </c>
      <c r="I12" s="392" t="s">
        <v>2395</v>
      </c>
      <c r="J12" s="392"/>
      <c r="K12" s="392" t="s">
        <v>149</v>
      </c>
      <c r="L12" s="393" t="s">
        <v>2396</v>
      </c>
      <c r="M12" s="394" t="s">
        <v>2397</v>
      </c>
      <c r="N12" s="395" t="s">
        <v>2398</v>
      </c>
      <c r="O12" s="396" t="s">
        <v>151</v>
      </c>
      <c r="P12" s="307">
        <v>10</v>
      </c>
      <c r="Q12" s="308"/>
      <c r="R12" s="191"/>
      <c r="S12" s="56"/>
      <c r="T12" s="57">
        <v>1</v>
      </c>
      <c r="U12" s="461"/>
      <c r="V12" s="57"/>
      <c r="W12" s="56">
        <v>3</v>
      </c>
      <c r="X12" s="57"/>
      <c r="Y12" s="56"/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2" t="str">
        <f t="shared" si="0"/>
        <v>NCP</v>
      </c>
    </row>
    <row r="13" spans="1:43" x14ac:dyDescent="0.25">
      <c r="A13" s="386">
        <v>23</v>
      </c>
      <c r="B13" s="386" t="s">
        <v>65</v>
      </c>
      <c r="C13" s="398" t="s">
        <v>198</v>
      </c>
      <c r="D13" s="399" t="s">
        <v>2476</v>
      </c>
      <c r="E13" s="389" t="s">
        <v>2477</v>
      </c>
      <c r="F13" s="389" t="s">
        <v>2478</v>
      </c>
      <c r="G13" s="390" t="s">
        <v>152</v>
      </c>
      <c r="H13" s="422" t="s">
        <v>2479</v>
      </c>
      <c r="I13" s="392" t="s">
        <v>2480</v>
      </c>
      <c r="J13" s="392"/>
      <c r="K13" s="392" t="s">
        <v>149</v>
      </c>
      <c r="L13" s="393" t="s">
        <v>2481</v>
      </c>
      <c r="M13" s="394" t="s">
        <v>2482</v>
      </c>
      <c r="N13" s="395"/>
      <c r="O13" s="396" t="s">
        <v>153</v>
      </c>
      <c r="P13" s="307">
        <v>10</v>
      </c>
      <c r="Q13" s="308"/>
      <c r="R13" s="191"/>
      <c r="S13" s="56">
        <v>1</v>
      </c>
      <c r="T13" s="57"/>
      <c r="U13" s="56"/>
      <c r="V13" s="57">
        <v>2</v>
      </c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2" t="str">
        <f t="shared" si="0"/>
        <v>NCP</v>
      </c>
    </row>
    <row r="14" spans="1:43" x14ac:dyDescent="0.25">
      <c r="A14" s="386">
        <v>10</v>
      </c>
      <c r="B14" s="386" t="s">
        <v>65</v>
      </c>
      <c r="C14" s="398" t="s">
        <v>2374</v>
      </c>
      <c r="D14" s="399" t="s">
        <v>2375</v>
      </c>
      <c r="E14" s="389" t="s">
        <v>2376</v>
      </c>
      <c r="F14" s="389" t="s">
        <v>2377</v>
      </c>
      <c r="G14" s="390" t="s">
        <v>161</v>
      </c>
      <c r="H14" s="391" t="s">
        <v>2378</v>
      </c>
      <c r="I14" s="392" t="s">
        <v>2379</v>
      </c>
      <c r="J14" s="392"/>
      <c r="K14" s="392" t="s">
        <v>149</v>
      </c>
      <c r="L14" s="393" t="s">
        <v>1182</v>
      </c>
      <c r="M14" s="394" t="s">
        <v>2380</v>
      </c>
      <c r="N14" s="395" t="s">
        <v>2381</v>
      </c>
      <c r="O14" s="396" t="s">
        <v>151</v>
      </c>
      <c r="P14" s="307"/>
      <c r="Q14" s="308"/>
      <c r="R14" s="191">
        <v>10</v>
      </c>
      <c r="S14" s="56"/>
      <c r="T14" s="57"/>
      <c r="U14" s="56"/>
      <c r="V14" s="57"/>
      <c r="W14" s="56">
        <v>1</v>
      </c>
      <c r="X14" s="57">
        <v>2</v>
      </c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216" t="s">
        <v>2382</v>
      </c>
      <c r="AQ14" s="192" t="str">
        <f t="shared" si="0"/>
        <v>NCP</v>
      </c>
    </row>
    <row r="15" spans="1:43" x14ac:dyDescent="0.25">
      <c r="A15" s="386">
        <v>9</v>
      </c>
      <c r="B15" s="386" t="s">
        <v>65</v>
      </c>
      <c r="C15" s="398" t="s">
        <v>1014</v>
      </c>
      <c r="D15" s="399" t="s">
        <v>1998</v>
      </c>
      <c r="E15" s="389" t="s">
        <v>2369</v>
      </c>
      <c r="F15" s="389" t="s">
        <v>2370</v>
      </c>
      <c r="G15" s="390" t="s">
        <v>152</v>
      </c>
      <c r="H15" s="391" t="s">
        <v>2371</v>
      </c>
      <c r="I15" s="392" t="s">
        <v>2372</v>
      </c>
      <c r="J15" s="392"/>
      <c r="K15" s="392" t="s">
        <v>149</v>
      </c>
      <c r="L15" s="393" t="s">
        <v>1925</v>
      </c>
      <c r="M15" s="394" t="s">
        <v>2373</v>
      </c>
      <c r="N15" s="395"/>
      <c r="O15" s="396" t="s">
        <v>153</v>
      </c>
      <c r="P15" s="307"/>
      <c r="Q15" s="308"/>
      <c r="R15" s="191">
        <v>10</v>
      </c>
      <c r="S15" s="56">
        <v>2</v>
      </c>
      <c r="T15" s="57"/>
      <c r="U15" s="56"/>
      <c r="V15" s="57"/>
      <c r="W15" s="56">
        <v>1</v>
      </c>
      <c r="X15" s="57"/>
      <c r="Y15" s="56"/>
      <c r="Z15" s="57"/>
      <c r="AA15" s="56"/>
      <c r="AB15" s="57"/>
      <c r="AC15" s="56"/>
      <c r="AD15" s="57"/>
      <c r="AE15" s="56"/>
      <c r="AF15" s="55"/>
      <c r="AG15" s="54">
        <v>3</v>
      </c>
      <c r="AH15" s="55"/>
      <c r="AI15" s="54"/>
      <c r="AJ15" s="55"/>
      <c r="AK15" s="54"/>
      <c r="AL15" s="55"/>
      <c r="AM15" s="54"/>
      <c r="AN15" s="53"/>
      <c r="AO15" s="59" t="s">
        <v>168</v>
      </c>
      <c r="AP15" s="52"/>
      <c r="AQ15" s="192" t="str">
        <f t="shared" si="0"/>
        <v>NCP</v>
      </c>
    </row>
    <row r="16" spans="1:43" x14ac:dyDescent="0.25">
      <c r="A16" s="386">
        <v>6</v>
      </c>
      <c r="B16" s="386" t="s">
        <v>65</v>
      </c>
      <c r="C16" s="398" t="s">
        <v>344</v>
      </c>
      <c r="D16" s="399" t="s">
        <v>1177</v>
      </c>
      <c r="E16" s="389" t="s">
        <v>1178</v>
      </c>
      <c r="F16" s="389" t="s">
        <v>1179</v>
      </c>
      <c r="G16" s="390" t="s">
        <v>161</v>
      </c>
      <c r="H16" s="391" t="s">
        <v>1180</v>
      </c>
      <c r="I16" s="392" t="s">
        <v>1181</v>
      </c>
      <c r="J16" s="392"/>
      <c r="K16" s="392" t="s">
        <v>149</v>
      </c>
      <c r="L16" s="393" t="s">
        <v>1182</v>
      </c>
      <c r="M16" s="394" t="s">
        <v>1183</v>
      </c>
      <c r="N16" s="395"/>
      <c r="O16" s="400" t="s">
        <v>153</v>
      </c>
      <c r="P16" s="89"/>
      <c r="Q16" s="143"/>
      <c r="R16" s="88">
        <v>10</v>
      </c>
      <c r="S16" s="56">
        <v>1</v>
      </c>
      <c r="T16" s="57">
        <v>3</v>
      </c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>
        <v>2</v>
      </c>
      <c r="AH16" s="55"/>
      <c r="AI16" s="54"/>
      <c r="AJ16" s="55"/>
      <c r="AK16" s="54"/>
      <c r="AL16" s="55"/>
      <c r="AM16" s="54"/>
      <c r="AN16" s="53"/>
      <c r="AO16" s="59" t="s">
        <v>168</v>
      </c>
      <c r="AP16" s="52"/>
      <c r="AQ16" s="192" t="str">
        <f t="shared" si="0"/>
        <v>NCP</v>
      </c>
    </row>
    <row r="17" spans="1:43" x14ac:dyDescent="0.25">
      <c r="A17" s="386">
        <v>16</v>
      </c>
      <c r="B17" s="386" t="s">
        <v>65</v>
      </c>
      <c r="C17" s="398" t="s">
        <v>2420</v>
      </c>
      <c r="D17" s="399" t="s">
        <v>2421</v>
      </c>
      <c r="E17" s="389" t="s">
        <v>2422</v>
      </c>
      <c r="F17" s="389" t="s">
        <v>2423</v>
      </c>
      <c r="G17" s="390" t="s">
        <v>152</v>
      </c>
      <c r="H17" s="422" t="s">
        <v>2424</v>
      </c>
      <c r="I17" s="392" t="s">
        <v>2425</v>
      </c>
      <c r="J17" s="392"/>
      <c r="K17" s="392" t="s">
        <v>149</v>
      </c>
      <c r="L17" s="393" t="s">
        <v>2396</v>
      </c>
      <c r="M17" s="394" t="s">
        <v>2426</v>
      </c>
      <c r="N17" s="395" t="s">
        <v>2427</v>
      </c>
      <c r="O17" s="396" t="s">
        <v>153</v>
      </c>
      <c r="P17" s="307">
        <v>10</v>
      </c>
      <c r="Q17" s="308"/>
      <c r="R17" s="191"/>
      <c r="S17" s="56"/>
      <c r="T17" s="57">
        <v>1</v>
      </c>
      <c r="U17" s="56"/>
      <c r="V17" s="57"/>
      <c r="W17" s="56"/>
      <c r="X17" s="57">
        <v>3</v>
      </c>
      <c r="Y17" s="56"/>
      <c r="Z17" s="57"/>
      <c r="AA17" s="56"/>
      <c r="AB17" s="57"/>
      <c r="AC17" s="56"/>
      <c r="AD17" s="57"/>
      <c r="AE17" s="56">
        <v>2</v>
      </c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216" t="s">
        <v>2428</v>
      </c>
      <c r="AQ17" s="192" t="str">
        <f t="shared" si="0"/>
        <v>NCP</v>
      </c>
    </row>
    <row r="18" spans="1:43" x14ac:dyDescent="0.25">
      <c r="A18" s="386">
        <v>3</v>
      </c>
      <c r="B18" s="386" t="s">
        <v>65</v>
      </c>
      <c r="C18" s="398" t="s">
        <v>533</v>
      </c>
      <c r="D18" s="399" t="s">
        <v>534</v>
      </c>
      <c r="E18" s="389" t="s">
        <v>535</v>
      </c>
      <c r="F18" s="389" t="s">
        <v>536</v>
      </c>
      <c r="G18" s="390" t="s">
        <v>161</v>
      </c>
      <c r="H18" s="391" t="s">
        <v>537</v>
      </c>
      <c r="I18" s="392" t="s">
        <v>538</v>
      </c>
      <c r="J18" s="392"/>
      <c r="K18" s="392" t="s">
        <v>149</v>
      </c>
      <c r="L18" s="393" t="s">
        <v>539</v>
      </c>
      <c r="M18" s="394" t="s">
        <v>540</v>
      </c>
      <c r="N18" s="395"/>
      <c r="O18" s="400" t="s">
        <v>153</v>
      </c>
      <c r="P18" s="89"/>
      <c r="Q18" s="143"/>
      <c r="R18" s="281">
        <v>10</v>
      </c>
      <c r="S18" s="56">
        <v>1</v>
      </c>
      <c r="T18" s="57"/>
      <c r="U18" s="56"/>
      <c r="V18" s="57"/>
      <c r="W18" s="56"/>
      <c r="X18" s="57"/>
      <c r="Y18" s="56"/>
      <c r="Z18" s="57">
        <v>3</v>
      </c>
      <c r="AA18" s="56"/>
      <c r="AB18" s="57"/>
      <c r="AC18" s="56"/>
      <c r="AD18" s="57">
        <v>2</v>
      </c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 t="s">
        <v>542</v>
      </c>
      <c r="AQ18" s="192" t="str">
        <f t="shared" si="0"/>
        <v>NCP</v>
      </c>
    </row>
    <row r="19" spans="1:43" x14ac:dyDescent="0.25">
      <c r="A19" s="386">
        <v>19</v>
      </c>
      <c r="B19" s="386" t="s">
        <v>65</v>
      </c>
      <c r="C19" s="398" t="s">
        <v>2443</v>
      </c>
      <c r="D19" s="399" t="s">
        <v>2444</v>
      </c>
      <c r="E19" s="389" t="s">
        <v>2445</v>
      </c>
      <c r="F19" s="389" t="s">
        <v>2446</v>
      </c>
      <c r="G19" s="390" t="s">
        <v>161</v>
      </c>
      <c r="H19" s="422" t="s">
        <v>2447</v>
      </c>
      <c r="I19" s="392" t="s">
        <v>2448</v>
      </c>
      <c r="J19" s="392" t="s">
        <v>2049</v>
      </c>
      <c r="K19" s="392" t="s">
        <v>149</v>
      </c>
      <c r="L19" s="393" t="s">
        <v>2449</v>
      </c>
      <c r="M19" s="394" t="s">
        <v>2450</v>
      </c>
      <c r="N19" s="395"/>
      <c r="O19" s="396" t="s">
        <v>151</v>
      </c>
      <c r="P19" s="307">
        <v>10</v>
      </c>
      <c r="Q19" s="308"/>
      <c r="R19" s="191"/>
      <c r="S19" s="56"/>
      <c r="T19" s="57">
        <v>3</v>
      </c>
      <c r="U19" s="56"/>
      <c r="V19" s="57"/>
      <c r="W19" s="56"/>
      <c r="X19" s="57">
        <v>1</v>
      </c>
      <c r="Y19" s="56"/>
      <c r="Z19" s="57"/>
      <c r="AA19" s="56"/>
      <c r="AB19" s="57"/>
      <c r="AC19" s="56"/>
      <c r="AD19" s="57"/>
      <c r="AE19" s="56"/>
      <c r="AF19" s="55"/>
      <c r="AG19" s="54">
        <v>2</v>
      </c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0"/>
        <v>NCP</v>
      </c>
    </row>
    <row r="20" spans="1:43" x14ac:dyDescent="0.25">
      <c r="A20" s="386">
        <v>11</v>
      </c>
      <c r="B20" s="386" t="s">
        <v>65</v>
      </c>
      <c r="C20" s="398" t="s">
        <v>2383</v>
      </c>
      <c r="D20" s="399" t="s">
        <v>2384</v>
      </c>
      <c r="E20" s="389" t="s">
        <v>2385</v>
      </c>
      <c r="F20" s="389" t="s">
        <v>2386</v>
      </c>
      <c r="G20" s="390" t="s">
        <v>161</v>
      </c>
      <c r="H20" s="391" t="s">
        <v>2387</v>
      </c>
      <c r="I20" s="392" t="s">
        <v>2388</v>
      </c>
      <c r="J20" s="392"/>
      <c r="K20" s="392" t="s">
        <v>149</v>
      </c>
      <c r="L20" s="393" t="s">
        <v>1925</v>
      </c>
      <c r="M20" s="394" t="s">
        <v>2389</v>
      </c>
      <c r="N20" s="395"/>
      <c r="O20" s="396" t="s">
        <v>153</v>
      </c>
      <c r="P20" s="307">
        <v>10</v>
      </c>
      <c r="Q20" s="308"/>
      <c r="R20" s="191"/>
      <c r="S20" s="56">
        <v>1</v>
      </c>
      <c r="T20" s="57"/>
      <c r="U20" s="56"/>
      <c r="V20" s="57"/>
      <c r="W20" s="56"/>
      <c r="X20" s="57"/>
      <c r="Y20" s="56"/>
      <c r="Z20" s="57">
        <v>3</v>
      </c>
      <c r="AA20" s="56"/>
      <c r="AB20" s="57"/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0"/>
        <v>NCP</v>
      </c>
    </row>
    <row r="21" spans="1:43" x14ac:dyDescent="0.25">
      <c r="A21" s="386">
        <v>1</v>
      </c>
      <c r="B21" s="386" t="s">
        <v>65</v>
      </c>
      <c r="C21" s="398" t="s">
        <v>236</v>
      </c>
      <c r="D21" s="399" t="s">
        <v>237</v>
      </c>
      <c r="E21" s="416" t="s">
        <v>238</v>
      </c>
      <c r="F21" s="389" t="s">
        <v>239</v>
      </c>
      <c r="G21" s="390" t="s">
        <v>161</v>
      </c>
      <c r="H21" s="391" t="s">
        <v>240</v>
      </c>
      <c r="I21" s="392" t="s">
        <v>241</v>
      </c>
      <c r="J21" s="392"/>
      <c r="K21" s="392" t="s">
        <v>149</v>
      </c>
      <c r="L21" s="393" t="s">
        <v>242</v>
      </c>
      <c r="M21" s="394" t="s">
        <v>243</v>
      </c>
      <c r="N21" s="395"/>
      <c r="O21" s="420" t="s">
        <v>151</v>
      </c>
      <c r="P21" s="89"/>
      <c r="Q21" s="143"/>
      <c r="R21" s="280">
        <v>10</v>
      </c>
      <c r="S21" s="56">
        <v>1</v>
      </c>
      <c r="T21" s="57"/>
      <c r="U21" s="56"/>
      <c r="V21" s="57"/>
      <c r="W21" s="56"/>
      <c r="X21" s="57"/>
      <c r="Y21" s="56"/>
      <c r="Z21" s="57">
        <v>3</v>
      </c>
      <c r="AA21" s="56"/>
      <c r="AB21" s="57"/>
      <c r="AC21" s="56"/>
      <c r="AD21" s="57"/>
      <c r="AE21" s="56">
        <v>2</v>
      </c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0"/>
        <v>NCP</v>
      </c>
    </row>
    <row r="22" spans="1:43" ht="26.25" x14ac:dyDescent="0.25">
      <c r="A22" s="386">
        <v>22</v>
      </c>
      <c r="B22" s="386" t="s">
        <v>65</v>
      </c>
      <c r="C22" s="398" t="s">
        <v>2467</v>
      </c>
      <c r="D22" s="399" t="s">
        <v>2468</v>
      </c>
      <c r="E22" s="389" t="s">
        <v>2469</v>
      </c>
      <c r="F22" s="389" t="s">
        <v>2470</v>
      </c>
      <c r="G22" s="390" t="s">
        <v>152</v>
      </c>
      <c r="H22" s="422" t="s">
        <v>2471</v>
      </c>
      <c r="I22" s="392" t="s">
        <v>2472</v>
      </c>
      <c r="J22" s="392"/>
      <c r="K22" s="392" t="s">
        <v>149</v>
      </c>
      <c r="L22" s="393" t="s">
        <v>2473</v>
      </c>
      <c r="M22" s="394" t="s">
        <v>2474</v>
      </c>
      <c r="N22" s="395" t="s">
        <v>2475</v>
      </c>
      <c r="O22" s="396" t="s">
        <v>153</v>
      </c>
      <c r="P22" s="307">
        <v>10</v>
      </c>
      <c r="Q22" s="308"/>
      <c r="R22" s="191"/>
      <c r="S22" s="56">
        <v>1</v>
      </c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>
        <v>3</v>
      </c>
      <c r="AE22" s="56"/>
      <c r="AF22" s="55"/>
      <c r="AG22" s="54">
        <v>2</v>
      </c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0"/>
        <v>NCP</v>
      </c>
    </row>
    <row r="23" spans="1:43" x14ac:dyDescent="0.25">
      <c r="A23" s="386">
        <v>2</v>
      </c>
      <c r="B23" s="386" t="s">
        <v>65</v>
      </c>
      <c r="C23" s="431" t="s">
        <v>244</v>
      </c>
      <c r="D23" s="417" t="s">
        <v>245</v>
      </c>
      <c r="E23" s="444" t="s">
        <v>247</v>
      </c>
      <c r="F23" s="444" t="s">
        <v>246</v>
      </c>
      <c r="G23" s="390" t="s">
        <v>483</v>
      </c>
      <c r="H23" s="391" t="s">
        <v>248</v>
      </c>
      <c r="I23" s="445" t="s">
        <v>249</v>
      </c>
      <c r="J23" s="392"/>
      <c r="K23" s="392" t="s">
        <v>149</v>
      </c>
      <c r="L23" s="393" t="s">
        <v>250</v>
      </c>
      <c r="M23" s="394" t="s">
        <v>251</v>
      </c>
      <c r="N23" s="395"/>
      <c r="O23" s="400" t="s">
        <v>151</v>
      </c>
      <c r="P23" s="89"/>
      <c r="Q23" s="143"/>
      <c r="R23" s="281">
        <v>10</v>
      </c>
      <c r="S23" s="56">
        <v>1</v>
      </c>
      <c r="T23" s="57"/>
      <c r="U23" s="56">
        <v>3</v>
      </c>
      <c r="V23" s="57"/>
      <c r="W23" s="56"/>
      <c r="X23" s="57"/>
      <c r="Y23" s="56"/>
      <c r="Z23" s="57">
        <v>2</v>
      </c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0"/>
        <v>NCP</v>
      </c>
    </row>
    <row r="24" spans="1:43" x14ac:dyDescent="0.25">
      <c r="A24" s="386">
        <v>17</v>
      </c>
      <c r="B24" s="386" t="s">
        <v>65</v>
      </c>
      <c r="C24" s="431" t="s">
        <v>2429</v>
      </c>
      <c r="D24" s="417" t="s">
        <v>1641</v>
      </c>
      <c r="E24" s="444" t="s">
        <v>2430</v>
      </c>
      <c r="F24" s="444" t="s">
        <v>2431</v>
      </c>
      <c r="G24" s="390" t="s">
        <v>152</v>
      </c>
      <c r="H24" s="422" t="s">
        <v>2432</v>
      </c>
      <c r="I24" s="393" t="s">
        <v>2433</v>
      </c>
      <c r="J24" s="392"/>
      <c r="K24" s="392" t="s">
        <v>149</v>
      </c>
      <c r="L24" s="393" t="s">
        <v>2434</v>
      </c>
      <c r="M24" s="394" t="s">
        <v>2435</v>
      </c>
      <c r="N24" s="395" t="s">
        <v>2436</v>
      </c>
      <c r="O24" s="396" t="s">
        <v>153</v>
      </c>
      <c r="P24" s="307">
        <v>10</v>
      </c>
      <c r="Q24" s="308"/>
      <c r="R24" s="191"/>
      <c r="S24" s="56">
        <v>2</v>
      </c>
      <c r="T24" s="57">
        <v>3</v>
      </c>
      <c r="U24" s="56"/>
      <c r="V24" s="57"/>
      <c r="W24" s="56"/>
      <c r="X24" s="57">
        <v>1</v>
      </c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0"/>
        <v>NCP</v>
      </c>
    </row>
    <row r="25" spans="1:43" x14ac:dyDescent="0.25">
      <c r="A25" s="386">
        <v>4</v>
      </c>
      <c r="B25" s="386" t="s">
        <v>65</v>
      </c>
      <c r="C25" s="398" t="s">
        <v>541</v>
      </c>
      <c r="D25" s="399" t="s">
        <v>534</v>
      </c>
      <c r="E25" s="403" t="s">
        <v>535</v>
      </c>
      <c r="F25" s="403" t="s">
        <v>536</v>
      </c>
      <c r="G25" s="390" t="s">
        <v>161</v>
      </c>
      <c r="H25" s="404" t="s">
        <v>537</v>
      </c>
      <c r="I25" s="405" t="s">
        <v>538</v>
      </c>
      <c r="J25" s="392"/>
      <c r="K25" s="392" t="s">
        <v>149</v>
      </c>
      <c r="L25" s="393" t="s">
        <v>539</v>
      </c>
      <c r="M25" s="394" t="s">
        <v>540</v>
      </c>
      <c r="N25" s="395"/>
      <c r="O25" s="400" t="s">
        <v>151</v>
      </c>
      <c r="P25" s="89"/>
      <c r="Q25" s="143"/>
      <c r="R25" s="88">
        <v>10</v>
      </c>
      <c r="S25" s="56">
        <v>1</v>
      </c>
      <c r="T25" s="57">
        <v>3</v>
      </c>
      <c r="U25" s="56"/>
      <c r="V25" s="57"/>
      <c r="W25" s="56"/>
      <c r="X25" s="57"/>
      <c r="Y25" s="56"/>
      <c r="Z25" s="57"/>
      <c r="AA25" s="56"/>
      <c r="AB25" s="57"/>
      <c r="AC25" s="56"/>
      <c r="AD25" s="57">
        <v>2</v>
      </c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 t="s">
        <v>2735</v>
      </c>
      <c r="AQ25" s="192" t="str">
        <f t="shared" si="0"/>
        <v>NCP</v>
      </c>
    </row>
    <row r="26" spans="1:43" x14ac:dyDescent="0.25">
      <c r="A26" s="386">
        <v>5</v>
      </c>
      <c r="B26" s="386" t="s">
        <v>65</v>
      </c>
      <c r="C26" s="398" t="s">
        <v>458</v>
      </c>
      <c r="D26" s="399" t="s">
        <v>727</v>
      </c>
      <c r="E26" s="389" t="s">
        <v>728</v>
      </c>
      <c r="F26" s="389" t="s">
        <v>729</v>
      </c>
      <c r="G26" s="390" t="s">
        <v>152</v>
      </c>
      <c r="H26" s="391" t="s">
        <v>730</v>
      </c>
      <c r="I26" s="392" t="s">
        <v>731</v>
      </c>
      <c r="J26" s="392"/>
      <c r="K26" s="392" t="s">
        <v>149</v>
      </c>
      <c r="L26" s="393" t="s">
        <v>732</v>
      </c>
      <c r="M26" s="394" t="s">
        <v>733</v>
      </c>
      <c r="N26" s="395"/>
      <c r="O26" s="400" t="s">
        <v>153</v>
      </c>
      <c r="P26" s="89"/>
      <c r="Q26" s="143"/>
      <c r="R26" s="88">
        <v>10</v>
      </c>
      <c r="S26" s="56">
        <v>2</v>
      </c>
      <c r="T26" s="57"/>
      <c r="U26" s="56">
        <v>1</v>
      </c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>
        <v>3</v>
      </c>
      <c r="AH26" s="55"/>
      <c r="AI26" s="54"/>
      <c r="AJ26" s="55"/>
      <c r="AK26" s="54"/>
      <c r="AL26" s="55"/>
      <c r="AM26" s="54"/>
      <c r="AN26" s="53"/>
      <c r="AO26" s="59" t="s">
        <v>168</v>
      </c>
      <c r="AP26" s="52"/>
      <c r="AQ26" s="192" t="str">
        <f t="shared" si="0"/>
        <v>NCP</v>
      </c>
    </row>
    <row r="27" spans="1:43" x14ac:dyDescent="0.25">
      <c r="A27" s="386">
        <v>18</v>
      </c>
      <c r="B27" s="386" t="s">
        <v>65</v>
      </c>
      <c r="C27" s="398" t="s">
        <v>2437</v>
      </c>
      <c r="D27" s="399" t="s">
        <v>1227</v>
      </c>
      <c r="E27" s="389" t="s">
        <v>2438</v>
      </c>
      <c r="F27" s="389" t="s">
        <v>2439</v>
      </c>
      <c r="G27" s="390" t="s">
        <v>148</v>
      </c>
      <c r="H27" s="422" t="s">
        <v>2440</v>
      </c>
      <c r="I27" s="392" t="s">
        <v>2441</v>
      </c>
      <c r="J27" s="392"/>
      <c r="K27" s="392" t="s">
        <v>149</v>
      </c>
      <c r="L27" s="393" t="s">
        <v>1811</v>
      </c>
      <c r="M27" s="394" t="s">
        <v>2442</v>
      </c>
      <c r="N27" s="395"/>
      <c r="O27" s="396" t="s">
        <v>151</v>
      </c>
      <c r="P27" s="307">
        <v>10</v>
      </c>
      <c r="Q27" s="308"/>
      <c r="R27" s="191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>
        <v>3</v>
      </c>
      <c r="AG27" s="54">
        <v>1</v>
      </c>
      <c r="AH27" s="55">
        <v>2</v>
      </c>
      <c r="AI27" s="54"/>
      <c r="AJ27" s="55"/>
      <c r="AK27" s="54"/>
      <c r="AL27" s="55"/>
      <c r="AM27" s="54"/>
      <c r="AN27" s="53"/>
      <c r="AO27" s="59" t="s">
        <v>168</v>
      </c>
      <c r="AP27" s="52"/>
      <c r="AQ27" s="192" t="str">
        <f t="shared" si="0"/>
        <v>NCP</v>
      </c>
    </row>
    <row r="28" spans="1:43" x14ac:dyDescent="0.25">
      <c r="A28" s="386">
        <v>21</v>
      </c>
      <c r="B28" s="386" t="s">
        <v>65</v>
      </c>
      <c r="C28" s="398" t="s">
        <v>2459</v>
      </c>
      <c r="D28" s="399" t="s">
        <v>2460</v>
      </c>
      <c r="E28" s="389" t="s">
        <v>2461</v>
      </c>
      <c r="F28" s="389" t="s">
        <v>2462</v>
      </c>
      <c r="G28" s="390" t="s">
        <v>148</v>
      </c>
      <c r="H28" s="422" t="s">
        <v>2463</v>
      </c>
      <c r="I28" s="392" t="s">
        <v>2464</v>
      </c>
      <c r="J28" s="392" t="s">
        <v>350</v>
      </c>
      <c r="K28" s="392"/>
      <c r="L28" s="393" t="s">
        <v>1417</v>
      </c>
      <c r="M28" s="394" t="s">
        <v>2465</v>
      </c>
      <c r="N28" s="395" t="s">
        <v>2466</v>
      </c>
      <c r="O28" s="396" t="s">
        <v>153</v>
      </c>
      <c r="P28" s="307">
        <v>10</v>
      </c>
      <c r="Q28" s="308"/>
      <c r="R28" s="191"/>
      <c r="S28" s="56">
        <v>1</v>
      </c>
      <c r="T28" s="57"/>
      <c r="U28" s="56"/>
      <c r="V28" s="57"/>
      <c r="W28" s="56">
        <v>3</v>
      </c>
      <c r="X28" s="57"/>
      <c r="Y28" s="56"/>
      <c r="Z28" s="57"/>
      <c r="AA28" s="56"/>
      <c r="AB28" s="57"/>
      <c r="AC28" s="56"/>
      <c r="AD28" s="57"/>
      <c r="AE28" s="56"/>
      <c r="AF28" s="55"/>
      <c r="AG28" s="54">
        <v>2</v>
      </c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0"/>
        <v>NCP</v>
      </c>
    </row>
    <row r="29" spans="1:43" x14ac:dyDescent="0.25">
      <c r="A29" s="386">
        <v>15</v>
      </c>
      <c r="B29" s="386" t="s">
        <v>65</v>
      </c>
      <c r="C29" s="398" t="s">
        <v>2412</v>
      </c>
      <c r="D29" s="399" t="s">
        <v>2413</v>
      </c>
      <c r="E29" s="389" t="s">
        <v>2414</v>
      </c>
      <c r="F29" s="389" t="s">
        <v>2415</v>
      </c>
      <c r="G29" s="390" t="s">
        <v>161</v>
      </c>
      <c r="H29" s="422" t="s">
        <v>2416</v>
      </c>
      <c r="I29" s="392" t="s">
        <v>2417</v>
      </c>
      <c r="J29" s="392"/>
      <c r="K29" s="392" t="s">
        <v>149</v>
      </c>
      <c r="L29" s="393" t="s">
        <v>2418</v>
      </c>
      <c r="M29" s="394" t="s">
        <v>2419</v>
      </c>
      <c r="N29" s="395"/>
      <c r="O29" s="396" t="s">
        <v>153</v>
      </c>
      <c r="P29" s="307">
        <v>10</v>
      </c>
      <c r="Q29" s="308"/>
      <c r="R29" s="191"/>
      <c r="S29" s="56"/>
      <c r="T29" s="57"/>
      <c r="U29" s="56"/>
      <c r="V29" s="57"/>
      <c r="W29" s="56">
        <v>1</v>
      </c>
      <c r="X29" s="57">
        <v>3</v>
      </c>
      <c r="Y29" s="56"/>
      <c r="Z29" s="57"/>
      <c r="AA29" s="56"/>
      <c r="AB29" s="57"/>
      <c r="AC29" s="56"/>
      <c r="AD29" s="57"/>
      <c r="AE29" s="56"/>
      <c r="AF29" s="55"/>
      <c r="AG29" s="54">
        <v>2</v>
      </c>
      <c r="AH29" s="55"/>
      <c r="AI29" s="54"/>
      <c r="AJ29" s="55"/>
      <c r="AK29" s="54"/>
      <c r="AL29" s="55"/>
      <c r="AM29" s="54"/>
      <c r="AN29" s="53"/>
      <c r="AO29" s="59" t="s">
        <v>168</v>
      </c>
      <c r="AP29" s="52"/>
      <c r="AQ29" s="192" t="str">
        <f t="shared" si="0"/>
        <v>NCP</v>
      </c>
    </row>
    <row r="30" spans="1:43" x14ac:dyDescent="0.25">
      <c r="A30" s="92">
        <v>26</v>
      </c>
      <c r="B30" s="92" t="s">
        <v>65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ref="AQ30:AQ36" si="1">B30</f>
        <v>NCP</v>
      </c>
    </row>
    <row r="31" spans="1:43" x14ac:dyDescent="0.25">
      <c r="A31" s="92">
        <v>27</v>
      </c>
      <c r="B31" s="92" t="s">
        <v>65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1"/>
        <v>NCP</v>
      </c>
    </row>
    <row r="32" spans="1:43" x14ac:dyDescent="0.25">
      <c r="A32" s="92">
        <v>28</v>
      </c>
      <c r="B32" s="92" t="s">
        <v>65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1"/>
        <v>NCP</v>
      </c>
    </row>
    <row r="33" spans="1:43" x14ac:dyDescent="0.25">
      <c r="A33" s="92">
        <v>29</v>
      </c>
      <c r="B33" s="92" t="s">
        <v>65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1"/>
        <v>NCP</v>
      </c>
    </row>
    <row r="34" spans="1:43" x14ac:dyDescent="0.25">
      <c r="A34" s="92">
        <v>30</v>
      </c>
      <c r="B34" s="92" t="s">
        <v>65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1"/>
        <v>NCP</v>
      </c>
    </row>
    <row r="35" spans="1:43" x14ac:dyDescent="0.25">
      <c r="A35" s="92">
        <v>31</v>
      </c>
      <c r="B35" s="92" t="s">
        <v>65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1"/>
        <v>NCP</v>
      </c>
    </row>
    <row r="36" spans="1:43" x14ac:dyDescent="0.25">
      <c r="A36" s="92">
        <v>32</v>
      </c>
      <c r="B36" s="92" t="s">
        <v>65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1"/>
        <v>NCP</v>
      </c>
    </row>
    <row r="37" spans="1:43" x14ac:dyDescent="0.25">
      <c r="A37" s="92">
        <v>33</v>
      </c>
      <c r="B37" s="92" t="s">
        <v>65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2">B37</f>
        <v>NCP</v>
      </c>
    </row>
    <row r="38" spans="1:43" x14ac:dyDescent="0.25">
      <c r="A38" s="92">
        <v>34</v>
      </c>
      <c r="B38" s="92" t="s">
        <v>65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2"/>
        <v>NCP</v>
      </c>
    </row>
    <row r="39" spans="1:43" x14ac:dyDescent="0.25">
      <c r="A39" s="92">
        <v>35</v>
      </c>
      <c r="B39" s="92" t="s">
        <v>65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2"/>
        <v>NCP</v>
      </c>
    </row>
    <row r="40" spans="1:43" x14ac:dyDescent="0.25">
      <c r="A40" s="92">
        <v>36</v>
      </c>
      <c r="B40" s="92" t="s">
        <v>65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2"/>
        <v>NCP</v>
      </c>
    </row>
    <row r="41" spans="1:43" x14ac:dyDescent="0.25">
      <c r="A41" s="92">
        <f t="shared" ref="A41:A103" si="3">A40+1</f>
        <v>37</v>
      </c>
      <c r="B41" s="92" t="str">
        <f t="shared" ref="B41:B48" si="4">B40</f>
        <v>NCP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2"/>
        <v>NCP</v>
      </c>
    </row>
    <row r="42" spans="1:43" x14ac:dyDescent="0.25">
      <c r="A42" s="92">
        <f t="shared" si="3"/>
        <v>38</v>
      </c>
      <c r="B42" s="92" t="str">
        <f t="shared" si="4"/>
        <v>NCP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2"/>
        <v>NCP</v>
      </c>
    </row>
    <row r="43" spans="1:43" x14ac:dyDescent="0.25">
      <c r="A43" s="92">
        <f t="shared" si="3"/>
        <v>39</v>
      </c>
      <c r="B43" s="92" t="str">
        <f t="shared" si="4"/>
        <v>NCP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2"/>
        <v>NCP</v>
      </c>
    </row>
    <row r="44" spans="1:43" x14ac:dyDescent="0.25">
      <c r="A44" s="92">
        <f t="shared" si="3"/>
        <v>40</v>
      </c>
      <c r="B44" s="92" t="str">
        <f t="shared" si="4"/>
        <v>NCP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2"/>
        <v>NCP</v>
      </c>
    </row>
    <row r="45" spans="1:43" x14ac:dyDescent="0.25">
      <c r="A45" s="92">
        <f t="shared" si="3"/>
        <v>41</v>
      </c>
      <c r="B45" s="92" t="str">
        <f t="shared" si="4"/>
        <v>NCP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2"/>
        <v>NCP</v>
      </c>
    </row>
    <row r="46" spans="1:43" x14ac:dyDescent="0.25">
      <c r="A46" s="92">
        <f t="shared" si="3"/>
        <v>42</v>
      </c>
      <c r="B46" s="92" t="str">
        <f t="shared" si="4"/>
        <v>NCP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2"/>
        <v>NCP</v>
      </c>
    </row>
    <row r="47" spans="1:43" x14ac:dyDescent="0.25">
      <c r="A47" s="92">
        <f t="shared" si="3"/>
        <v>43</v>
      </c>
      <c r="B47" s="92" t="str">
        <f t="shared" si="4"/>
        <v>NCP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2"/>
        <v>NCP</v>
      </c>
    </row>
    <row r="48" spans="1:43" x14ac:dyDescent="0.25">
      <c r="A48" s="92">
        <f t="shared" si="3"/>
        <v>44</v>
      </c>
      <c r="B48" s="92" t="str">
        <f t="shared" si="4"/>
        <v>NCP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2"/>
        <v>NCP</v>
      </c>
    </row>
    <row r="49" spans="1:43" x14ac:dyDescent="0.25">
      <c r="A49" s="92">
        <f t="shared" si="3"/>
        <v>45</v>
      </c>
      <c r="B49" s="92" t="str">
        <f>B43</f>
        <v>NCP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2"/>
        <v>NCP</v>
      </c>
    </row>
    <row r="50" spans="1:43" x14ac:dyDescent="0.25">
      <c r="A50" s="92">
        <f t="shared" si="3"/>
        <v>46</v>
      </c>
      <c r="B50" s="92" t="str">
        <f>B49</f>
        <v>NCP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2"/>
        <v>NCP</v>
      </c>
    </row>
    <row r="51" spans="1:43" x14ac:dyDescent="0.25">
      <c r="A51" s="92">
        <f t="shared" si="3"/>
        <v>47</v>
      </c>
      <c r="B51" s="92" t="str">
        <f>B50</f>
        <v>NCP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2"/>
        <v>NCP</v>
      </c>
    </row>
    <row r="52" spans="1:43" x14ac:dyDescent="0.25">
      <c r="A52" s="92">
        <f t="shared" si="3"/>
        <v>48</v>
      </c>
      <c r="B52" s="92" t="str">
        <f>B51</f>
        <v>NCP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2"/>
        <v>NCP</v>
      </c>
    </row>
    <row r="53" spans="1:43" x14ac:dyDescent="0.25">
      <c r="A53" s="92">
        <f t="shared" si="3"/>
        <v>49</v>
      </c>
      <c r="B53" s="92" t="str">
        <f>B52</f>
        <v>NCP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2"/>
        <v>NCP</v>
      </c>
    </row>
    <row r="54" spans="1:43" x14ac:dyDescent="0.25">
      <c r="A54" s="92">
        <f t="shared" si="3"/>
        <v>50</v>
      </c>
      <c r="B54" s="92" t="str">
        <f t="shared" ref="B54:B61" si="5">B53</f>
        <v>NCP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2"/>
        <v>NCP</v>
      </c>
    </row>
    <row r="55" spans="1:43" x14ac:dyDescent="0.25">
      <c r="A55" s="92">
        <f t="shared" si="3"/>
        <v>51</v>
      </c>
      <c r="B55" s="92" t="str">
        <f t="shared" si="5"/>
        <v>NCP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2"/>
        <v>NCP</v>
      </c>
    </row>
    <row r="56" spans="1:43" x14ac:dyDescent="0.25">
      <c r="A56" s="92">
        <f t="shared" si="3"/>
        <v>52</v>
      </c>
      <c r="B56" s="92" t="str">
        <f t="shared" si="5"/>
        <v>NCP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2"/>
        <v>NCP</v>
      </c>
    </row>
    <row r="57" spans="1:43" x14ac:dyDescent="0.25">
      <c r="A57" s="92">
        <f t="shared" si="3"/>
        <v>53</v>
      </c>
      <c r="B57" s="92" t="str">
        <f t="shared" si="5"/>
        <v>NCP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2"/>
        <v>NCP</v>
      </c>
    </row>
    <row r="58" spans="1:43" x14ac:dyDescent="0.25">
      <c r="A58" s="92">
        <f t="shared" si="3"/>
        <v>54</v>
      </c>
      <c r="B58" s="92" t="str">
        <f t="shared" si="5"/>
        <v>NCP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2"/>
        <v>NCP</v>
      </c>
    </row>
    <row r="59" spans="1:43" x14ac:dyDescent="0.25">
      <c r="A59" s="92">
        <f t="shared" si="3"/>
        <v>55</v>
      </c>
      <c r="B59" s="92" t="str">
        <f t="shared" si="5"/>
        <v>NCP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2"/>
        <v>NCP</v>
      </c>
    </row>
    <row r="60" spans="1:43" x14ac:dyDescent="0.25">
      <c r="A60" s="92">
        <f t="shared" si="3"/>
        <v>56</v>
      </c>
      <c r="B60" s="92" t="str">
        <f t="shared" si="5"/>
        <v>NCP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2"/>
        <v>NCP</v>
      </c>
    </row>
    <row r="61" spans="1:43" x14ac:dyDescent="0.25">
      <c r="A61" s="92">
        <f t="shared" si="3"/>
        <v>57</v>
      </c>
      <c r="B61" s="92" t="str">
        <f t="shared" si="5"/>
        <v>NCP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2"/>
        <v>NCP</v>
      </c>
    </row>
    <row r="62" spans="1:43" x14ac:dyDescent="0.25">
      <c r="A62" s="92">
        <f t="shared" si="3"/>
        <v>58</v>
      </c>
      <c r="B62" s="92" t="str">
        <f>B56</f>
        <v>NCP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2"/>
        <v>NCP</v>
      </c>
    </row>
    <row r="63" spans="1:43" x14ac:dyDescent="0.25">
      <c r="A63" s="92">
        <f t="shared" si="3"/>
        <v>59</v>
      </c>
      <c r="B63" s="92" t="str">
        <f>B62</f>
        <v>NCP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2"/>
        <v>NCP</v>
      </c>
    </row>
    <row r="64" spans="1:43" x14ac:dyDescent="0.25">
      <c r="A64" s="92">
        <f t="shared" si="3"/>
        <v>60</v>
      </c>
      <c r="B64" s="92" t="str">
        <f>B63</f>
        <v>NCP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2"/>
        <v>NCP</v>
      </c>
    </row>
    <row r="65" spans="1:43" x14ac:dyDescent="0.25">
      <c r="A65" s="92">
        <f t="shared" si="3"/>
        <v>61</v>
      </c>
      <c r="B65" s="92" t="str">
        <f>B64</f>
        <v>NCP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2"/>
        <v>NCP</v>
      </c>
    </row>
    <row r="66" spans="1:43" x14ac:dyDescent="0.25">
      <c r="A66" s="92">
        <f t="shared" si="3"/>
        <v>62</v>
      </c>
      <c r="B66" s="92" t="str">
        <f>B65</f>
        <v>NCP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2"/>
        <v>NCP</v>
      </c>
    </row>
    <row r="67" spans="1:43" x14ac:dyDescent="0.25">
      <c r="A67" s="92">
        <f t="shared" si="3"/>
        <v>63</v>
      </c>
      <c r="B67" s="92" t="str">
        <f t="shared" ref="B67:B71" si="6">B66</f>
        <v>NCP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2"/>
        <v>NCP</v>
      </c>
    </row>
    <row r="68" spans="1:43" x14ac:dyDescent="0.25">
      <c r="A68" s="92">
        <f t="shared" si="3"/>
        <v>64</v>
      </c>
      <c r="B68" s="92" t="str">
        <f t="shared" si="6"/>
        <v>NCP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2"/>
        <v>NCP</v>
      </c>
    </row>
    <row r="69" spans="1:43" x14ac:dyDescent="0.25">
      <c r="A69" s="92">
        <f t="shared" si="3"/>
        <v>65</v>
      </c>
      <c r="B69" s="92" t="str">
        <f t="shared" si="6"/>
        <v>NCP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7">B69</f>
        <v>NCP</v>
      </c>
    </row>
    <row r="70" spans="1:43" x14ac:dyDescent="0.25">
      <c r="A70" s="92">
        <f t="shared" si="3"/>
        <v>66</v>
      </c>
      <c r="B70" s="92" t="str">
        <f t="shared" si="6"/>
        <v>NCP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7"/>
        <v>NCP</v>
      </c>
    </row>
    <row r="71" spans="1:43" x14ac:dyDescent="0.25">
      <c r="A71" s="92">
        <f t="shared" si="3"/>
        <v>67</v>
      </c>
      <c r="B71" s="92" t="str">
        <f t="shared" si="6"/>
        <v>NCP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7"/>
        <v>NCP</v>
      </c>
    </row>
    <row r="72" spans="1:43" x14ac:dyDescent="0.25">
      <c r="A72" s="92">
        <f t="shared" si="3"/>
        <v>68</v>
      </c>
      <c r="B72" s="92" t="str">
        <f>B66</f>
        <v>NCP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7"/>
        <v>NCP</v>
      </c>
    </row>
    <row r="73" spans="1:43" x14ac:dyDescent="0.25">
      <c r="A73" s="92">
        <f t="shared" si="3"/>
        <v>69</v>
      </c>
      <c r="B73" s="92" t="str">
        <f>B72</f>
        <v>NCP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7"/>
        <v>NCP</v>
      </c>
    </row>
    <row r="74" spans="1:43" x14ac:dyDescent="0.25">
      <c r="A74" s="92">
        <f t="shared" si="3"/>
        <v>70</v>
      </c>
      <c r="B74" s="92" t="str">
        <f>B73</f>
        <v>NCP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7"/>
        <v>NCP</v>
      </c>
    </row>
    <row r="75" spans="1:43" x14ac:dyDescent="0.25">
      <c r="A75" s="92">
        <f t="shared" si="3"/>
        <v>71</v>
      </c>
      <c r="B75" s="92" t="str">
        <f>B74</f>
        <v>NCP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7"/>
        <v>NCP</v>
      </c>
    </row>
    <row r="76" spans="1:43" x14ac:dyDescent="0.25">
      <c r="A76" s="92">
        <f t="shared" si="3"/>
        <v>72</v>
      </c>
      <c r="B76" s="92" t="str">
        <f>B75</f>
        <v>NCP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7"/>
        <v>NCP</v>
      </c>
    </row>
    <row r="77" spans="1:43" x14ac:dyDescent="0.25">
      <c r="A77" s="92">
        <f t="shared" si="3"/>
        <v>73</v>
      </c>
      <c r="B77" s="92" t="str">
        <f t="shared" ref="B77:B84" si="8">B76</f>
        <v>NCP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7"/>
        <v>NCP</v>
      </c>
    </row>
    <row r="78" spans="1:43" x14ac:dyDescent="0.25">
      <c r="A78" s="92">
        <f t="shared" si="3"/>
        <v>74</v>
      </c>
      <c r="B78" s="92" t="str">
        <f t="shared" si="8"/>
        <v>NCP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7"/>
        <v>NCP</v>
      </c>
    </row>
    <row r="79" spans="1:43" x14ac:dyDescent="0.25">
      <c r="A79" s="92">
        <f t="shared" si="3"/>
        <v>75</v>
      </c>
      <c r="B79" s="92" t="str">
        <f t="shared" si="8"/>
        <v>NCP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7"/>
        <v>NCP</v>
      </c>
    </row>
    <row r="80" spans="1:43" x14ac:dyDescent="0.25">
      <c r="A80" s="92">
        <f t="shared" si="3"/>
        <v>76</v>
      </c>
      <c r="B80" s="92" t="str">
        <f t="shared" si="8"/>
        <v>NCP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7"/>
        <v>NCP</v>
      </c>
    </row>
    <row r="81" spans="1:43" x14ac:dyDescent="0.25">
      <c r="A81" s="92">
        <f t="shared" si="3"/>
        <v>77</v>
      </c>
      <c r="B81" s="92" t="str">
        <f t="shared" si="8"/>
        <v>NCP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7"/>
        <v>NCP</v>
      </c>
    </row>
    <row r="82" spans="1:43" x14ac:dyDescent="0.25">
      <c r="A82" s="92">
        <f t="shared" si="3"/>
        <v>78</v>
      </c>
      <c r="B82" s="92" t="str">
        <f t="shared" si="8"/>
        <v>NCP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7"/>
        <v>NCP</v>
      </c>
    </row>
    <row r="83" spans="1:43" x14ac:dyDescent="0.25">
      <c r="A83" s="92">
        <f t="shared" si="3"/>
        <v>79</v>
      </c>
      <c r="B83" s="92" t="str">
        <f t="shared" si="8"/>
        <v>NCP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7"/>
        <v>NCP</v>
      </c>
    </row>
    <row r="84" spans="1:43" x14ac:dyDescent="0.25">
      <c r="A84" s="92">
        <f t="shared" si="3"/>
        <v>80</v>
      </c>
      <c r="B84" s="92" t="str">
        <f t="shared" si="8"/>
        <v>NCP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7"/>
        <v>NCP</v>
      </c>
    </row>
    <row r="85" spans="1:43" x14ac:dyDescent="0.25">
      <c r="A85" s="92">
        <f t="shared" si="3"/>
        <v>81</v>
      </c>
      <c r="B85" s="92" t="str">
        <f>B79</f>
        <v>NCP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7"/>
        <v>NCP</v>
      </c>
    </row>
    <row r="86" spans="1:43" x14ac:dyDescent="0.25">
      <c r="A86" s="92">
        <f t="shared" si="3"/>
        <v>82</v>
      </c>
      <c r="B86" s="92" t="str">
        <f>B85</f>
        <v>NCP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7"/>
        <v>NCP</v>
      </c>
    </row>
    <row r="87" spans="1:43" x14ac:dyDescent="0.25">
      <c r="A87" s="92">
        <f t="shared" si="3"/>
        <v>83</v>
      </c>
      <c r="B87" s="92" t="str">
        <f>B86</f>
        <v>NCP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7"/>
        <v>NCP</v>
      </c>
    </row>
    <row r="88" spans="1:43" x14ac:dyDescent="0.25">
      <c r="A88" s="92">
        <f t="shared" si="3"/>
        <v>84</v>
      </c>
      <c r="B88" s="92" t="str">
        <f>B87</f>
        <v>NCP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7"/>
        <v>NCP</v>
      </c>
    </row>
    <row r="89" spans="1:43" x14ac:dyDescent="0.25">
      <c r="A89" s="92">
        <f t="shared" si="3"/>
        <v>85</v>
      </c>
      <c r="B89" s="92" t="str">
        <f>B88</f>
        <v>NCP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7"/>
        <v>NCP</v>
      </c>
    </row>
    <row r="90" spans="1:43" x14ac:dyDescent="0.25">
      <c r="A90" s="92">
        <f t="shared" si="3"/>
        <v>86</v>
      </c>
      <c r="B90" s="92" t="str">
        <f>B89</f>
        <v>NCP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7"/>
        <v>NCP</v>
      </c>
    </row>
    <row r="91" spans="1:43" x14ac:dyDescent="0.25">
      <c r="A91" s="92">
        <f t="shared" si="3"/>
        <v>87</v>
      </c>
      <c r="B91" s="92" t="str">
        <f t="shared" ref="B91:B95" si="9">B90</f>
        <v>NCP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7"/>
        <v>NCP</v>
      </c>
    </row>
    <row r="92" spans="1:43" x14ac:dyDescent="0.25">
      <c r="A92" s="92">
        <f t="shared" si="3"/>
        <v>88</v>
      </c>
      <c r="B92" s="92" t="str">
        <f t="shared" si="9"/>
        <v>NCP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7"/>
        <v>NCP</v>
      </c>
    </row>
    <row r="93" spans="1:43" x14ac:dyDescent="0.25">
      <c r="A93" s="92">
        <f t="shared" si="3"/>
        <v>89</v>
      </c>
      <c r="B93" s="92" t="str">
        <f t="shared" si="9"/>
        <v>NCP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7"/>
        <v>NCP</v>
      </c>
    </row>
    <row r="94" spans="1:43" x14ac:dyDescent="0.25">
      <c r="A94" s="92">
        <f t="shared" si="3"/>
        <v>90</v>
      </c>
      <c r="B94" s="92" t="str">
        <f t="shared" si="9"/>
        <v>NCP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7"/>
        <v>NCP</v>
      </c>
    </row>
    <row r="95" spans="1:43" x14ac:dyDescent="0.25">
      <c r="A95" s="92">
        <f t="shared" si="3"/>
        <v>91</v>
      </c>
      <c r="B95" s="92" t="str">
        <f t="shared" si="9"/>
        <v>NCP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7"/>
        <v>NCP</v>
      </c>
    </row>
    <row r="96" spans="1:43" x14ac:dyDescent="0.25">
      <c r="A96" s="92">
        <f t="shared" si="3"/>
        <v>92</v>
      </c>
      <c r="B96" s="92" t="str">
        <f>B90</f>
        <v>NCP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7"/>
        <v>NCP</v>
      </c>
    </row>
    <row r="97" spans="1:43" x14ac:dyDescent="0.25">
      <c r="A97" s="92">
        <f t="shared" si="3"/>
        <v>93</v>
      </c>
      <c r="B97" s="92" t="str">
        <f>B96</f>
        <v>NCP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7"/>
        <v>NCP</v>
      </c>
    </row>
    <row r="98" spans="1:43" x14ac:dyDescent="0.25">
      <c r="A98" s="92">
        <f t="shared" si="3"/>
        <v>94</v>
      </c>
      <c r="B98" s="92" t="str">
        <f>B97</f>
        <v>NCP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7"/>
        <v>NCP</v>
      </c>
    </row>
    <row r="99" spans="1:43" x14ac:dyDescent="0.25">
      <c r="A99" s="92">
        <f t="shared" si="3"/>
        <v>95</v>
      </c>
      <c r="B99" s="92" t="str">
        <f>B98</f>
        <v>NCP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7"/>
        <v>NCP</v>
      </c>
    </row>
    <row r="100" spans="1:43" x14ac:dyDescent="0.25">
      <c r="A100" s="92">
        <f t="shared" si="3"/>
        <v>96</v>
      </c>
      <c r="B100" s="92" t="str">
        <f>B99</f>
        <v>NCP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7"/>
        <v>NCP</v>
      </c>
    </row>
    <row r="101" spans="1:43" x14ac:dyDescent="0.25">
      <c r="A101" s="92">
        <f t="shared" si="3"/>
        <v>97</v>
      </c>
      <c r="B101" s="92" t="str">
        <f t="shared" ref="B101:B103" si="10">B100</f>
        <v>NCP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7"/>
        <v>NCP</v>
      </c>
    </row>
    <row r="102" spans="1:43" x14ac:dyDescent="0.25">
      <c r="A102" s="92">
        <f t="shared" si="3"/>
        <v>98</v>
      </c>
      <c r="B102" s="92" t="str">
        <f t="shared" si="10"/>
        <v>NCP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7"/>
        <v>NCP</v>
      </c>
    </row>
    <row r="103" spans="1:43" x14ac:dyDescent="0.25">
      <c r="A103" s="92">
        <f t="shared" si="3"/>
        <v>99</v>
      </c>
      <c r="B103" s="92" t="str">
        <f t="shared" si="10"/>
        <v>NCP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7"/>
        <v>NCP</v>
      </c>
    </row>
    <row r="104" spans="1:43" ht="16.5" thickBot="1" x14ac:dyDescent="0.3">
      <c r="A104" s="92">
        <f>A103+1</f>
        <v>100</v>
      </c>
      <c r="B104" s="92" t="str">
        <f>B66</f>
        <v>NCP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7"/>
        <v>NCP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150</v>
      </c>
      <c r="Q105" s="91" t="str">
        <f>IF(SUM(Q5:Q104)=0,"",SUM(Q5:Q104))</f>
        <v/>
      </c>
      <c r="R105" s="91">
        <f>IF(SUM(R5:R104)=0,"",SUM(R5:R104))</f>
        <v>100</v>
      </c>
      <c r="S105" s="635" t="str">
        <f t="shared" ref="S105:AN105" si="11">S2</f>
        <v>ADVENTUROUS ACTIVITIES</v>
      </c>
      <c r="T105" s="628" t="str">
        <f t="shared" si="11"/>
        <v>ARCHERY</v>
      </c>
      <c r="U105" s="626" t="str">
        <f t="shared" si="11"/>
        <v>ATHLETICS</v>
      </c>
      <c r="V105" s="628" t="str">
        <f t="shared" si="11"/>
        <v>BADMINTON</v>
      </c>
      <c r="W105" s="626" t="str">
        <f t="shared" si="11"/>
        <v>CANOEING</v>
      </c>
      <c r="X105" s="628" t="str">
        <f t="shared" si="11"/>
        <v>GOLF</v>
      </c>
      <c r="Y105" s="626" t="str">
        <f t="shared" si="11"/>
        <v>GYMNASTICS</v>
      </c>
      <c r="Z105" s="628" t="str">
        <f t="shared" si="11"/>
        <v>JUDO</v>
      </c>
      <c r="AA105" s="626" t="str">
        <f t="shared" si="11"/>
        <v>MOUNTAIN BIKING</v>
      </c>
      <c r="AB105" s="628" t="str">
        <f t="shared" si="11"/>
        <v>POOL -ARTISTIC SWIMMING</v>
      </c>
      <c r="AC105" s="626" t="str">
        <f t="shared" si="11"/>
        <v>POOL - POOLSIDE DIVING</v>
      </c>
      <c r="AD105" s="628" t="str">
        <f t="shared" si="11"/>
        <v>SKATEBOARDING</v>
      </c>
      <c r="AE105" s="626" t="str">
        <f t="shared" si="11"/>
        <v>SWORD FENCING</v>
      </c>
      <c r="AF105" s="628" t="str">
        <f t="shared" si="11"/>
        <v>TABLE TENNIS</v>
      </c>
      <c r="AG105" s="626" t="str">
        <f t="shared" si="11"/>
        <v>TRAMPOLINING</v>
      </c>
      <c r="AH105" s="628" t="str">
        <f t="shared" si="11"/>
        <v>VOLLEYBALL</v>
      </c>
      <c r="AI105" s="626" t="str">
        <f t="shared" si="11"/>
        <v>UNUSED</v>
      </c>
      <c r="AJ105" s="628" t="str">
        <f t="shared" si="11"/>
        <v>UNUSED</v>
      </c>
      <c r="AK105" s="626" t="str">
        <f t="shared" si="11"/>
        <v>UNUSED</v>
      </c>
      <c r="AL105" s="628" t="str">
        <f t="shared" si="11"/>
        <v>UNUSED</v>
      </c>
      <c r="AM105" s="626" t="str">
        <f t="shared" si="11"/>
        <v>UNUSED</v>
      </c>
      <c r="AN105" s="624" t="str">
        <f t="shared" si="11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2">IF(COUNTIF(S5:S104,1)=0,"",COUNTIF(S5:S104,1))</f>
        <v>9</v>
      </c>
      <c r="T108" s="35">
        <f t="shared" si="12"/>
        <v>2</v>
      </c>
      <c r="U108" s="35">
        <f t="shared" si="12"/>
        <v>2</v>
      </c>
      <c r="V108" s="35" t="str">
        <f t="shared" si="12"/>
        <v/>
      </c>
      <c r="W108" s="35">
        <f t="shared" si="12"/>
        <v>3</v>
      </c>
      <c r="X108" s="35">
        <f t="shared" si="12"/>
        <v>2</v>
      </c>
      <c r="Y108" s="35">
        <f t="shared" si="12"/>
        <v>4</v>
      </c>
      <c r="Z108" s="35" t="str">
        <f t="shared" si="12"/>
        <v/>
      </c>
      <c r="AA108" s="35" t="str">
        <f t="shared" si="12"/>
        <v/>
      </c>
      <c r="AB108" s="35">
        <f t="shared" si="12"/>
        <v>1</v>
      </c>
      <c r="AC108" s="35" t="str">
        <f t="shared" si="12"/>
        <v/>
      </c>
      <c r="AD108" s="35" t="str">
        <f t="shared" si="12"/>
        <v/>
      </c>
      <c r="AE108" s="35">
        <f t="shared" si="12"/>
        <v>1</v>
      </c>
      <c r="AF108" s="35" t="str">
        <f t="shared" si="12"/>
        <v/>
      </c>
      <c r="AG108" s="35">
        <f t="shared" si="12"/>
        <v>1</v>
      </c>
      <c r="AH108" s="35" t="str">
        <f t="shared" si="12"/>
        <v/>
      </c>
      <c r="AI108" s="35" t="str">
        <f t="shared" si="12"/>
        <v/>
      </c>
      <c r="AJ108" s="35" t="str">
        <f t="shared" si="12"/>
        <v/>
      </c>
      <c r="AK108" s="35" t="str">
        <f t="shared" si="12"/>
        <v/>
      </c>
      <c r="AL108" s="35" t="str">
        <f t="shared" si="12"/>
        <v/>
      </c>
      <c r="AM108" s="35" t="str">
        <f t="shared" si="12"/>
        <v/>
      </c>
      <c r="AN108" s="34" t="str">
        <f t="shared" si="12"/>
        <v/>
      </c>
      <c r="AO108" s="33" t="s">
        <v>3</v>
      </c>
      <c r="AP108" s="32"/>
      <c r="AQ108" s="95">
        <f>SUM(S108:AN108)</f>
        <v>25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3">IF(COUNTIF(S5:S104,2)=0,"",COUNTIF(S5:S104,2))</f>
        <v>3</v>
      </c>
      <c r="T109" s="27" t="str">
        <f t="shared" si="13"/>
        <v/>
      </c>
      <c r="U109" s="27">
        <f t="shared" si="13"/>
        <v>1</v>
      </c>
      <c r="V109" s="27">
        <f t="shared" si="13"/>
        <v>1</v>
      </c>
      <c r="W109" s="27" t="str">
        <f t="shared" si="13"/>
        <v/>
      </c>
      <c r="X109" s="27">
        <f t="shared" si="13"/>
        <v>2</v>
      </c>
      <c r="Y109" s="27" t="str">
        <f t="shared" si="13"/>
        <v/>
      </c>
      <c r="Z109" s="27">
        <f t="shared" si="13"/>
        <v>1</v>
      </c>
      <c r="AA109" s="27" t="str">
        <f t="shared" si="13"/>
        <v/>
      </c>
      <c r="AB109" s="27" t="str">
        <f t="shared" si="13"/>
        <v/>
      </c>
      <c r="AC109" s="27">
        <f t="shared" si="13"/>
        <v>1</v>
      </c>
      <c r="AD109" s="27">
        <f t="shared" si="13"/>
        <v>3</v>
      </c>
      <c r="AE109" s="27">
        <f t="shared" si="13"/>
        <v>2</v>
      </c>
      <c r="AF109" s="27" t="str">
        <f t="shared" si="13"/>
        <v/>
      </c>
      <c r="AG109" s="27">
        <f t="shared" si="13"/>
        <v>10</v>
      </c>
      <c r="AH109" s="27">
        <f t="shared" si="13"/>
        <v>1</v>
      </c>
      <c r="AI109" s="27" t="str">
        <f t="shared" si="13"/>
        <v/>
      </c>
      <c r="AJ109" s="27" t="str">
        <f t="shared" si="13"/>
        <v/>
      </c>
      <c r="AK109" s="27" t="str">
        <f t="shared" si="13"/>
        <v/>
      </c>
      <c r="AL109" s="27" t="str">
        <f t="shared" si="13"/>
        <v/>
      </c>
      <c r="AM109" s="27" t="str">
        <f t="shared" si="13"/>
        <v/>
      </c>
      <c r="AN109" s="26" t="str">
        <f t="shared" si="13"/>
        <v/>
      </c>
      <c r="AO109" s="25" t="s">
        <v>59</v>
      </c>
      <c r="AP109" s="24"/>
      <c r="AQ109" s="95">
        <f>SUM(S109:AN109)</f>
        <v>25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4">IF(COUNTIF(S5:S104,3)=0,"",COUNTIF(S5:S104,3))</f>
        <v/>
      </c>
      <c r="T110" s="28">
        <f t="shared" si="14"/>
        <v>4</v>
      </c>
      <c r="U110" s="27">
        <f t="shared" si="14"/>
        <v>2</v>
      </c>
      <c r="V110" s="27" t="str">
        <f t="shared" si="14"/>
        <v/>
      </c>
      <c r="W110" s="27">
        <f t="shared" si="14"/>
        <v>2</v>
      </c>
      <c r="X110" s="27">
        <f t="shared" si="14"/>
        <v>2</v>
      </c>
      <c r="Y110" s="27">
        <f t="shared" si="14"/>
        <v>2</v>
      </c>
      <c r="Z110" s="27">
        <f t="shared" si="14"/>
        <v>4</v>
      </c>
      <c r="AA110" s="27" t="str">
        <f t="shared" si="14"/>
        <v/>
      </c>
      <c r="AB110" s="27" t="str">
        <f t="shared" si="14"/>
        <v/>
      </c>
      <c r="AC110" s="27" t="str">
        <f t="shared" si="14"/>
        <v/>
      </c>
      <c r="AD110" s="27">
        <f t="shared" si="14"/>
        <v>2</v>
      </c>
      <c r="AE110" s="27" t="str">
        <f t="shared" si="14"/>
        <v/>
      </c>
      <c r="AF110" s="27">
        <f t="shared" si="14"/>
        <v>1</v>
      </c>
      <c r="AG110" s="27">
        <f t="shared" si="14"/>
        <v>3</v>
      </c>
      <c r="AH110" s="27" t="str">
        <f t="shared" si="14"/>
        <v/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si="14"/>
        <v/>
      </c>
      <c r="AM110" s="27" t="str">
        <f t="shared" si="14"/>
        <v/>
      </c>
      <c r="AN110" s="26" t="str">
        <f t="shared" si="14"/>
        <v/>
      </c>
      <c r="AO110" s="25" t="s">
        <v>58</v>
      </c>
      <c r="AP110" s="24"/>
      <c r="AQ110" s="95">
        <f>SUM(S110:AN110)</f>
        <v>22</v>
      </c>
    </row>
    <row r="111" spans="1:43" ht="16.5" thickTop="1" x14ac:dyDescent="0.25"/>
  </sheetData>
  <sortState xmlns:xlrd2="http://schemas.microsoft.com/office/spreadsheetml/2017/richdata2" ref="A5:AQ29">
    <sortCondition ref="Y5:Y29"/>
    <sortCondition ref="C5:C29"/>
  </sortState>
  <mergeCells count="48">
    <mergeCell ref="AO2:AO3"/>
    <mergeCell ref="P3:R3"/>
    <mergeCell ref="AL105:AL106"/>
    <mergeCell ref="AM105:AM106"/>
    <mergeCell ref="AN105:AN106"/>
    <mergeCell ref="AF105:AF106"/>
    <mergeCell ref="AG105:AG106"/>
    <mergeCell ref="AA105:AA106"/>
    <mergeCell ref="U105:U106"/>
    <mergeCell ref="W105:W106"/>
    <mergeCell ref="X105:X106"/>
    <mergeCell ref="Y105:Y106"/>
    <mergeCell ref="Z105:Z106"/>
    <mergeCell ref="V105:V106"/>
    <mergeCell ref="S105:S106"/>
    <mergeCell ref="T105:T106"/>
    <mergeCell ref="S1:AN1"/>
    <mergeCell ref="D2:G2"/>
    <mergeCell ref="AL2:AL4"/>
    <mergeCell ref="AM2:AM4"/>
    <mergeCell ref="AN2:AN4"/>
    <mergeCell ref="W2:W4"/>
    <mergeCell ref="AJ2:AJ4"/>
    <mergeCell ref="AK2:AK4"/>
    <mergeCell ref="X2:X4"/>
    <mergeCell ref="Y2:Y4"/>
    <mergeCell ref="Z2:Z4"/>
    <mergeCell ref="AA2:AA4"/>
    <mergeCell ref="S2:S4"/>
    <mergeCell ref="T2:T4"/>
    <mergeCell ref="U2:U4"/>
    <mergeCell ref="V2:V4"/>
    <mergeCell ref="AJ105:AJ106"/>
    <mergeCell ref="AK105:AK106"/>
    <mergeCell ref="AB2:AB4"/>
    <mergeCell ref="AC2:AC4"/>
    <mergeCell ref="AD2:AD4"/>
    <mergeCell ref="AE2:AE4"/>
    <mergeCell ref="AF2:AF4"/>
    <mergeCell ref="AG2:AG4"/>
    <mergeCell ref="AH2:AH4"/>
    <mergeCell ref="AI2:AI4"/>
    <mergeCell ref="AH105:AH106"/>
    <mergeCell ref="AI105:AI106"/>
    <mergeCell ref="AB105:AB106"/>
    <mergeCell ref="AC105:AC106"/>
    <mergeCell ref="AD105:AD106"/>
    <mergeCell ref="AE105:AE106"/>
  </mergeCells>
  <conditionalFormatting sqref="S108:AN110">
    <cfRule type="notContainsBlanks" dxfId="17" priority="6">
      <formula>LEN(TRIM(S108))&gt;0</formula>
    </cfRule>
  </conditionalFormatting>
  <conditionalFormatting sqref="S104:AN104 S8:AN10 S30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1:AN11 S12:T12 V12:AN12 S13:AN29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21" r:id="rId1" xr:uid="{913F986A-D6C7-A045-B97E-A3B51A96F9C7}"/>
    <hyperlink ref="H23" r:id="rId2" xr:uid="{26F7C520-9453-8D4A-9A44-07448D1EBBC4}"/>
    <hyperlink ref="H26" r:id="rId3" xr:uid="{8D5511E1-C7DF-9F4B-B7A9-1D4F0292F18C}"/>
    <hyperlink ref="H16" r:id="rId4" xr:uid="{DF3D2FF0-D6C1-D643-9DEF-8CD21D0DE121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11"/>
  <sheetViews>
    <sheetView topLeftCell="I1" zoomScale="85" zoomScaleNormal="85" workbookViewId="0">
      <pane ySplit="2430" topLeftCell="A9" activePane="bottomLeft"/>
      <selection activeCell="E6" sqref="E6"/>
      <selection pane="bottomLeft" activeCell="AO14" sqref="AO14:AP15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46</v>
      </c>
      <c r="E2" s="631"/>
      <c r="F2" s="631"/>
      <c r="G2" s="632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Rowde CofE Primary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5" thickTop="1" x14ac:dyDescent="0.25">
      <c r="A5" s="386" t="e">
        <f t="shared" ref="A5:A10" si="0">A4+1</f>
        <v>#VALUE!</v>
      </c>
      <c r="B5" s="386" t="s">
        <v>23</v>
      </c>
      <c r="C5" s="418" t="s">
        <v>1325</v>
      </c>
      <c r="D5" s="419" t="s">
        <v>1326</v>
      </c>
      <c r="E5" s="403" t="s">
        <v>1327</v>
      </c>
      <c r="F5" s="403" t="s">
        <v>1328</v>
      </c>
      <c r="G5" s="390" t="s">
        <v>161</v>
      </c>
      <c r="H5" s="404" t="s">
        <v>1329</v>
      </c>
      <c r="I5" s="405" t="s">
        <v>1330</v>
      </c>
      <c r="J5" s="405" t="s">
        <v>1331</v>
      </c>
      <c r="K5" s="405" t="s">
        <v>149</v>
      </c>
      <c r="L5" s="406" t="s">
        <v>1332</v>
      </c>
      <c r="M5" s="390" t="s">
        <v>1334</v>
      </c>
      <c r="N5" s="395" t="s">
        <v>1333</v>
      </c>
      <c r="O5" s="400" t="s">
        <v>153</v>
      </c>
      <c r="P5" s="89">
        <v>10</v>
      </c>
      <c r="Q5" s="143"/>
      <c r="R5" s="88"/>
      <c r="S5" s="64">
        <v>1</v>
      </c>
      <c r="T5" s="65"/>
      <c r="U5" s="64">
        <v>2</v>
      </c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15" si="1">B5</f>
        <v>ROW</v>
      </c>
    </row>
    <row r="6" spans="1:43" x14ac:dyDescent="0.25">
      <c r="A6" s="386" t="e">
        <f t="shared" si="0"/>
        <v>#VALUE!</v>
      </c>
      <c r="B6" s="386" t="s">
        <v>23</v>
      </c>
      <c r="C6" s="418" t="s">
        <v>626</v>
      </c>
      <c r="D6" s="419" t="s">
        <v>1344</v>
      </c>
      <c r="E6" s="403" t="s">
        <v>1345</v>
      </c>
      <c r="F6" s="403" t="s">
        <v>1346</v>
      </c>
      <c r="G6" s="390" t="s">
        <v>152</v>
      </c>
      <c r="H6" s="404" t="s">
        <v>1347</v>
      </c>
      <c r="I6" s="405" t="s">
        <v>1348</v>
      </c>
      <c r="J6" s="405"/>
      <c r="K6" s="405" t="s">
        <v>149</v>
      </c>
      <c r="L6" s="406" t="s">
        <v>1349</v>
      </c>
      <c r="M6" s="390" t="s">
        <v>1350</v>
      </c>
      <c r="N6" s="395"/>
      <c r="O6" s="420" t="s">
        <v>153</v>
      </c>
      <c r="P6" s="89">
        <v>10</v>
      </c>
      <c r="Q6" s="143"/>
      <c r="R6" s="191"/>
      <c r="S6" s="64">
        <v>3</v>
      </c>
      <c r="T6" s="65"/>
      <c r="U6" s="64"/>
      <c r="V6" s="65"/>
      <c r="W6" s="64"/>
      <c r="X6" s="65"/>
      <c r="Y6" s="64">
        <v>1</v>
      </c>
      <c r="Z6" s="65"/>
      <c r="AA6" s="64"/>
      <c r="AB6" s="65"/>
      <c r="AC6" s="64"/>
      <c r="AD6" s="65"/>
      <c r="AE6" s="64"/>
      <c r="AF6" s="63"/>
      <c r="AG6" s="62">
        <v>2</v>
      </c>
      <c r="AH6" s="63"/>
      <c r="AI6" s="62"/>
      <c r="AJ6" s="63"/>
      <c r="AK6" s="62"/>
      <c r="AL6" s="63"/>
      <c r="AM6" s="62"/>
      <c r="AN6" s="61"/>
      <c r="AO6" s="60" t="s">
        <v>657</v>
      </c>
      <c r="AP6" s="147"/>
      <c r="AQ6" s="196" t="str">
        <f t="shared" si="1"/>
        <v>ROW</v>
      </c>
    </row>
    <row r="7" spans="1:43" x14ac:dyDescent="0.25">
      <c r="A7" s="386" t="e">
        <f t="shared" si="0"/>
        <v>#VALUE!</v>
      </c>
      <c r="B7" s="386" t="str">
        <f t="shared" ref="B7:B8" si="2">B6</f>
        <v>ROW</v>
      </c>
      <c r="C7" s="418" t="s">
        <v>1317</v>
      </c>
      <c r="D7" s="419" t="s">
        <v>1318</v>
      </c>
      <c r="E7" s="403" t="s">
        <v>1319</v>
      </c>
      <c r="F7" s="403" t="s">
        <v>1320</v>
      </c>
      <c r="G7" s="390" t="s">
        <v>148</v>
      </c>
      <c r="H7" s="404" t="s">
        <v>1321</v>
      </c>
      <c r="I7" s="405" t="s">
        <v>1322</v>
      </c>
      <c r="J7" s="405"/>
      <c r="K7" s="405" t="s">
        <v>149</v>
      </c>
      <c r="L7" s="406" t="s">
        <v>1323</v>
      </c>
      <c r="M7" s="390" t="s">
        <v>1324</v>
      </c>
      <c r="N7" s="395"/>
      <c r="O7" s="400" t="s">
        <v>151</v>
      </c>
      <c r="P7" s="89">
        <v>10</v>
      </c>
      <c r="Q7" s="143"/>
      <c r="R7" s="88"/>
      <c r="S7" s="56"/>
      <c r="T7" s="57"/>
      <c r="U7" s="56"/>
      <c r="V7" s="57"/>
      <c r="W7" s="56">
        <v>1</v>
      </c>
      <c r="X7" s="57"/>
      <c r="Y7" s="56"/>
      <c r="Z7" s="57"/>
      <c r="AA7" s="310"/>
      <c r="AB7" s="57"/>
      <c r="AC7" s="56"/>
      <c r="AD7" s="57"/>
      <c r="AE7" s="56">
        <v>2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6" t="str">
        <f t="shared" si="1"/>
        <v>ROW</v>
      </c>
    </row>
    <row r="8" spans="1:43" ht="21.75" customHeight="1" x14ac:dyDescent="0.25">
      <c r="A8" s="386" t="e">
        <f t="shared" si="0"/>
        <v>#VALUE!</v>
      </c>
      <c r="B8" s="386" t="str">
        <f t="shared" si="2"/>
        <v>ROW</v>
      </c>
      <c r="C8" s="398" t="s">
        <v>261</v>
      </c>
      <c r="D8" s="399" t="s">
        <v>262</v>
      </c>
      <c r="E8" s="389" t="s">
        <v>263</v>
      </c>
      <c r="F8" s="389" t="s">
        <v>264</v>
      </c>
      <c r="G8" s="390" t="s">
        <v>161</v>
      </c>
      <c r="H8" s="391" t="s">
        <v>265</v>
      </c>
      <c r="I8" s="392" t="s">
        <v>266</v>
      </c>
      <c r="J8" s="392"/>
      <c r="K8" s="392" t="s">
        <v>149</v>
      </c>
      <c r="L8" s="393" t="s">
        <v>267</v>
      </c>
      <c r="M8" s="394" t="s">
        <v>268</v>
      </c>
      <c r="N8" s="395" t="s">
        <v>269</v>
      </c>
      <c r="O8" s="400" t="s">
        <v>153</v>
      </c>
      <c r="P8" s="89"/>
      <c r="Q8" s="143"/>
      <c r="R8" s="281">
        <v>10</v>
      </c>
      <c r="S8" s="56"/>
      <c r="T8" s="57">
        <v>3</v>
      </c>
      <c r="U8" s="56"/>
      <c r="V8" s="57"/>
      <c r="W8" s="56">
        <v>1</v>
      </c>
      <c r="X8" s="57"/>
      <c r="Y8" s="56"/>
      <c r="Z8" s="57"/>
      <c r="AA8" s="56"/>
      <c r="AB8" s="57"/>
      <c r="AC8" s="56"/>
      <c r="AD8" s="57"/>
      <c r="AE8" s="56"/>
      <c r="AF8" s="55"/>
      <c r="AG8" s="54">
        <v>2</v>
      </c>
      <c r="AH8" s="55"/>
      <c r="AI8" s="54"/>
      <c r="AJ8" s="55"/>
      <c r="AK8" s="54"/>
      <c r="AL8" s="55"/>
      <c r="AM8" s="54"/>
      <c r="AN8" s="53"/>
      <c r="AO8" s="59"/>
      <c r="AP8" s="52"/>
      <c r="AQ8" s="196" t="str">
        <f t="shared" si="1"/>
        <v>ROW</v>
      </c>
    </row>
    <row r="9" spans="1:43" x14ac:dyDescent="0.25">
      <c r="A9" s="386" t="e">
        <f t="shared" si="0"/>
        <v>#VALUE!</v>
      </c>
      <c r="B9" s="386" t="s">
        <v>23</v>
      </c>
      <c r="C9" s="398" t="s">
        <v>418</v>
      </c>
      <c r="D9" s="399" t="s">
        <v>262</v>
      </c>
      <c r="E9" s="389" t="s">
        <v>419</v>
      </c>
      <c r="F9" s="389" t="s">
        <v>264</v>
      </c>
      <c r="G9" s="390" t="s">
        <v>180</v>
      </c>
      <c r="H9" s="391" t="s">
        <v>265</v>
      </c>
      <c r="I9" s="393" t="s">
        <v>266</v>
      </c>
      <c r="J9" s="393"/>
      <c r="K9" s="393" t="s">
        <v>149</v>
      </c>
      <c r="L9" s="393" t="s">
        <v>267</v>
      </c>
      <c r="M9" s="394" t="s">
        <v>268</v>
      </c>
      <c r="N9" s="395" t="s">
        <v>269</v>
      </c>
      <c r="O9" s="400" t="s">
        <v>153</v>
      </c>
      <c r="P9" s="89"/>
      <c r="Q9" s="143"/>
      <c r="R9" s="281">
        <v>10</v>
      </c>
      <c r="S9" s="56"/>
      <c r="T9" s="57">
        <v>3</v>
      </c>
      <c r="U9" s="56"/>
      <c r="V9" s="57"/>
      <c r="W9" s="56">
        <v>1</v>
      </c>
      <c r="X9" s="57"/>
      <c r="Y9" s="56"/>
      <c r="Z9" s="57"/>
      <c r="AA9" s="56"/>
      <c r="AB9" s="57"/>
      <c r="AC9" s="56"/>
      <c r="AD9" s="57"/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/>
      <c r="AP9" s="52"/>
      <c r="AQ9" s="196" t="str">
        <f t="shared" si="1"/>
        <v>ROW</v>
      </c>
    </row>
    <row r="10" spans="1:43" ht="25.5" x14ac:dyDescent="0.25">
      <c r="A10" s="386" t="e">
        <f t="shared" si="0"/>
        <v>#VALUE!</v>
      </c>
      <c r="B10" s="386" t="str">
        <f t="shared" ref="B10:B11" si="3">B9</f>
        <v>ROW</v>
      </c>
      <c r="C10" s="398" t="s">
        <v>581</v>
      </c>
      <c r="D10" s="399" t="s">
        <v>572</v>
      </c>
      <c r="E10" s="389" t="s">
        <v>582</v>
      </c>
      <c r="F10" s="389" t="s">
        <v>573</v>
      </c>
      <c r="G10" s="390" t="s">
        <v>152</v>
      </c>
      <c r="H10" s="391" t="s">
        <v>574</v>
      </c>
      <c r="I10" s="393" t="s">
        <v>575</v>
      </c>
      <c r="J10" s="393" t="s">
        <v>576</v>
      </c>
      <c r="K10" s="393" t="s">
        <v>149</v>
      </c>
      <c r="L10" s="393" t="s">
        <v>577</v>
      </c>
      <c r="M10" s="394" t="s">
        <v>578</v>
      </c>
      <c r="N10" s="395" t="s">
        <v>579</v>
      </c>
      <c r="O10" s="400" t="s">
        <v>153</v>
      </c>
      <c r="P10" s="89"/>
      <c r="Q10" s="143"/>
      <c r="R10" s="281">
        <v>10</v>
      </c>
      <c r="S10" s="56"/>
      <c r="T10" s="57"/>
      <c r="U10" s="56"/>
      <c r="V10" s="57"/>
      <c r="W10" s="56">
        <v>1</v>
      </c>
      <c r="X10" s="57"/>
      <c r="Y10" s="56">
        <v>3</v>
      </c>
      <c r="Z10" s="57"/>
      <c r="AA10" s="56"/>
      <c r="AB10" s="57"/>
      <c r="AC10" s="56"/>
      <c r="AD10" s="57"/>
      <c r="AE10" s="56"/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 t="s">
        <v>336</v>
      </c>
      <c r="AP10" s="52" t="s">
        <v>583</v>
      </c>
      <c r="AQ10" s="196" t="str">
        <f t="shared" si="1"/>
        <v>ROW</v>
      </c>
    </row>
    <row r="11" spans="1:43" x14ac:dyDescent="0.25">
      <c r="A11" s="386">
        <v>1</v>
      </c>
      <c r="B11" s="386" t="str">
        <f t="shared" si="3"/>
        <v>ROW</v>
      </c>
      <c r="C11" s="398" t="s">
        <v>1351</v>
      </c>
      <c r="D11" s="399" t="s">
        <v>1352</v>
      </c>
      <c r="E11" s="389" t="s">
        <v>1805</v>
      </c>
      <c r="F11" s="389" t="s">
        <v>1353</v>
      </c>
      <c r="G11" s="390" t="s">
        <v>148</v>
      </c>
      <c r="H11" s="391" t="s">
        <v>1358</v>
      </c>
      <c r="I11" s="392" t="s">
        <v>1354</v>
      </c>
      <c r="J11" s="392"/>
      <c r="K11" s="392" t="s">
        <v>149</v>
      </c>
      <c r="L11" s="393" t="s">
        <v>1355</v>
      </c>
      <c r="M11" s="394" t="s">
        <v>1356</v>
      </c>
      <c r="N11" s="395" t="s">
        <v>1357</v>
      </c>
      <c r="O11" s="420" t="s">
        <v>151</v>
      </c>
      <c r="P11" s="89">
        <v>10</v>
      </c>
      <c r="Q11" s="143"/>
      <c r="R11" s="191"/>
      <c r="S11" s="56"/>
      <c r="T11" s="57"/>
      <c r="U11" s="56"/>
      <c r="V11" s="57"/>
      <c r="W11" s="56">
        <v>3</v>
      </c>
      <c r="X11" s="57"/>
      <c r="Y11" s="56"/>
      <c r="Z11" s="57"/>
      <c r="AA11" s="56"/>
      <c r="AB11" s="57"/>
      <c r="AC11" s="56"/>
      <c r="AD11" s="57">
        <v>1</v>
      </c>
      <c r="AE11" s="56"/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196" t="str">
        <f t="shared" si="1"/>
        <v>ROW</v>
      </c>
    </row>
    <row r="12" spans="1:43" x14ac:dyDescent="0.25">
      <c r="A12" s="386">
        <f>A11+1</f>
        <v>2</v>
      </c>
      <c r="B12" s="386" t="s">
        <v>23</v>
      </c>
      <c r="C12" s="398" t="s">
        <v>252</v>
      </c>
      <c r="D12" s="399" t="s">
        <v>253</v>
      </c>
      <c r="E12" s="389" t="s">
        <v>254</v>
      </c>
      <c r="F12" s="389" t="s">
        <v>255</v>
      </c>
      <c r="G12" s="390" t="s">
        <v>152</v>
      </c>
      <c r="H12" s="391" t="s">
        <v>256</v>
      </c>
      <c r="I12" s="392" t="s">
        <v>257</v>
      </c>
      <c r="J12" s="392"/>
      <c r="K12" s="392" t="s">
        <v>149</v>
      </c>
      <c r="L12" s="393" t="s">
        <v>258</v>
      </c>
      <c r="M12" s="394" t="s">
        <v>259</v>
      </c>
      <c r="N12" s="395" t="s">
        <v>260</v>
      </c>
      <c r="O12" s="420" t="s">
        <v>153</v>
      </c>
      <c r="P12" s="89"/>
      <c r="Q12" s="143"/>
      <c r="R12" s="280">
        <v>10</v>
      </c>
      <c r="S12" s="56"/>
      <c r="T12" s="57"/>
      <c r="U12" s="56"/>
      <c r="V12" s="57"/>
      <c r="W12" s="56"/>
      <c r="X12" s="57"/>
      <c r="Y12" s="56">
        <v>1</v>
      </c>
      <c r="Z12" s="57"/>
      <c r="AA12" s="56"/>
      <c r="AB12" s="57"/>
      <c r="AC12" s="56"/>
      <c r="AD12" s="57"/>
      <c r="AE12" s="56">
        <v>3</v>
      </c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168</v>
      </c>
      <c r="AP12" s="52"/>
      <c r="AQ12" s="196" t="str">
        <f t="shared" si="1"/>
        <v>ROW</v>
      </c>
    </row>
    <row r="13" spans="1:43" x14ac:dyDescent="0.25">
      <c r="A13" s="386">
        <f>A12+1</f>
        <v>3</v>
      </c>
      <c r="B13" s="386" t="str">
        <f>B12</f>
        <v>ROW</v>
      </c>
      <c r="C13" s="398" t="s">
        <v>1359</v>
      </c>
      <c r="D13" s="399" t="s">
        <v>1360</v>
      </c>
      <c r="E13" s="389" t="s">
        <v>689</v>
      </c>
      <c r="F13" s="416" t="s">
        <v>2741</v>
      </c>
      <c r="G13" s="390" t="s">
        <v>148</v>
      </c>
      <c r="H13" s="391" t="s">
        <v>1361</v>
      </c>
      <c r="I13" s="392" t="s">
        <v>1362</v>
      </c>
      <c r="J13" s="392" t="s">
        <v>576</v>
      </c>
      <c r="K13" s="392" t="s">
        <v>149</v>
      </c>
      <c r="L13" s="393" t="s">
        <v>1363</v>
      </c>
      <c r="M13" s="394" t="s">
        <v>1364</v>
      </c>
      <c r="N13" s="395" t="s">
        <v>1365</v>
      </c>
      <c r="O13" s="400"/>
      <c r="P13" s="89"/>
      <c r="Q13" s="143"/>
      <c r="R13" s="281">
        <v>10</v>
      </c>
      <c r="S13" s="56"/>
      <c r="T13" s="57"/>
      <c r="U13" s="56"/>
      <c r="V13" s="57"/>
      <c r="W13" s="56"/>
      <c r="X13" s="57"/>
      <c r="Y13" s="56"/>
      <c r="Z13" s="57"/>
      <c r="AA13" s="56"/>
      <c r="AB13" s="57">
        <v>2</v>
      </c>
      <c r="AC13" s="56">
        <v>3</v>
      </c>
      <c r="AD13" s="57"/>
      <c r="AE13" s="56"/>
      <c r="AF13" s="55"/>
      <c r="AG13" s="54">
        <v>1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1"/>
        <v>ROW</v>
      </c>
    </row>
    <row r="14" spans="1:43" ht="25.5" x14ac:dyDescent="0.25">
      <c r="A14" s="386">
        <f>A13+1</f>
        <v>4</v>
      </c>
      <c r="B14" s="386" t="str">
        <f>B13</f>
        <v>ROW</v>
      </c>
      <c r="C14" s="398" t="s">
        <v>1335</v>
      </c>
      <c r="D14" s="399" t="s">
        <v>1336</v>
      </c>
      <c r="E14" s="389" t="s">
        <v>1337</v>
      </c>
      <c r="F14" s="389" t="s">
        <v>1338</v>
      </c>
      <c r="G14" s="390" t="s">
        <v>152</v>
      </c>
      <c r="H14" s="391" t="s">
        <v>1339</v>
      </c>
      <c r="I14" s="392" t="s">
        <v>1340</v>
      </c>
      <c r="J14" s="392" t="s">
        <v>576</v>
      </c>
      <c r="K14" s="392" t="s">
        <v>149</v>
      </c>
      <c r="L14" s="393" t="s">
        <v>1341</v>
      </c>
      <c r="M14" s="394" t="s">
        <v>1342</v>
      </c>
      <c r="N14" s="395"/>
      <c r="O14" s="400" t="s">
        <v>153</v>
      </c>
      <c r="P14" s="89">
        <v>10</v>
      </c>
      <c r="Q14" s="143"/>
      <c r="R14" s="88"/>
      <c r="S14" s="56"/>
      <c r="T14" s="57"/>
      <c r="U14" s="56">
        <v>2</v>
      </c>
      <c r="V14" s="57"/>
      <c r="W14" s="56"/>
      <c r="X14" s="57"/>
      <c r="Y14" s="56">
        <v>3</v>
      </c>
      <c r="Z14" s="57"/>
      <c r="AA14" s="56"/>
      <c r="AB14" s="57"/>
      <c r="AC14" s="56"/>
      <c r="AD14" s="57"/>
      <c r="AE14" s="56"/>
      <c r="AF14" s="55"/>
      <c r="AG14" s="54">
        <v>1</v>
      </c>
      <c r="AH14" s="55"/>
      <c r="AI14" s="54"/>
      <c r="AJ14" s="55"/>
      <c r="AK14" s="54"/>
      <c r="AL14" s="55"/>
      <c r="AM14" s="54"/>
      <c r="AN14" s="53"/>
      <c r="AO14" s="59" t="s">
        <v>1148</v>
      </c>
      <c r="AP14" s="52" t="s">
        <v>1343</v>
      </c>
      <c r="AQ14" s="196" t="str">
        <f t="shared" si="1"/>
        <v>ROW</v>
      </c>
    </row>
    <row r="15" spans="1:43" x14ac:dyDescent="0.25">
      <c r="A15" s="386">
        <f>A14+1</f>
        <v>5</v>
      </c>
      <c r="B15" s="386" t="str">
        <f>B14</f>
        <v>ROW</v>
      </c>
      <c r="C15" s="398" t="s">
        <v>158</v>
      </c>
      <c r="D15" s="399" t="s">
        <v>1311</v>
      </c>
      <c r="E15" s="389" t="s">
        <v>1312</v>
      </c>
      <c r="F15" s="389" t="s">
        <v>1313</v>
      </c>
      <c r="G15" s="390" t="s">
        <v>152</v>
      </c>
      <c r="H15" s="391" t="s">
        <v>1314</v>
      </c>
      <c r="I15" s="392" t="s">
        <v>1315</v>
      </c>
      <c r="J15" s="392"/>
      <c r="K15" s="392" t="s">
        <v>149</v>
      </c>
      <c r="L15" s="393" t="s">
        <v>486</v>
      </c>
      <c r="M15" s="394" t="s">
        <v>1316</v>
      </c>
      <c r="N15" s="395"/>
      <c r="O15" s="400" t="s">
        <v>153</v>
      </c>
      <c r="P15" s="89">
        <v>10</v>
      </c>
      <c r="Q15" s="143"/>
      <c r="R15" s="88"/>
      <c r="S15" s="56"/>
      <c r="T15" s="57"/>
      <c r="U15" s="56"/>
      <c r="V15" s="57"/>
      <c r="W15" s="56"/>
      <c r="X15" s="57"/>
      <c r="Y15" s="56">
        <v>2</v>
      </c>
      <c r="Z15" s="57"/>
      <c r="AA15" s="56"/>
      <c r="AB15" s="57"/>
      <c r="AC15" s="56"/>
      <c r="AD15" s="57"/>
      <c r="AE15" s="56"/>
      <c r="AF15" s="55"/>
      <c r="AG15" s="54">
        <v>1</v>
      </c>
      <c r="AH15" s="55"/>
      <c r="AI15" s="54"/>
      <c r="AJ15" s="55"/>
      <c r="AK15" s="54"/>
      <c r="AL15" s="55"/>
      <c r="AM15" s="54"/>
      <c r="AN15" s="53"/>
      <c r="AO15" s="59" t="s">
        <v>1148</v>
      </c>
      <c r="AP15" s="52"/>
      <c r="AQ15" s="196" t="str">
        <f t="shared" si="1"/>
        <v>ROW</v>
      </c>
    </row>
    <row r="16" spans="1:43" x14ac:dyDescent="0.25">
      <c r="A16" s="98">
        <f t="shared" ref="A16:A19" si="4">A15+1</f>
        <v>6</v>
      </c>
      <c r="B16" s="98" t="str">
        <f t="shared" ref="B16:B48" si="5">B15</f>
        <v>ROW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ref="AQ16:AQ36" si="6">B16</f>
        <v>ROW</v>
      </c>
    </row>
    <row r="17" spans="1:43" x14ac:dyDescent="0.25">
      <c r="A17" s="98">
        <f t="shared" si="4"/>
        <v>7</v>
      </c>
      <c r="B17" s="98" t="str">
        <f t="shared" si="5"/>
        <v>ROW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6"/>
        <v>ROW</v>
      </c>
    </row>
    <row r="18" spans="1:43" x14ac:dyDescent="0.25">
      <c r="A18" s="98">
        <f t="shared" si="4"/>
        <v>8</v>
      </c>
      <c r="B18" s="98" t="str">
        <f t="shared" si="5"/>
        <v>ROW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6"/>
        <v>ROW</v>
      </c>
    </row>
    <row r="19" spans="1:43" x14ac:dyDescent="0.25">
      <c r="A19" s="98">
        <f t="shared" si="4"/>
        <v>9</v>
      </c>
      <c r="B19" s="98" t="str">
        <f t="shared" si="5"/>
        <v>ROW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6"/>
        <v>ROW</v>
      </c>
    </row>
    <row r="20" spans="1:43" x14ac:dyDescent="0.25">
      <c r="A20" s="98">
        <f t="shared" ref="A20:A37" si="7">A19+1</f>
        <v>10</v>
      </c>
      <c r="B20" s="98" t="str">
        <f t="shared" si="5"/>
        <v>ROW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6"/>
        <v>ROW</v>
      </c>
    </row>
    <row r="21" spans="1:43" x14ac:dyDescent="0.25">
      <c r="A21" s="98">
        <f t="shared" si="7"/>
        <v>11</v>
      </c>
      <c r="B21" s="98" t="str">
        <f t="shared" si="5"/>
        <v>ROW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6"/>
        <v>ROW</v>
      </c>
    </row>
    <row r="22" spans="1:43" x14ac:dyDescent="0.25">
      <c r="A22" s="98">
        <f t="shared" si="7"/>
        <v>12</v>
      </c>
      <c r="B22" s="98" t="str">
        <f t="shared" si="5"/>
        <v>ROW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6"/>
        <v>ROW</v>
      </c>
    </row>
    <row r="23" spans="1:43" x14ac:dyDescent="0.25">
      <c r="A23" s="98">
        <f t="shared" si="7"/>
        <v>13</v>
      </c>
      <c r="B23" s="98" t="str">
        <f t="shared" si="5"/>
        <v>ROW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6"/>
        <v>ROW</v>
      </c>
    </row>
    <row r="24" spans="1:43" x14ac:dyDescent="0.25">
      <c r="A24" s="98">
        <f t="shared" si="7"/>
        <v>14</v>
      </c>
      <c r="B24" s="98" t="str">
        <f t="shared" si="5"/>
        <v>ROW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6"/>
        <v>ROW</v>
      </c>
    </row>
    <row r="25" spans="1:43" x14ac:dyDescent="0.25">
      <c r="A25" s="98">
        <f t="shared" si="7"/>
        <v>15</v>
      </c>
      <c r="B25" s="98" t="str">
        <f t="shared" si="5"/>
        <v>ROW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6"/>
        <v>ROW</v>
      </c>
    </row>
    <row r="26" spans="1:43" x14ac:dyDescent="0.25">
      <c r="A26" s="98">
        <f t="shared" si="7"/>
        <v>16</v>
      </c>
      <c r="B26" s="98" t="str">
        <f t="shared" si="5"/>
        <v>ROW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6"/>
        <v>ROW</v>
      </c>
    </row>
    <row r="27" spans="1:43" x14ac:dyDescent="0.25">
      <c r="A27" s="98">
        <f t="shared" si="7"/>
        <v>17</v>
      </c>
      <c r="B27" s="98" t="str">
        <f t="shared" si="5"/>
        <v>ROW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6"/>
        <v>ROW</v>
      </c>
    </row>
    <row r="28" spans="1:43" x14ac:dyDescent="0.25">
      <c r="A28" s="98">
        <f t="shared" si="7"/>
        <v>18</v>
      </c>
      <c r="B28" s="98" t="str">
        <f t="shared" si="5"/>
        <v>ROW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6"/>
        <v>ROW</v>
      </c>
    </row>
    <row r="29" spans="1:43" x14ac:dyDescent="0.25">
      <c r="A29" s="98">
        <f t="shared" si="7"/>
        <v>19</v>
      </c>
      <c r="B29" s="98" t="str">
        <f t="shared" si="5"/>
        <v>ROW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6"/>
        <v>ROW</v>
      </c>
    </row>
    <row r="30" spans="1:43" x14ac:dyDescent="0.25">
      <c r="A30" s="98">
        <f t="shared" si="7"/>
        <v>20</v>
      </c>
      <c r="B30" s="98" t="str">
        <f t="shared" si="5"/>
        <v>ROW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6"/>
        <v>ROW</v>
      </c>
    </row>
    <row r="31" spans="1:43" x14ac:dyDescent="0.25">
      <c r="A31" s="98">
        <f t="shared" si="7"/>
        <v>21</v>
      </c>
      <c r="B31" s="98" t="str">
        <f t="shared" si="5"/>
        <v>ROW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6"/>
        <v>ROW</v>
      </c>
    </row>
    <row r="32" spans="1:43" x14ac:dyDescent="0.25">
      <c r="A32" s="98">
        <f t="shared" si="7"/>
        <v>22</v>
      </c>
      <c r="B32" s="98" t="str">
        <f t="shared" si="5"/>
        <v>ROW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6"/>
        <v>ROW</v>
      </c>
    </row>
    <row r="33" spans="1:43" x14ac:dyDescent="0.25">
      <c r="A33" s="98">
        <f t="shared" si="7"/>
        <v>23</v>
      </c>
      <c r="B33" s="98" t="str">
        <f t="shared" si="5"/>
        <v>ROW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6"/>
        <v>ROW</v>
      </c>
    </row>
    <row r="34" spans="1:43" x14ac:dyDescent="0.25">
      <c r="A34" s="98">
        <f t="shared" si="7"/>
        <v>24</v>
      </c>
      <c r="B34" s="98" t="str">
        <f t="shared" si="5"/>
        <v>ROW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6"/>
        <v>ROW</v>
      </c>
    </row>
    <row r="35" spans="1:43" x14ac:dyDescent="0.25">
      <c r="A35" s="98">
        <f t="shared" si="7"/>
        <v>25</v>
      </c>
      <c r="B35" s="98" t="str">
        <f t="shared" si="5"/>
        <v>ROW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6"/>
        <v>ROW</v>
      </c>
    </row>
    <row r="36" spans="1:43" x14ac:dyDescent="0.25">
      <c r="A36" s="98">
        <f t="shared" si="7"/>
        <v>26</v>
      </c>
      <c r="B36" s="98" t="str">
        <f t="shared" si="5"/>
        <v>ROW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6"/>
        <v>ROW</v>
      </c>
    </row>
    <row r="37" spans="1:43" x14ac:dyDescent="0.25">
      <c r="A37" s="98">
        <f t="shared" si="7"/>
        <v>27</v>
      </c>
      <c r="B37" s="98" t="str">
        <f t="shared" si="5"/>
        <v>ROW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8">B37</f>
        <v>ROW</v>
      </c>
    </row>
    <row r="38" spans="1:43" x14ac:dyDescent="0.25">
      <c r="A38" s="98">
        <f t="shared" ref="A38:A102" si="9">A37+1</f>
        <v>28</v>
      </c>
      <c r="B38" s="98" t="str">
        <f t="shared" si="5"/>
        <v>ROW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8"/>
        <v>ROW</v>
      </c>
    </row>
    <row r="39" spans="1:43" x14ac:dyDescent="0.25">
      <c r="A39" s="98">
        <f t="shared" si="9"/>
        <v>29</v>
      </c>
      <c r="B39" s="98" t="str">
        <f t="shared" si="5"/>
        <v>ROW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8"/>
        <v>ROW</v>
      </c>
    </row>
    <row r="40" spans="1:43" x14ac:dyDescent="0.25">
      <c r="A40" s="98">
        <f t="shared" si="9"/>
        <v>30</v>
      </c>
      <c r="B40" s="98" t="str">
        <f t="shared" si="5"/>
        <v>ROW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8"/>
        <v>ROW</v>
      </c>
    </row>
    <row r="41" spans="1:43" x14ac:dyDescent="0.25">
      <c r="A41" s="98">
        <f t="shared" si="9"/>
        <v>31</v>
      </c>
      <c r="B41" s="98" t="str">
        <f t="shared" si="5"/>
        <v>ROW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8"/>
        <v>ROW</v>
      </c>
    </row>
    <row r="42" spans="1:43" x14ac:dyDescent="0.25">
      <c r="A42" s="98">
        <f t="shared" si="9"/>
        <v>32</v>
      </c>
      <c r="B42" s="98" t="str">
        <f t="shared" si="5"/>
        <v>ROW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8"/>
        <v>ROW</v>
      </c>
    </row>
    <row r="43" spans="1:43" x14ac:dyDescent="0.25">
      <c r="A43" s="98">
        <f t="shared" si="9"/>
        <v>33</v>
      </c>
      <c r="B43" s="98" t="str">
        <f t="shared" si="5"/>
        <v>ROW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8"/>
        <v>ROW</v>
      </c>
    </row>
    <row r="44" spans="1:43" x14ac:dyDescent="0.25">
      <c r="A44" s="98">
        <f t="shared" si="9"/>
        <v>34</v>
      </c>
      <c r="B44" s="98" t="str">
        <f t="shared" si="5"/>
        <v>ROW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8"/>
        <v>ROW</v>
      </c>
    </row>
    <row r="45" spans="1:43" x14ac:dyDescent="0.25">
      <c r="A45" s="98">
        <f t="shared" si="9"/>
        <v>35</v>
      </c>
      <c r="B45" s="98" t="str">
        <f t="shared" si="5"/>
        <v>ROW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8"/>
        <v>ROW</v>
      </c>
    </row>
    <row r="46" spans="1:43" x14ac:dyDescent="0.25">
      <c r="A46" s="98">
        <f t="shared" si="9"/>
        <v>36</v>
      </c>
      <c r="B46" s="98" t="str">
        <f t="shared" si="5"/>
        <v>ROW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8"/>
        <v>ROW</v>
      </c>
    </row>
    <row r="47" spans="1:43" x14ac:dyDescent="0.25">
      <c r="A47" s="98">
        <f t="shared" si="9"/>
        <v>37</v>
      </c>
      <c r="B47" s="98" t="str">
        <f t="shared" si="5"/>
        <v>ROW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8"/>
        <v>ROW</v>
      </c>
    </row>
    <row r="48" spans="1:43" x14ac:dyDescent="0.25">
      <c r="A48" s="98">
        <f t="shared" si="9"/>
        <v>38</v>
      </c>
      <c r="B48" s="98" t="str">
        <f t="shared" si="5"/>
        <v>ROW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8"/>
        <v>ROW</v>
      </c>
    </row>
    <row r="49" spans="1:43" x14ac:dyDescent="0.25">
      <c r="A49" s="98">
        <f t="shared" si="9"/>
        <v>39</v>
      </c>
      <c r="B49" s="98" t="str">
        <f>B43</f>
        <v>ROW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8"/>
        <v>ROW</v>
      </c>
    </row>
    <row r="50" spans="1:43" x14ac:dyDescent="0.25">
      <c r="A50" s="98">
        <f t="shared" si="9"/>
        <v>40</v>
      </c>
      <c r="B50" s="98" t="str">
        <f>B49</f>
        <v>ROW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8"/>
        <v>ROW</v>
      </c>
    </row>
    <row r="51" spans="1:43" x14ac:dyDescent="0.25">
      <c r="A51" s="98">
        <f t="shared" si="9"/>
        <v>41</v>
      </c>
      <c r="B51" s="98" t="str">
        <f>B50</f>
        <v>ROW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8"/>
        <v>ROW</v>
      </c>
    </row>
    <row r="52" spans="1:43" x14ac:dyDescent="0.25">
      <c r="A52" s="98">
        <f t="shared" si="9"/>
        <v>42</v>
      </c>
      <c r="B52" s="98" t="str">
        <f>B51</f>
        <v>ROW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8"/>
        <v>ROW</v>
      </c>
    </row>
    <row r="53" spans="1:43" x14ac:dyDescent="0.25">
      <c r="A53" s="98">
        <f t="shared" si="9"/>
        <v>43</v>
      </c>
      <c r="B53" s="98" t="str">
        <f>B52</f>
        <v>ROW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8"/>
        <v>ROW</v>
      </c>
    </row>
    <row r="54" spans="1:43" x14ac:dyDescent="0.25">
      <c r="A54" s="98">
        <f t="shared" si="9"/>
        <v>44</v>
      </c>
      <c r="B54" s="98" t="str">
        <f t="shared" ref="B54:B96" si="10">B53</f>
        <v>ROW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8"/>
        <v>ROW</v>
      </c>
    </row>
    <row r="55" spans="1:43" x14ac:dyDescent="0.25">
      <c r="A55" s="98">
        <f t="shared" si="9"/>
        <v>45</v>
      </c>
      <c r="B55" s="98" t="str">
        <f t="shared" si="10"/>
        <v>ROW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8"/>
        <v>ROW</v>
      </c>
    </row>
    <row r="56" spans="1:43" x14ac:dyDescent="0.25">
      <c r="A56" s="98">
        <f t="shared" si="9"/>
        <v>46</v>
      </c>
      <c r="B56" s="98" t="str">
        <f t="shared" si="10"/>
        <v>ROW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8"/>
        <v>ROW</v>
      </c>
    </row>
    <row r="57" spans="1:43" x14ac:dyDescent="0.25">
      <c r="A57" s="98">
        <f t="shared" si="9"/>
        <v>47</v>
      </c>
      <c r="B57" s="98" t="str">
        <f t="shared" si="10"/>
        <v>ROW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8"/>
        <v>ROW</v>
      </c>
    </row>
    <row r="58" spans="1:43" x14ac:dyDescent="0.25">
      <c r="A58" s="98">
        <f t="shared" si="9"/>
        <v>48</v>
      </c>
      <c r="B58" s="98" t="str">
        <f t="shared" si="10"/>
        <v>ROW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8"/>
        <v>ROW</v>
      </c>
    </row>
    <row r="59" spans="1:43" x14ac:dyDescent="0.25">
      <c r="A59" s="98">
        <f t="shared" si="9"/>
        <v>49</v>
      </c>
      <c r="B59" s="98" t="str">
        <f t="shared" si="10"/>
        <v>ROW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8"/>
        <v>ROW</v>
      </c>
    </row>
    <row r="60" spans="1:43" x14ac:dyDescent="0.25">
      <c r="A60" s="98">
        <f t="shared" si="9"/>
        <v>50</v>
      </c>
      <c r="B60" s="98" t="str">
        <f t="shared" si="10"/>
        <v>ROW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8"/>
        <v>ROW</v>
      </c>
    </row>
    <row r="61" spans="1:43" x14ac:dyDescent="0.25">
      <c r="A61" s="98">
        <f t="shared" si="9"/>
        <v>51</v>
      </c>
      <c r="B61" s="98" t="str">
        <f t="shared" si="10"/>
        <v>ROW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8"/>
        <v>ROW</v>
      </c>
    </row>
    <row r="62" spans="1:43" x14ac:dyDescent="0.25">
      <c r="A62" s="98">
        <f t="shared" si="9"/>
        <v>52</v>
      </c>
      <c r="B62" s="98" t="str">
        <f t="shared" si="10"/>
        <v>ROW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8"/>
        <v>ROW</v>
      </c>
    </row>
    <row r="63" spans="1:43" x14ac:dyDescent="0.25">
      <c r="A63" s="98">
        <f t="shared" si="9"/>
        <v>53</v>
      </c>
      <c r="B63" s="98" t="str">
        <f t="shared" si="10"/>
        <v>ROW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8"/>
        <v>ROW</v>
      </c>
    </row>
    <row r="64" spans="1:43" x14ac:dyDescent="0.25">
      <c r="A64" s="98">
        <f t="shared" si="9"/>
        <v>54</v>
      </c>
      <c r="B64" s="98" t="str">
        <f t="shared" si="10"/>
        <v>ROW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8"/>
        <v>ROW</v>
      </c>
    </row>
    <row r="65" spans="1:43" x14ac:dyDescent="0.25">
      <c r="A65" s="98">
        <f t="shared" si="9"/>
        <v>55</v>
      </c>
      <c r="B65" s="98" t="str">
        <f t="shared" si="10"/>
        <v>ROW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8"/>
        <v>ROW</v>
      </c>
    </row>
    <row r="66" spans="1:43" x14ac:dyDescent="0.25">
      <c r="A66" s="98">
        <f t="shared" si="9"/>
        <v>56</v>
      </c>
      <c r="B66" s="98" t="str">
        <f t="shared" si="10"/>
        <v>ROW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8"/>
        <v>ROW</v>
      </c>
    </row>
    <row r="67" spans="1:43" x14ac:dyDescent="0.25">
      <c r="A67" s="98">
        <f t="shared" si="9"/>
        <v>57</v>
      </c>
      <c r="B67" s="98" t="str">
        <f t="shared" si="10"/>
        <v>ROW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8"/>
        <v>ROW</v>
      </c>
    </row>
    <row r="68" spans="1:43" x14ac:dyDescent="0.25">
      <c r="A68" s="98">
        <f t="shared" si="9"/>
        <v>58</v>
      </c>
      <c r="B68" s="98" t="str">
        <f t="shared" si="10"/>
        <v>ROW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8"/>
        <v>ROW</v>
      </c>
    </row>
    <row r="69" spans="1:43" x14ac:dyDescent="0.25">
      <c r="A69" s="98">
        <f t="shared" si="9"/>
        <v>59</v>
      </c>
      <c r="B69" s="98" t="str">
        <f t="shared" si="10"/>
        <v>ROW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11">B69</f>
        <v>ROW</v>
      </c>
    </row>
    <row r="70" spans="1:43" x14ac:dyDescent="0.25">
      <c r="A70" s="98">
        <f t="shared" si="9"/>
        <v>60</v>
      </c>
      <c r="B70" s="98" t="str">
        <f t="shared" si="10"/>
        <v>ROW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11"/>
        <v>ROW</v>
      </c>
    </row>
    <row r="71" spans="1:43" x14ac:dyDescent="0.25">
      <c r="A71" s="98">
        <f t="shared" si="9"/>
        <v>61</v>
      </c>
      <c r="B71" s="98" t="str">
        <f t="shared" si="10"/>
        <v>ROW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11"/>
        <v>ROW</v>
      </c>
    </row>
    <row r="72" spans="1:43" x14ac:dyDescent="0.25">
      <c r="A72" s="98">
        <f t="shared" si="9"/>
        <v>62</v>
      </c>
      <c r="B72" s="98" t="str">
        <f t="shared" si="10"/>
        <v>ROW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11"/>
        <v>ROW</v>
      </c>
    </row>
    <row r="73" spans="1:43" x14ac:dyDescent="0.25">
      <c r="A73" s="98">
        <f t="shared" si="9"/>
        <v>63</v>
      </c>
      <c r="B73" s="98" t="str">
        <f t="shared" si="10"/>
        <v>ROW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11"/>
        <v>ROW</v>
      </c>
    </row>
    <row r="74" spans="1:43" x14ac:dyDescent="0.25">
      <c r="A74" s="98">
        <f t="shared" si="9"/>
        <v>64</v>
      </c>
      <c r="B74" s="98" t="str">
        <f t="shared" si="10"/>
        <v>ROW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11"/>
        <v>ROW</v>
      </c>
    </row>
    <row r="75" spans="1:43" x14ac:dyDescent="0.25">
      <c r="A75" s="98">
        <f t="shared" si="9"/>
        <v>65</v>
      </c>
      <c r="B75" s="98" t="str">
        <f t="shared" si="10"/>
        <v>ROW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11"/>
        <v>ROW</v>
      </c>
    </row>
    <row r="76" spans="1:43" x14ac:dyDescent="0.25">
      <c r="A76" s="98">
        <f t="shared" si="9"/>
        <v>66</v>
      </c>
      <c r="B76" s="98" t="str">
        <f t="shared" si="10"/>
        <v>ROW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11"/>
        <v>ROW</v>
      </c>
    </row>
    <row r="77" spans="1:43" x14ac:dyDescent="0.25">
      <c r="A77" s="98">
        <f t="shared" si="9"/>
        <v>67</v>
      </c>
      <c r="B77" s="98" t="str">
        <f t="shared" si="10"/>
        <v>ROW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11"/>
        <v>ROW</v>
      </c>
    </row>
    <row r="78" spans="1:43" x14ac:dyDescent="0.25">
      <c r="A78" s="98">
        <f t="shared" si="9"/>
        <v>68</v>
      </c>
      <c r="B78" s="98" t="str">
        <f t="shared" si="10"/>
        <v>ROW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11"/>
        <v>ROW</v>
      </c>
    </row>
    <row r="79" spans="1:43" x14ac:dyDescent="0.25">
      <c r="A79" s="98">
        <f t="shared" si="9"/>
        <v>69</v>
      </c>
      <c r="B79" s="98" t="str">
        <f t="shared" si="10"/>
        <v>ROW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11"/>
        <v>ROW</v>
      </c>
    </row>
    <row r="80" spans="1:43" x14ac:dyDescent="0.25">
      <c r="A80" s="98">
        <f t="shared" si="9"/>
        <v>70</v>
      </c>
      <c r="B80" s="98" t="str">
        <f t="shared" si="10"/>
        <v>ROW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11"/>
        <v>ROW</v>
      </c>
    </row>
    <row r="81" spans="1:43" x14ac:dyDescent="0.25">
      <c r="A81" s="98">
        <f t="shared" si="9"/>
        <v>71</v>
      </c>
      <c r="B81" s="98" t="str">
        <f t="shared" si="10"/>
        <v>ROW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11"/>
        <v>ROW</v>
      </c>
    </row>
    <row r="82" spans="1:43" x14ac:dyDescent="0.25">
      <c r="A82" s="98">
        <f t="shared" si="9"/>
        <v>72</v>
      </c>
      <c r="B82" s="98" t="str">
        <f t="shared" si="10"/>
        <v>ROW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11"/>
        <v>ROW</v>
      </c>
    </row>
    <row r="83" spans="1:43" x14ac:dyDescent="0.25">
      <c r="A83" s="98">
        <f t="shared" si="9"/>
        <v>73</v>
      </c>
      <c r="B83" s="98" t="str">
        <f t="shared" si="10"/>
        <v>ROW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11"/>
        <v>ROW</v>
      </c>
    </row>
    <row r="84" spans="1:43" x14ac:dyDescent="0.25">
      <c r="A84" s="98">
        <f t="shared" si="9"/>
        <v>74</v>
      </c>
      <c r="B84" s="98" t="str">
        <f t="shared" si="10"/>
        <v>ROW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11"/>
        <v>ROW</v>
      </c>
    </row>
    <row r="85" spans="1:43" x14ac:dyDescent="0.25">
      <c r="A85" s="98">
        <f t="shared" si="9"/>
        <v>75</v>
      </c>
      <c r="B85" s="98" t="str">
        <f t="shared" si="10"/>
        <v>ROW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11"/>
        <v>ROW</v>
      </c>
    </row>
    <row r="86" spans="1:43" x14ac:dyDescent="0.25">
      <c r="A86" s="98">
        <f t="shared" si="9"/>
        <v>76</v>
      </c>
      <c r="B86" s="98" t="str">
        <f t="shared" si="10"/>
        <v>ROW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11"/>
        <v>ROW</v>
      </c>
    </row>
    <row r="87" spans="1:43" x14ac:dyDescent="0.25">
      <c r="A87" s="98">
        <f t="shared" si="9"/>
        <v>77</v>
      </c>
      <c r="B87" s="98" t="str">
        <f t="shared" si="10"/>
        <v>ROW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11"/>
        <v>ROW</v>
      </c>
    </row>
    <row r="88" spans="1:43" x14ac:dyDescent="0.25">
      <c r="A88" s="98">
        <f t="shared" si="9"/>
        <v>78</v>
      </c>
      <c r="B88" s="98" t="str">
        <f t="shared" si="10"/>
        <v>ROW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11"/>
        <v>ROW</v>
      </c>
    </row>
    <row r="89" spans="1:43" x14ac:dyDescent="0.25">
      <c r="A89" s="98">
        <f t="shared" si="9"/>
        <v>79</v>
      </c>
      <c r="B89" s="98" t="str">
        <f t="shared" si="10"/>
        <v>ROW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11"/>
        <v>ROW</v>
      </c>
    </row>
    <row r="90" spans="1:43" x14ac:dyDescent="0.25">
      <c r="A90" s="98">
        <f t="shared" si="9"/>
        <v>80</v>
      </c>
      <c r="B90" s="98" t="str">
        <f t="shared" si="10"/>
        <v>ROW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11"/>
        <v>ROW</v>
      </c>
    </row>
    <row r="91" spans="1:43" x14ac:dyDescent="0.25">
      <c r="A91" s="98">
        <f t="shared" si="9"/>
        <v>81</v>
      </c>
      <c r="B91" s="98" t="str">
        <f t="shared" si="10"/>
        <v>ROW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11"/>
        <v>ROW</v>
      </c>
    </row>
    <row r="92" spans="1:43" x14ac:dyDescent="0.25">
      <c r="A92" s="98">
        <f t="shared" si="9"/>
        <v>82</v>
      </c>
      <c r="B92" s="98" t="str">
        <f t="shared" si="10"/>
        <v>ROW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11"/>
        <v>ROW</v>
      </c>
    </row>
    <row r="93" spans="1:43" x14ac:dyDescent="0.25">
      <c r="A93" s="98">
        <f t="shared" si="9"/>
        <v>83</v>
      </c>
      <c r="B93" s="98" t="str">
        <f t="shared" si="10"/>
        <v>ROW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11"/>
        <v>ROW</v>
      </c>
    </row>
    <row r="94" spans="1:43" x14ac:dyDescent="0.25">
      <c r="A94" s="98">
        <f t="shared" si="9"/>
        <v>84</v>
      </c>
      <c r="B94" s="98" t="str">
        <f t="shared" si="10"/>
        <v>ROW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11"/>
        <v>ROW</v>
      </c>
    </row>
    <row r="95" spans="1:43" x14ac:dyDescent="0.25">
      <c r="A95" s="98">
        <f t="shared" si="9"/>
        <v>85</v>
      </c>
      <c r="B95" s="98" t="str">
        <f t="shared" si="10"/>
        <v>ROW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11"/>
        <v>ROW</v>
      </c>
    </row>
    <row r="96" spans="1:43" x14ac:dyDescent="0.25">
      <c r="A96" s="98">
        <f t="shared" si="9"/>
        <v>86</v>
      </c>
      <c r="B96" s="98" t="str">
        <f t="shared" si="10"/>
        <v>ROW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11"/>
        <v>ROW</v>
      </c>
    </row>
    <row r="97" spans="1:43" x14ac:dyDescent="0.25">
      <c r="A97" s="98">
        <f t="shared" si="9"/>
        <v>87</v>
      </c>
      <c r="B97" s="98" t="str">
        <f>B91</f>
        <v>ROW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11"/>
        <v>ROW</v>
      </c>
    </row>
    <row r="98" spans="1:43" x14ac:dyDescent="0.25">
      <c r="A98" s="98">
        <f t="shared" si="9"/>
        <v>88</v>
      </c>
      <c r="B98" s="98" t="str">
        <f t="shared" ref="B98:B103" si="12">B97</f>
        <v>ROW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11"/>
        <v>ROW</v>
      </c>
    </row>
    <row r="99" spans="1:43" x14ac:dyDescent="0.25">
      <c r="A99" s="98">
        <f t="shared" si="9"/>
        <v>89</v>
      </c>
      <c r="B99" s="98" t="str">
        <f t="shared" si="12"/>
        <v>ROW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11"/>
        <v>ROW</v>
      </c>
    </row>
    <row r="100" spans="1:43" x14ac:dyDescent="0.25">
      <c r="A100" s="98">
        <f t="shared" si="9"/>
        <v>90</v>
      </c>
      <c r="B100" s="98" t="str">
        <f t="shared" si="12"/>
        <v>ROW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11"/>
        <v>ROW</v>
      </c>
    </row>
    <row r="101" spans="1:43" x14ac:dyDescent="0.25">
      <c r="A101" s="98">
        <f t="shared" si="9"/>
        <v>91</v>
      </c>
      <c r="B101" s="98" t="str">
        <f t="shared" si="12"/>
        <v>ROW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11"/>
        <v>ROW</v>
      </c>
    </row>
    <row r="102" spans="1:43" x14ac:dyDescent="0.25">
      <c r="A102" s="98">
        <f t="shared" si="9"/>
        <v>92</v>
      </c>
      <c r="B102" s="98" t="str">
        <f t="shared" si="12"/>
        <v>ROW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11"/>
        <v>ROW</v>
      </c>
    </row>
    <row r="103" spans="1:43" x14ac:dyDescent="0.25">
      <c r="A103" s="98">
        <f t="shared" ref="A103" si="13">A102+1</f>
        <v>93</v>
      </c>
      <c r="B103" s="98" t="str">
        <f t="shared" si="12"/>
        <v>ROW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11"/>
        <v>ROW</v>
      </c>
    </row>
    <row r="104" spans="1:43" ht="16.5" thickBot="1" x14ac:dyDescent="0.3">
      <c r="A104" s="98">
        <f>A103+1</f>
        <v>94</v>
      </c>
      <c r="B104" s="98" t="str">
        <f>B53</f>
        <v>ROW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11"/>
        <v>ROW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60</v>
      </c>
      <c r="Q105" s="91" t="str">
        <f>IF(SUM(Q5:Q104)=0,"",SUM(Q5:Q104))</f>
        <v/>
      </c>
      <c r="R105" s="91">
        <f>IF(SUM(R5:R104)=0,"",SUM(R5:R104))</f>
        <v>50</v>
      </c>
      <c r="S105" s="635" t="str">
        <f t="shared" ref="S105:AN105" si="14">S2</f>
        <v>ADVENTUROUS ACTIVITIES</v>
      </c>
      <c r="T105" s="628" t="str">
        <f t="shared" si="14"/>
        <v>ARCHERY</v>
      </c>
      <c r="U105" s="626" t="str">
        <f t="shared" si="14"/>
        <v>ATHLETICS</v>
      </c>
      <c r="V105" s="628" t="str">
        <f t="shared" si="14"/>
        <v>BADMINTON</v>
      </c>
      <c r="W105" s="626" t="str">
        <f t="shared" si="14"/>
        <v>CANOEING</v>
      </c>
      <c r="X105" s="628" t="str">
        <f t="shared" si="14"/>
        <v>GOLF</v>
      </c>
      <c r="Y105" s="626" t="str">
        <f t="shared" si="14"/>
        <v>GYMNASTICS</v>
      </c>
      <c r="Z105" s="628" t="str">
        <f t="shared" si="14"/>
        <v>JUDO</v>
      </c>
      <c r="AA105" s="626" t="str">
        <f t="shared" si="14"/>
        <v>MOUNTAIN BIKING</v>
      </c>
      <c r="AB105" s="628" t="str">
        <f t="shared" si="14"/>
        <v>POOL -ARTISTIC SWIMMING</v>
      </c>
      <c r="AC105" s="626" t="str">
        <f t="shared" si="14"/>
        <v>POOL - POOLSIDE DIVING</v>
      </c>
      <c r="AD105" s="628" t="str">
        <f t="shared" si="14"/>
        <v>SKATEBOARDING</v>
      </c>
      <c r="AE105" s="626" t="str">
        <f t="shared" si="14"/>
        <v>SWORD FENCING</v>
      </c>
      <c r="AF105" s="628" t="str">
        <f t="shared" si="14"/>
        <v>TABLE TENNIS</v>
      </c>
      <c r="AG105" s="626" t="str">
        <f t="shared" si="14"/>
        <v>TRAMPOLINING</v>
      </c>
      <c r="AH105" s="628" t="str">
        <f t="shared" si="14"/>
        <v>VOLLEYBALL</v>
      </c>
      <c r="AI105" s="626" t="str">
        <f t="shared" si="14"/>
        <v>UNUSED</v>
      </c>
      <c r="AJ105" s="628" t="str">
        <f t="shared" si="14"/>
        <v>UNUSED</v>
      </c>
      <c r="AK105" s="626" t="str">
        <f t="shared" si="14"/>
        <v>UNUSED</v>
      </c>
      <c r="AL105" s="628" t="str">
        <f t="shared" si="14"/>
        <v>UNUSED</v>
      </c>
      <c r="AM105" s="626" t="str">
        <f t="shared" si="14"/>
        <v>UNUSED</v>
      </c>
      <c r="AN105" s="624" t="str">
        <f t="shared" si="14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11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5">IF(COUNTIF(S5:S104,1)=0,"",COUNTIF(S5:S104,1))</f>
        <v>1</v>
      </c>
      <c r="T108" s="35" t="str">
        <f t="shared" si="15"/>
        <v/>
      </c>
      <c r="U108" s="35" t="str">
        <f t="shared" si="15"/>
        <v/>
      </c>
      <c r="V108" s="35" t="str">
        <f t="shared" si="15"/>
        <v/>
      </c>
      <c r="W108" s="35">
        <f t="shared" si="15"/>
        <v>4</v>
      </c>
      <c r="X108" s="35" t="str">
        <f t="shared" si="15"/>
        <v/>
      </c>
      <c r="Y108" s="35">
        <f t="shared" si="15"/>
        <v>2</v>
      </c>
      <c r="Z108" s="35" t="str">
        <f t="shared" si="15"/>
        <v/>
      </c>
      <c r="AA108" s="35" t="str">
        <f t="shared" si="15"/>
        <v/>
      </c>
      <c r="AB108" s="35" t="str">
        <f t="shared" si="15"/>
        <v/>
      </c>
      <c r="AC108" s="35" t="str">
        <f t="shared" si="15"/>
        <v/>
      </c>
      <c r="AD108" s="35">
        <f t="shared" si="15"/>
        <v>1</v>
      </c>
      <c r="AE108" s="35" t="str">
        <f t="shared" si="15"/>
        <v/>
      </c>
      <c r="AF108" s="35" t="str">
        <f t="shared" si="15"/>
        <v/>
      </c>
      <c r="AG108" s="35">
        <f t="shared" si="15"/>
        <v>3</v>
      </c>
      <c r="AH108" s="35" t="str">
        <f t="shared" si="15"/>
        <v/>
      </c>
      <c r="AI108" s="35" t="str">
        <f t="shared" si="15"/>
        <v/>
      </c>
      <c r="AJ108" s="35" t="str">
        <f t="shared" si="15"/>
        <v/>
      </c>
      <c r="AK108" s="35" t="str">
        <f t="shared" si="15"/>
        <v/>
      </c>
      <c r="AL108" s="35" t="str">
        <f t="shared" si="15"/>
        <v/>
      </c>
      <c r="AM108" s="35" t="str">
        <f t="shared" si="15"/>
        <v/>
      </c>
      <c r="AN108" s="34" t="str">
        <f t="shared" si="15"/>
        <v/>
      </c>
      <c r="AO108" s="33" t="s">
        <v>3</v>
      </c>
      <c r="AP108" s="32"/>
      <c r="AQ108" s="95">
        <f>SUM(S108:AN108)</f>
        <v>11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6">IF(COUNTIF(S5:S104,2)=0,"",COUNTIF(S5:S104,2))</f>
        <v/>
      </c>
      <c r="T109" s="27" t="str">
        <f t="shared" si="16"/>
        <v/>
      </c>
      <c r="U109" s="27">
        <f t="shared" si="16"/>
        <v>2</v>
      </c>
      <c r="V109" s="27" t="str">
        <f t="shared" si="16"/>
        <v/>
      </c>
      <c r="W109" s="27" t="str">
        <f t="shared" si="16"/>
        <v/>
      </c>
      <c r="X109" s="27" t="str">
        <f t="shared" si="16"/>
        <v/>
      </c>
      <c r="Y109" s="27">
        <f t="shared" si="16"/>
        <v>1</v>
      </c>
      <c r="Z109" s="27" t="str">
        <f t="shared" si="16"/>
        <v/>
      </c>
      <c r="AA109" s="27" t="str">
        <f t="shared" si="16"/>
        <v/>
      </c>
      <c r="AB109" s="27">
        <f t="shared" si="16"/>
        <v>1</v>
      </c>
      <c r="AC109" s="27" t="str">
        <f t="shared" si="16"/>
        <v/>
      </c>
      <c r="AD109" s="27" t="str">
        <f t="shared" si="16"/>
        <v/>
      </c>
      <c r="AE109" s="27">
        <f t="shared" si="16"/>
        <v>1</v>
      </c>
      <c r="AF109" s="27" t="str">
        <f t="shared" si="16"/>
        <v/>
      </c>
      <c r="AG109" s="27">
        <f t="shared" si="16"/>
        <v>6</v>
      </c>
      <c r="AH109" s="27" t="str">
        <f t="shared" si="16"/>
        <v/>
      </c>
      <c r="AI109" s="27" t="str">
        <f t="shared" si="16"/>
        <v/>
      </c>
      <c r="AJ109" s="27" t="str">
        <f t="shared" si="16"/>
        <v/>
      </c>
      <c r="AK109" s="27" t="str">
        <f t="shared" si="16"/>
        <v/>
      </c>
      <c r="AL109" s="27" t="str">
        <f t="shared" si="16"/>
        <v/>
      </c>
      <c r="AM109" s="27" t="str">
        <f t="shared" si="16"/>
        <v/>
      </c>
      <c r="AN109" s="26" t="str">
        <f t="shared" si="16"/>
        <v/>
      </c>
      <c r="AO109" s="25" t="s">
        <v>59</v>
      </c>
      <c r="AP109" s="24"/>
      <c r="AQ109" s="95">
        <f>SUM(S109:AN109)</f>
        <v>11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7">IF(COUNTIF(S5:S104,3)=0,"",COUNTIF(S5:S104,3))</f>
        <v>1</v>
      </c>
      <c r="T110" s="28">
        <f t="shared" si="17"/>
        <v>2</v>
      </c>
      <c r="U110" s="27" t="str">
        <f t="shared" si="17"/>
        <v/>
      </c>
      <c r="V110" s="27" t="str">
        <f t="shared" si="17"/>
        <v/>
      </c>
      <c r="W110" s="27">
        <f t="shared" si="17"/>
        <v>1</v>
      </c>
      <c r="X110" s="27" t="str">
        <f t="shared" si="17"/>
        <v/>
      </c>
      <c r="Y110" s="27">
        <f t="shared" si="17"/>
        <v>2</v>
      </c>
      <c r="Z110" s="27" t="str">
        <f t="shared" si="17"/>
        <v/>
      </c>
      <c r="AA110" s="27" t="str">
        <f t="shared" si="17"/>
        <v/>
      </c>
      <c r="AB110" s="27" t="str">
        <f t="shared" si="17"/>
        <v/>
      </c>
      <c r="AC110" s="27">
        <f t="shared" si="17"/>
        <v>1</v>
      </c>
      <c r="AD110" s="27" t="str">
        <f t="shared" si="17"/>
        <v/>
      </c>
      <c r="AE110" s="27">
        <f t="shared" si="17"/>
        <v>1</v>
      </c>
      <c r="AF110" s="27" t="str">
        <f t="shared" si="17"/>
        <v/>
      </c>
      <c r="AG110" s="27" t="str">
        <f t="shared" si="17"/>
        <v/>
      </c>
      <c r="AH110" s="27" t="str">
        <f t="shared" si="17"/>
        <v/>
      </c>
      <c r="AI110" s="27" t="str">
        <f t="shared" si="17"/>
        <v/>
      </c>
      <c r="AJ110" s="27" t="str">
        <f t="shared" si="17"/>
        <v/>
      </c>
      <c r="AK110" s="27" t="str">
        <f t="shared" si="17"/>
        <v/>
      </c>
      <c r="AL110" s="27" t="str">
        <f t="shared" si="17"/>
        <v/>
      </c>
      <c r="AM110" s="27" t="str">
        <f t="shared" si="17"/>
        <v/>
      </c>
      <c r="AN110" s="26" t="str">
        <f t="shared" si="17"/>
        <v/>
      </c>
      <c r="AO110" s="25" t="s">
        <v>58</v>
      </c>
      <c r="AP110" s="24"/>
      <c r="AQ110" s="95">
        <f>SUM(S110:AN110)</f>
        <v>8</v>
      </c>
    </row>
    <row r="111" spans="1:43" ht="16.5" thickTop="1" x14ac:dyDescent="0.25"/>
  </sheetData>
  <sortState xmlns:xlrd2="http://schemas.microsoft.com/office/spreadsheetml/2017/richdata2" ref="A5:AQ15">
    <sortCondition ref="S5:S15"/>
    <sortCondition ref="W5:W15"/>
    <sortCondition ref="X5:X15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16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2" r:id="rId1" xr:uid="{2260E373-7154-C845-9E91-DA3C8593FE98}"/>
    <hyperlink ref="H8" r:id="rId2" xr:uid="{AAAD04EA-8A8B-7E46-B274-8FC71ED365C6}"/>
    <hyperlink ref="H9" r:id="rId3" xr:uid="{59FDB225-BB48-1C42-8701-F3C26A471E53}"/>
    <hyperlink ref="H10" r:id="rId4" xr:uid="{8ABAA27C-AE24-9F4E-89E0-AFD07273E5A3}"/>
    <hyperlink ref="H15" r:id="rId5" xr:uid="{FADB8AD3-A8CF-4AE1-BA34-913BD9936AD6}"/>
    <hyperlink ref="H7" r:id="rId6" xr:uid="{C3678118-0EBB-4986-A00D-5343C775DD55}"/>
    <hyperlink ref="H5" r:id="rId7" xr:uid="{6BDF1419-4771-4743-A0BD-2CD07FC6496F}"/>
    <hyperlink ref="H14" r:id="rId8" xr:uid="{0F654A81-6700-4B19-BB9C-BCD0E7D0A0CC}"/>
    <hyperlink ref="H6" r:id="rId9" xr:uid="{3CB64828-07AD-4100-AA12-0A60FD2F5BE7}"/>
    <hyperlink ref="H11" r:id="rId10" xr:uid="{BA9C0ECC-D489-4773-97EF-09A162ACA515}"/>
    <hyperlink ref="H13" r:id="rId11" xr:uid="{D31BA789-A393-411B-A8BF-810C19558F79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11"/>
  <sheetViews>
    <sheetView zoomScale="90" zoomScaleNormal="90" workbookViewId="0">
      <pane ySplit="2520" topLeftCell="A2" activePane="bottomLeft"/>
      <selection activeCell="F11" sqref="F11"/>
      <selection pane="bottomLeft" activeCell="O8" sqref="A8:O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78</v>
      </c>
      <c r="E2" s="631"/>
      <c r="F2" s="631"/>
      <c r="G2" s="632"/>
      <c r="H2" s="124"/>
      <c r="I2" s="124"/>
      <c r="J2" s="78" t="s">
        <v>62</v>
      </c>
      <c r="K2" s="122" t="s">
        <v>118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Rushall CE VA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27" thickTop="1" x14ac:dyDescent="0.25">
      <c r="A5" s="386">
        <v>1</v>
      </c>
      <c r="B5" s="386" t="s">
        <v>66</v>
      </c>
      <c r="C5" s="418" t="s">
        <v>270</v>
      </c>
      <c r="D5" s="419" t="s">
        <v>271</v>
      </c>
      <c r="E5" s="403" t="s">
        <v>272</v>
      </c>
      <c r="F5" s="403" t="s">
        <v>273</v>
      </c>
      <c r="G5" s="390" t="s">
        <v>152</v>
      </c>
      <c r="H5" s="404" t="s">
        <v>274</v>
      </c>
      <c r="I5" s="405" t="s">
        <v>275</v>
      </c>
      <c r="J5" s="405" t="s">
        <v>276</v>
      </c>
      <c r="K5" s="405" t="s">
        <v>233</v>
      </c>
      <c r="L5" s="406" t="s">
        <v>277</v>
      </c>
      <c r="M5" s="390" t="s">
        <v>278</v>
      </c>
      <c r="N5" s="395"/>
      <c r="O5" s="420" t="s">
        <v>151</v>
      </c>
      <c r="P5" s="89"/>
      <c r="Q5" s="143"/>
      <c r="R5" s="280">
        <v>10</v>
      </c>
      <c r="S5" s="64"/>
      <c r="T5" s="65">
        <v>1</v>
      </c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6" si="0">B5</f>
        <v>RUS</v>
      </c>
    </row>
    <row r="6" spans="1:43" ht="26.25" x14ac:dyDescent="0.25">
      <c r="A6" s="386">
        <v>2</v>
      </c>
      <c r="B6" s="386" t="s">
        <v>66</v>
      </c>
      <c r="C6" s="418" t="s">
        <v>279</v>
      </c>
      <c r="D6" s="419" t="s">
        <v>271</v>
      </c>
      <c r="E6" s="403" t="s">
        <v>280</v>
      </c>
      <c r="F6" s="403" t="s">
        <v>273</v>
      </c>
      <c r="G6" s="390" t="s">
        <v>148</v>
      </c>
      <c r="H6" s="404" t="s">
        <v>274</v>
      </c>
      <c r="I6" s="405" t="s">
        <v>275</v>
      </c>
      <c r="J6" s="405" t="s">
        <v>276</v>
      </c>
      <c r="K6" s="405" t="s">
        <v>233</v>
      </c>
      <c r="L6" s="406" t="s">
        <v>277</v>
      </c>
      <c r="M6" s="390" t="s">
        <v>278</v>
      </c>
      <c r="N6" s="395"/>
      <c r="O6" s="420" t="s">
        <v>151</v>
      </c>
      <c r="P6" s="89"/>
      <c r="Q6" s="143"/>
      <c r="R6" s="281">
        <v>10</v>
      </c>
      <c r="S6" s="64"/>
      <c r="T6" s="65">
        <v>1</v>
      </c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5" t="str">
        <f t="shared" si="0"/>
        <v>RUS</v>
      </c>
    </row>
    <row r="7" spans="1:43" x14ac:dyDescent="0.25">
      <c r="A7" s="386">
        <v>3</v>
      </c>
      <c r="B7" s="386" t="s">
        <v>66</v>
      </c>
      <c r="C7" s="398" t="s">
        <v>281</v>
      </c>
      <c r="D7" s="399" t="s">
        <v>282</v>
      </c>
      <c r="E7" s="389" t="s">
        <v>283</v>
      </c>
      <c r="F7" s="389" t="s">
        <v>284</v>
      </c>
      <c r="G7" s="390" t="s">
        <v>152</v>
      </c>
      <c r="H7" s="391" t="s">
        <v>285</v>
      </c>
      <c r="I7" s="392" t="s">
        <v>286</v>
      </c>
      <c r="J7" s="392" t="s">
        <v>287</v>
      </c>
      <c r="K7" s="392" t="s">
        <v>288</v>
      </c>
      <c r="L7" s="393" t="s">
        <v>289</v>
      </c>
      <c r="M7" s="394" t="s">
        <v>290</v>
      </c>
      <c r="N7" s="395"/>
      <c r="O7" s="400" t="s">
        <v>153</v>
      </c>
      <c r="P7" s="89"/>
      <c r="Q7" s="143"/>
      <c r="R7" s="281">
        <v>10</v>
      </c>
      <c r="S7" s="56"/>
      <c r="T7" s="57"/>
      <c r="U7" s="56"/>
      <c r="V7" s="57"/>
      <c r="W7" s="56"/>
      <c r="X7" s="57">
        <v>1</v>
      </c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5" t="str">
        <f t="shared" si="0"/>
        <v>RUS</v>
      </c>
    </row>
    <row r="8" spans="1:43" x14ac:dyDescent="0.25">
      <c r="A8" s="386">
        <v>4</v>
      </c>
      <c r="B8" s="386" t="s">
        <v>66</v>
      </c>
      <c r="C8" s="398" t="s">
        <v>1111</v>
      </c>
      <c r="D8" s="399" t="s">
        <v>1366</v>
      </c>
      <c r="E8" s="389" t="s">
        <v>1367</v>
      </c>
      <c r="F8" s="389" t="s">
        <v>1368</v>
      </c>
      <c r="G8" s="390" t="s">
        <v>152</v>
      </c>
      <c r="H8" s="391" t="s">
        <v>1369</v>
      </c>
      <c r="I8" s="392" t="s">
        <v>1370</v>
      </c>
      <c r="J8" s="392" t="s">
        <v>1371</v>
      </c>
      <c r="K8" s="392" t="s">
        <v>1372</v>
      </c>
      <c r="L8" s="393" t="s">
        <v>664</v>
      </c>
      <c r="M8" s="394" t="s">
        <v>1373</v>
      </c>
      <c r="N8" s="395"/>
      <c r="O8" s="400" t="s">
        <v>153</v>
      </c>
      <c r="P8" s="89">
        <v>10</v>
      </c>
      <c r="Q8" s="143"/>
      <c r="R8" s="88"/>
      <c r="S8" s="56"/>
      <c r="T8" s="57"/>
      <c r="U8" s="56"/>
      <c r="V8" s="57"/>
      <c r="W8" s="56"/>
      <c r="X8" s="57"/>
      <c r="Y8" s="56">
        <v>2</v>
      </c>
      <c r="Z8" s="57"/>
      <c r="AA8" s="56"/>
      <c r="AB8" s="57"/>
      <c r="AC8" s="56"/>
      <c r="AD8" s="57"/>
      <c r="AE8" s="56">
        <v>3</v>
      </c>
      <c r="AF8" s="55"/>
      <c r="AG8" s="54">
        <v>1</v>
      </c>
      <c r="AH8" s="55"/>
      <c r="AI8" s="54"/>
      <c r="AJ8" s="55"/>
      <c r="AK8" s="54"/>
      <c r="AL8" s="55"/>
      <c r="AM8" s="54"/>
      <c r="AN8" s="53"/>
      <c r="AO8" s="59" t="s">
        <v>1148</v>
      </c>
      <c r="AP8" s="52"/>
      <c r="AQ8" s="195" t="str">
        <f t="shared" si="0"/>
        <v>RUS</v>
      </c>
    </row>
    <row r="9" spans="1:43" x14ac:dyDescent="0.25">
      <c r="A9" s="386">
        <v>5</v>
      </c>
      <c r="B9" s="386" t="s">
        <v>66</v>
      </c>
      <c r="C9" s="398" t="s">
        <v>1374</v>
      </c>
      <c r="D9" s="399" t="s">
        <v>1375</v>
      </c>
      <c r="E9" s="389" t="s">
        <v>1376</v>
      </c>
      <c r="F9" s="389" t="s">
        <v>1377</v>
      </c>
      <c r="G9" s="390" t="s">
        <v>148</v>
      </c>
      <c r="H9" s="391" t="s">
        <v>1378</v>
      </c>
      <c r="I9" s="393" t="s">
        <v>1379</v>
      </c>
      <c r="J9" s="393" t="s">
        <v>1380</v>
      </c>
      <c r="K9" s="393" t="s">
        <v>233</v>
      </c>
      <c r="L9" s="393" t="s">
        <v>1381</v>
      </c>
      <c r="M9" s="394" t="s">
        <v>1382</v>
      </c>
      <c r="N9" s="395" t="s">
        <v>1383</v>
      </c>
      <c r="O9" s="400" t="s">
        <v>151</v>
      </c>
      <c r="P9" s="89">
        <v>10</v>
      </c>
      <c r="Q9" s="143"/>
      <c r="R9" s="88"/>
      <c r="S9" s="56"/>
      <c r="T9" s="57">
        <v>2</v>
      </c>
      <c r="U9" s="56"/>
      <c r="V9" s="57"/>
      <c r="W9" s="56">
        <v>3</v>
      </c>
      <c r="X9" s="57"/>
      <c r="Y9" s="56"/>
      <c r="Z9" s="57"/>
      <c r="AA9" s="56"/>
      <c r="AB9" s="57"/>
      <c r="AC9" s="56"/>
      <c r="AD9" s="57"/>
      <c r="AE9" s="56">
        <v>1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5" t="str">
        <f t="shared" si="0"/>
        <v>RUS</v>
      </c>
    </row>
    <row r="10" spans="1:43" x14ac:dyDescent="0.25">
      <c r="A10" s="386">
        <v>6</v>
      </c>
      <c r="B10" s="386" t="s">
        <v>66</v>
      </c>
      <c r="C10" s="398" t="s">
        <v>1384</v>
      </c>
      <c r="D10" s="399" t="s">
        <v>1385</v>
      </c>
      <c r="E10" s="389" t="s">
        <v>1386</v>
      </c>
      <c r="F10" s="389" t="s">
        <v>1387</v>
      </c>
      <c r="G10" s="390" t="s">
        <v>152</v>
      </c>
      <c r="H10" s="391" t="s">
        <v>1388</v>
      </c>
      <c r="I10" s="393" t="s">
        <v>1389</v>
      </c>
      <c r="J10" s="393" t="s">
        <v>1380</v>
      </c>
      <c r="K10" s="393" t="s">
        <v>233</v>
      </c>
      <c r="L10" s="393" t="s">
        <v>1390</v>
      </c>
      <c r="M10" s="394" t="s">
        <v>1391</v>
      </c>
      <c r="N10" s="395" t="s">
        <v>1392</v>
      </c>
      <c r="O10" s="400" t="s">
        <v>153</v>
      </c>
      <c r="P10" s="89">
        <v>10</v>
      </c>
      <c r="Q10" s="143"/>
      <c r="R10" s="88"/>
      <c r="S10" s="56"/>
      <c r="T10" s="57">
        <v>2</v>
      </c>
      <c r="U10" s="56"/>
      <c r="V10" s="57"/>
      <c r="W10" s="56">
        <v>1</v>
      </c>
      <c r="X10" s="57">
        <v>3</v>
      </c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5" t="str">
        <f t="shared" si="0"/>
        <v>RUS</v>
      </c>
    </row>
    <row r="11" spans="1:43" x14ac:dyDescent="0.25">
      <c r="A11" s="97">
        <v>7</v>
      </c>
      <c r="B11" s="97" t="s">
        <v>66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5" t="str">
        <f t="shared" si="0"/>
        <v>RUS</v>
      </c>
    </row>
    <row r="12" spans="1:43" x14ac:dyDescent="0.25">
      <c r="A12" s="97">
        <v>8</v>
      </c>
      <c r="B12" s="97" t="s">
        <v>66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0"/>
        <v>RUS</v>
      </c>
    </row>
    <row r="13" spans="1:43" x14ac:dyDescent="0.25">
      <c r="A13" s="97">
        <v>9</v>
      </c>
      <c r="B13" s="97" t="s">
        <v>66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5" t="str">
        <f t="shared" si="0"/>
        <v>RUS</v>
      </c>
    </row>
    <row r="14" spans="1:43" x14ac:dyDescent="0.25">
      <c r="A14" s="97">
        <v>10</v>
      </c>
      <c r="B14" s="97" t="s">
        <v>66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5" t="str">
        <f t="shared" si="0"/>
        <v>RUS</v>
      </c>
    </row>
    <row r="15" spans="1:43" x14ac:dyDescent="0.25">
      <c r="A15" s="97">
        <f t="shared" ref="A15:A37" si="1">A14+1</f>
        <v>11</v>
      </c>
      <c r="B15" s="97" t="str">
        <f t="shared" ref="B15:B48" si="2">B14</f>
        <v>RUS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5" t="str">
        <f t="shared" si="0"/>
        <v>RUS</v>
      </c>
    </row>
    <row r="16" spans="1:43" x14ac:dyDescent="0.25">
      <c r="A16" s="97">
        <f t="shared" si="1"/>
        <v>12</v>
      </c>
      <c r="B16" s="97" t="str">
        <f t="shared" si="2"/>
        <v>RUS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5" t="str">
        <f t="shared" si="0"/>
        <v>RUS</v>
      </c>
    </row>
    <row r="17" spans="1:43" x14ac:dyDescent="0.25">
      <c r="A17" s="97">
        <f t="shared" si="1"/>
        <v>13</v>
      </c>
      <c r="B17" s="97" t="str">
        <f t="shared" si="2"/>
        <v>RUS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5" t="str">
        <f t="shared" si="0"/>
        <v>RUS</v>
      </c>
    </row>
    <row r="18" spans="1:43" x14ac:dyDescent="0.25">
      <c r="A18" s="97">
        <f t="shared" si="1"/>
        <v>14</v>
      </c>
      <c r="B18" s="97" t="str">
        <f t="shared" si="2"/>
        <v>RUS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5" t="str">
        <f t="shared" si="0"/>
        <v>RUS</v>
      </c>
    </row>
    <row r="19" spans="1:43" x14ac:dyDescent="0.25">
      <c r="A19" s="97">
        <f t="shared" si="1"/>
        <v>15</v>
      </c>
      <c r="B19" s="97" t="str">
        <f t="shared" si="2"/>
        <v>RUS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5" t="str">
        <f t="shared" si="0"/>
        <v>RUS</v>
      </c>
    </row>
    <row r="20" spans="1:43" x14ac:dyDescent="0.25">
      <c r="A20" s="97">
        <f t="shared" si="1"/>
        <v>16</v>
      </c>
      <c r="B20" s="97" t="str">
        <f t="shared" si="2"/>
        <v>RUS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0"/>
        <v>RUS</v>
      </c>
    </row>
    <row r="21" spans="1:43" x14ac:dyDescent="0.25">
      <c r="A21" s="97">
        <f t="shared" si="1"/>
        <v>17</v>
      </c>
      <c r="B21" s="97" t="str">
        <f t="shared" si="2"/>
        <v>RUS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5" t="str">
        <f t="shared" si="0"/>
        <v>RUS</v>
      </c>
    </row>
    <row r="22" spans="1:43" x14ac:dyDescent="0.25">
      <c r="A22" s="97">
        <f t="shared" si="1"/>
        <v>18</v>
      </c>
      <c r="B22" s="97" t="str">
        <f t="shared" si="2"/>
        <v>RUS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5" t="str">
        <f t="shared" si="0"/>
        <v>RUS</v>
      </c>
    </row>
    <row r="23" spans="1:43" x14ac:dyDescent="0.25">
      <c r="A23" s="97">
        <f t="shared" si="1"/>
        <v>19</v>
      </c>
      <c r="B23" s="97" t="str">
        <f t="shared" si="2"/>
        <v>RUS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5" t="str">
        <f t="shared" si="0"/>
        <v>RUS</v>
      </c>
    </row>
    <row r="24" spans="1:43" x14ac:dyDescent="0.25">
      <c r="A24" s="97">
        <f t="shared" si="1"/>
        <v>20</v>
      </c>
      <c r="B24" s="97" t="str">
        <f t="shared" si="2"/>
        <v>RUS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5" t="str">
        <f t="shared" si="0"/>
        <v>RUS</v>
      </c>
    </row>
    <row r="25" spans="1:43" x14ac:dyDescent="0.25">
      <c r="A25" s="97">
        <f t="shared" si="1"/>
        <v>21</v>
      </c>
      <c r="B25" s="97" t="str">
        <f t="shared" si="2"/>
        <v>RUS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5" t="str">
        <f t="shared" si="0"/>
        <v>RUS</v>
      </c>
    </row>
    <row r="26" spans="1:43" x14ac:dyDescent="0.25">
      <c r="A26" s="97">
        <f t="shared" si="1"/>
        <v>22</v>
      </c>
      <c r="B26" s="97" t="str">
        <f t="shared" si="2"/>
        <v>RUS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5" t="str">
        <f t="shared" si="0"/>
        <v>RUS</v>
      </c>
    </row>
    <row r="27" spans="1:43" x14ac:dyDescent="0.25">
      <c r="A27" s="97">
        <f t="shared" si="1"/>
        <v>23</v>
      </c>
      <c r="B27" s="97" t="str">
        <f t="shared" si="2"/>
        <v>RUS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5" t="str">
        <f t="shared" si="0"/>
        <v>RUS</v>
      </c>
    </row>
    <row r="28" spans="1:43" x14ac:dyDescent="0.25">
      <c r="A28" s="97">
        <f t="shared" si="1"/>
        <v>24</v>
      </c>
      <c r="B28" s="97" t="str">
        <f t="shared" si="2"/>
        <v>RUS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0"/>
        <v>RUS</v>
      </c>
    </row>
    <row r="29" spans="1:43" x14ac:dyDescent="0.25">
      <c r="A29" s="97">
        <f t="shared" si="1"/>
        <v>25</v>
      </c>
      <c r="B29" s="97" t="str">
        <f t="shared" si="2"/>
        <v>RUS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5" t="str">
        <f t="shared" si="0"/>
        <v>RUS</v>
      </c>
    </row>
    <row r="30" spans="1:43" x14ac:dyDescent="0.25">
      <c r="A30" s="97">
        <f t="shared" si="1"/>
        <v>26</v>
      </c>
      <c r="B30" s="97" t="str">
        <f t="shared" si="2"/>
        <v>RUS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5" t="str">
        <f t="shared" si="0"/>
        <v>RUS</v>
      </c>
    </row>
    <row r="31" spans="1:43" x14ac:dyDescent="0.25">
      <c r="A31" s="97">
        <f t="shared" si="1"/>
        <v>27</v>
      </c>
      <c r="B31" s="97" t="str">
        <f t="shared" si="2"/>
        <v>RUS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5" t="str">
        <f t="shared" si="0"/>
        <v>RUS</v>
      </c>
    </row>
    <row r="32" spans="1:43" x14ac:dyDescent="0.25">
      <c r="A32" s="97">
        <f t="shared" si="1"/>
        <v>28</v>
      </c>
      <c r="B32" s="97" t="str">
        <f t="shared" si="2"/>
        <v>RUS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si="0"/>
        <v>RUS</v>
      </c>
    </row>
    <row r="33" spans="1:43" x14ac:dyDescent="0.25">
      <c r="A33" s="97">
        <f t="shared" si="1"/>
        <v>29</v>
      </c>
      <c r="B33" s="97" t="str">
        <f t="shared" si="2"/>
        <v>RUS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0"/>
        <v>RUS</v>
      </c>
    </row>
    <row r="34" spans="1:43" x14ac:dyDescent="0.25">
      <c r="A34" s="97">
        <f t="shared" si="1"/>
        <v>30</v>
      </c>
      <c r="B34" s="97" t="str">
        <f t="shared" si="2"/>
        <v>RUS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0"/>
        <v>RUS</v>
      </c>
    </row>
    <row r="35" spans="1:43" x14ac:dyDescent="0.25">
      <c r="A35" s="97">
        <f t="shared" si="1"/>
        <v>31</v>
      </c>
      <c r="B35" s="97" t="str">
        <f t="shared" si="2"/>
        <v>RUS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0"/>
        <v>RUS</v>
      </c>
    </row>
    <row r="36" spans="1:43" x14ac:dyDescent="0.25">
      <c r="A36" s="97">
        <f t="shared" si="1"/>
        <v>32</v>
      </c>
      <c r="B36" s="97" t="str">
        <f t="shared" si="2"/>
        <v>RUS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0"/>
        <v>RUS</v>
      </c>
    </row>
    <row r="37" spans="1:43" x14ac:dyDescent="0.25">
      <c r="A37" s="97">
        <f t="shared" si="1"/>
        <v>33</v>
      </c>
      <c r="B37" s="97" t="str">
        <f t="shared" si="2"/>
        <v>RUS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3">B37</f>
        <v>RUS</v>
      </c>
    </row>
    <row r="38" spans="1:43" x14ac:dyDescent="0.25">
      <c r="A38" s="97">
        <f t="shared" ref="A38:A102" si="4">A37+1</f>
        <v>34</v>
      </c>
      <c r="B38" s="97" t="str">
        <f t="shared" si="2"/>
        <v>RUS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3"/>
        <v>RUS</v>
      </c>
    </row>
    <row r="39" spans="1:43" x14ac:dyDescent="0.25">
      <c r="A39" s="97">
        <f t="shared" si="4"/>
        <v>35</v>
      </c>
      <c r="B39" s="97" t="str">
        <f t="shared" si="2"/>
        <v>RUS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3"/>
        <v>RUS</v>
      </c>
    </row>
    <row r="40" spans="1:43" x14ac:dyDescent="0.25">
      <c r="A40" s="97">
        <f t="shared" si="4"/>
        <v>36</v>
      </c>
      <c r="B40" s="97" t="str">
        <f t="shared" si="2"/>
        <v>RUS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3"/>
        <v>RUS</v>
      </c>
    </row>
    <row r="41" spans="1:43" x14ac:dyDescent="0.25">
      <c r="A41" s="97">
        <f t="shared" si="4"/>
        <v>37</v>
      </c>
      <c r="B41" s="97" t="str">
        <f t="shared" si="2"/>
        <v>RUS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3"/>
        <v>RUS</v>
      </c>
    </row>
    <row r="42" spans="1:43" x14ac:dyDescent="0.25">
      <c r="A42" s="97">
        <f t="shared" si="4"/>
        <v>38</v>
      </c>
      <c r="B42" s="97" t="str">
        <f t="shared" si="2"/>
        <v>RUS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3"/>
        <v>RUS</v>
      </c>
    </row>
    <row r="43" spans="1:43" x14ac:dyDescent="0.25">
      <c r="A43" s="97">
        <f t="shared" si="4"/>
        <v>39</v>
      </c>
      <c r="B43" s="97" t="str">
        <f t="shared" si="2"/>
        <v>RUS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3"/>
        <v>RUS</v>
      </c>
    </row>
    <row r="44" spans="1:43" x14ac:dyDescent="0.25">
      <c r="A44" s="97">
        <f t="shared" si="4"/>
        <v>40</v>
      </c>
      <c r="B44" s="97" t="str">
        <f t="shared" si="2"/>
        <v>RUS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3"/>
        <v>RUS</v>
      </c>
    </row>
    <row r="45" spans="1:43" x14ac:dyDescent="0.25">
      <c r="A45" s="97">
        <f t="shared" si="4"/>
        <v>41</v>
      </c>
      <c r="B45" s="97" t="str">
        <f t="shared" si="2"/>
        <v>RUS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3"/>
        <v>RUS</v>
      </c>
    </row>
    <row r="46" spans="1:43" x14ac:dyDescent="0.25">
      <c r="A46" s="97">
        <f t="shared" si="4"/>
        <v>42</v>
      </c>
      <c r="B46" s="97" t="str">
        <f t="shared" si="2"/>
        <v>RUS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3"/>
        <v>RUS</v>
      </c>
    </row>
    <row r="47" spans="1:43" x14ac:dyDescent="0.25">
      <c r="A47" s="97">
        <f t="shared" si="4"/>
        <v>43</v>
      </c>
      <c r="B47" s="97" t="str">
        <f t="shared" si="2"/>
        <v>RUS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3"/>
        <v>RUS</v>
      </c>
    </row>
    <row r="48" spans="1:43" x14ac:dyDescent="0.25">
      <c r="A48" s="97">
        <f t="shared" si="4"/>
        <v>44</v>
      </c>
      <c r="B48" s="97" t="str">
        <f t="shared" si="2"/>
        <v>RUS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3"/>
        <v>RUS</v>
      </c>
    </row>
    <row r="49" spans="1:43" x14ac:dyDescent="0.25">
      <c r="A49" s="97">
        <f t="shared" si="4"/>
        <v>45</v>
      </c>
      <c r="B49" s="97" t="str">
        <f>B43</f>
        <v>RUS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3"/>
        <v>RUS</v>
      </c>
    </row>
    <row r="50" spans="1:43" x14ac:dyDescent="0.25">
      <c r="A50" s="97">
        <f t="shared" si="4"/>
        <v>46</v>
      </c>
      <c r="B50" s="97" t="str">
        <f>B49</f>
        <v>RUS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3"/>
        <v>RUS</v>
      </c>
    </row>
    <row r="51" spans="1:43" x14ac:dyDescent="0.25">
      <c r="A51" s="97">
        <f t="shared" si="4"/>
        <v>47</v>
      </c>
      <c r="B51" s="97" t="str">
        <f>B50</f>
        <v>RUS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3"/>
        <v>RUS</v>
      </c>
    </row>
    <row r="52" spans="1:43" x14ac:dyDescent="0.25">
      <c r="A52" s="97">
        <f t="shared" si="4"/>
        <v>48</v>
      </c>
      <c r="B52" s="97" t="str">
        <f>B51</f>
        <v>RUS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3"/>
        <v>RUS</v>
      </c>
    </row>
    <row r="53" spans="1:43" x14ac:dyDescent="0.25">
      <c r="A53" s="97">
        <f t="shared" si="4"/>
        <v>49</v>
      </c>
      <c r="B53" s="97" t="str">
        <f>B52</f>
        <v>RUS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3"/>
        <v>RUS</v>
      </c>
    </row>
    <row r="54" spans="1:43" x14ac:dyDescent="0.25">
      <c r="A54" s="97">
        <f t="shared" si="4"/>
        <v>50</v>
      </c>
      <c r="B54" s="97" t="str">
        <f t="shared" ref="B54:B96" si="5">B53</f>
        <v>RUS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3"/>
        <v>RUS</v>
      </c>
    </row>
    <row r="55" spans="1:43" x14ac:dyDescent="0.25">
      <c r="A55" s="97">
        <f t="shared" si="4"/>
        <v>51</v>
      </c>
      <c r="B55" s="97" t="str">
        <f t="shared" si="5"/>
        <v>RUS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3"/>
        <v>RUS</v>
      </c>
    </row>
    <row r="56" spans="1:43" x14ac:dyDescent="0.25">
      <c r="A56" s="97">
        <f t="shared" si="4"/>
        <v>52</v>
      </c>
      <c r="B56" s="97" t="str">
        <f t="shared" si="5"/>
        <v>RUS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3"/>
        <v>RUS</v>
      </c>
    </row>
    <row r="57" spans="1:43" x14ac:dyDescent="0.25">
      <c r="A57" s="97">
        <f t="shared" si="4"/>
        <v>53</v>
      </c>
      <c r="B57" s="97" t="str">
        <f t="shared" si="5"/>
        <v>RUS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3"/>
        <v>RUS</v>
      </c>
    </row>
    <row r="58" spans="1:43" x14ac:dyDescent="0.25">
      <c r="A58" s="97">
        <f t="shared" si="4"/>
        <v>54</v>
      </c>
      <c r="B58" s="97" t="str">
        <f t="shared" si="5"/>
        <v>RUS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3"/>
        <v>RUS</v>
      </c>
    </row>
    <row r="59" spans="1:43" x14ac:dyDescent="0.25">
      <c r="A59" s="97">
        <f t="shared" si="4"/>
        <v>55</v>
      </c>
      <c r="B59" s="97" t="str">
        <f t="shared" si="5"/>
        <v>RUS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3"/>
        <v>RUS</v>
      </c>
    </row>
    <row r="60" spans="1:43" x14ac:dyDescent="0.25">
      <c r="A60" s="97">
        <f t="shared" si="4"/>
        <v>56</v>
      </c>
      <c r="B60" s="97" t="str">
        <f t="shared" si="5"/>
        <v>RUS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3"/>
        <v>RUS</v>
      </c>
    </row>
    <row r="61" spans="1:43" x14ac:dyDescent="0.25">
      <c r="A61" s="97">
        <f t="shared" si="4"/>
        <v>57</v>
      </c>
      <c r="B61" s="97" t="str">
        <f t="shared" si="5"/>
        <v>RUS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3"/>
        <v>RUS</v>
      </c>
    </row>
    <row r="62" spans="1:43" x14ac:dyDescent="0.25">
      <c r="A62" s="97">
        <f t="shared" si="4"/>
        <v>58</v>
      </c>
      <c r="B62" s="97" t="str">
        <f t="shared" si="5"/>
        <v>RUS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3"/>
        <v>RUS</v>
      </c>
    </row>
    <row r="63" spans="1:43" x14ac:dyDescent="0.25">
      <c r="A63" s="97">
        <f t="shared" si="4"/>
        <v>59</v>
      </c>
      <c r="B63" s="97" t="str">
        <f t="shared" si="5"/>
        <v>RUS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3"/>
        <v>RUS</v>
      </c>
    </row>
    <row r="64" spans="1:43" x14ac:dyDescent="0.25">
      <c r="A64" s="97">
        <f t="shared" si="4"/>
        <v>60</v>
      </c>
      <c r="B64" s="97" t="str">
        <f t="shared" si="5"/>
        <v>RUS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3"/>
        <v>RUS</v>
      </c>
    </row>
    <row r="65" spans="1:43" x14ac:dyDescent="0.25">
      <c r="A65" s="97">
        <f t="shared" si="4"/>
        <v>61</v>
      </c>
      <c r="B65" s="97" t="str">
        <f t="shared" si="5"/>
        <v>RUS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3"/>
        <v>RUS</v>
      </c>
    </row>
    <row r="66" spans="1:43" x14ac:dyDescent="0.25">
      <c r="A66" s="97">
        <f t="shared" si="4"/>
        <v>62</v>
      </c>
      <c r="B66" s="97" t="str">
        <f t="shared" si="5"/>
        <v>RUS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3"/>
        <v>RUS</v>
      </c>
    </row>
    <row r="67" spans="1:43" x14ac:dyDescent="0.25">
      <c r="A67" s="97">
        <f t="shared" si="4"/>
        <v>63</v>
      </c>
      <c r="B67" s="97" t="str">
        <f t="shared" si="5"/>
        <v>RUS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3"/>
        <v>RUS</v>
      </c>
    </row>
    <row r="68" spans="1:43" x14ac:dyDescent="0.25">
      <c r="A68" s="97">
        <f t="shared" si="4"/>
        <v>64</v>
      </c>
      <c r="B68" s="97" t="str">
        <f t="shared" si="5"/>
        <v>RUS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3"/>
        <v>RUS</v>
      </c>
    </row>
    <row r="69" spans="1:43" x14ac:dyDescent="0.25">
      <c r="A69" s="97">
        <f t="shared" si="4"/>
        <v>65</v>
      </c>
      <c r="B69" s="97" t="str">
        <f t="shared" si="5"/>
        <v>RUS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6">B69</f>
        <v>RUS</v>
      </c>
    </row>
    <row r="70" spans="1:43" x14ac:dyDescent="0.25">
      <c r="A70" s="97">
        <f t="shared" si="4"/>
        <v>66</v>
      </c>
      <c r="B70" s="97" t="str">
        <f t="shared" si="5"/>
        <v>RUS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6"/>
        <v>RUS</v>
      </c>
    </row>
    <row r="71" spans="1:43" x14ac:dyDescent="0.25">
      <c r="A71" s="97">
        <f t="shared" si="4"/>
        <v>67</v>
      </c>
      <c r="B71" s="97" t="str">
        <f t="shared" si="5"/>
        <v>RUS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6"/>
        <v>RUS</v>
      </c>
    </row>
    <row r="72" spans="1:43" x14ac:dyDescent="0.25">
      <c r="A72" s="97">
        <f t="shared" si="4"/>
        <v>68</v>
      </c>
      <c r="B72" s="97" t="str">
        <f t="shared" si="5"/>
        <v>RUS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6"/>
        <v>RUS</v>
      </c>
    </row>
    <row r="73" spans="1:43" x14ac:dyDescent="0.25">
      <c r="A73" s="97">
        <f t="shared" si="4"/>
        <v>69</v>
      </c>
      <c r="B73" s="97" t="str">
        <f t="shared" si="5"/>
        <v>RUS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6"/>
        <v>RUS</v>
      </c>
    </row>
    <row r="74" spans="1:43" x14ac:dyDescent="0.25">
      <c r="A74" s="97">
        <f t="shared" si="4"/>
        <v>70</v>
      </c>
      <c r="B74" s="97" t="str">
        <f t="shared" si="5"/>
        <v>RUS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6"/>
        <v>RUS</v>
      </c>
    </row>
    <row r="75" spans="1:43" x14ac:dyDescent="0.25">
      <c r="A75" s="97">
        <f t="shared" si="4"/>
        <v>71</v>
      </c>
      <c r="B75" s="97" t="str">
        <f t="shared" si="5"/>
        <v>RUS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6"/>
        <v>RUS</v>
      </c>
    </row>
    <row r="76" spans="1:43" x14ac:dyDescent="0.25">
      <c r="A76" s="97">
        <f t="shared" si="4"/>
        <v>72</v>
      </c>
      <c r="B76" s="97" t="str">
        <f t="shared" si="5"/>
        <v>RUS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6"/>
        <v>RUS</v>
      </c>
    </row>
    <row r="77" spans="1:43" x14ac:dyDescent="0.25">
      <c r="A77" s="97">
        <f t="shared" si="4"/>
        <v>73</v>
      </c>
      <c r="B77" s="97" t="str">
        <f t="shared" si="5"/>
        <v>RUS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6"/>
        <v>RUS</v>
      </c>
    </row>
    <row r="78" spans="1:43" x14ac:dyDescent="0.25">
      <c r="A78" s="97">
        <f t="shared" si="4"/>
        <v>74</v>
      </c>
      <c r="B78" s="97" t="str">
        <f t="shared" si="5"/>
        <v>RUS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6"/>
        <v>RUS</v>
      </c>
    </row>
    <row r="79" spans="1:43" x14ac:dyDescent="0.25">
      <c r="A79" s="97">
        <f t="shared" si="4"/>
        <v>75</v>
      </c>
      <c r="B79" s="97" t="str">
        <f t="shared" si="5"/>
        <v>RUS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6"/>
        <v>RUS</v>
      </c>
    </row>
    <row r="80" spans="1:43" x14ac:dyDescent="0.25">
      <c r="A80" s="97">
        <f t="shared" si="4"/>
        <v>76</v>
      </c>
      <c r="B80" s="97" t="str">
        <f t="shared" si="5"/>
        <v>RUS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6"/>
        <v>RUS</v>
      </c>
    </row>
    <row r="81" spans="1:43" x14ac:dyDescent="0.25">
      <c r="A81" s="97">
        <f t="shared" si="4"/>
        <v>77</v>
      </c>
      <c r="B81" s="97" t="str">
        <f t="shared" si="5"/>
        <v>RUS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6"/>
        <v>RUS</v>
      </c>
    </row>
    <row r="82" spans="1:43" x14ac:dyDescent="0.25">
      <c r="A82" s="97">
        <f t="shared" si="4"/>
        <v>78</v>
      </c>
      <c r="B82" s="97" t="str">
        <f t="shared" si="5"/>
        <v>RUS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6"/>
        <v>RUS</v>
      </c>
    </row>
    <row r="83" spans="1:43" x14ac:dyDescent="0.25">
      <c r="A83" s="97">
        <f t="shared" si="4"/>
        <v>79</v>
      </c>
      <c r="B83" s="97" t="str">
        <f t="shared" si="5"/>
        <v>RUS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6"/>
        <v>RUS</v>
      </c>
    </row>
    <row r="84" spans="1:43" x14ac:dyDescent="0.25">
      <c r="A84" s="97">
        <f t="shared" si="4"/>
        <v>80</v>
      </c>
      <c r="B84" s="97" t="str">
        <f t="shared" si="5"/>
        <v>RUS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6"/>
        <v>RUS</v>
      </c>
    </row>
    <row r="85" spans="1:43" x14ac:dyDescent="0.25">
      <c r="A85" s="97">
        <f t="shared" si="4"/>
        <v>81</v>
      </c>
      <c r="B85" s="97" t="str">
        <f t="shared" si="5"/>
        <v>RUS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6"/>
        <v>RUS</v>
      </c>
    </row>
    <row r="86" spans="1:43" x14ac:dyDescent="0.25">
      <c r="A86" s="97">
        <f t="shared" si="4"/>
        <v>82</v>
      </c>
      <c r="B86" s="97" t="str">
        <f t="shared" si="5"/>
        <v>RUS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6"/>
        <v>RUS</v>
      </c>
    </row>
    <row r="87" spans="1:43" x14ac:dyDescent="0.25">
      <c r="A87" s="97">
        <f t="shared" si="4"/>
        <v>83</v>
      </c>
      <c r="B87" s="97" t="str">
        <f t="shared" si="5"/>
        <v>RUS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6"/>
        <v>RUS</v>
      </c>
    </row>
    <row r="88" spans="1:43" x14ac:dyDescent="0.25">
      <c r="A88" s="97">
        <f t="shared" si="4"/>
        <v>84</v>
      </c>
      <c r="B88" s="97" t="str">
        <f t="shared" si="5"/>
        <v>RUS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6"/>
        <v>RUS</v>
      </c>
    </row>
    <row r="89" spans="1:43" x14ac:dyDescent="0.25">
      <c r="A89" s="97">
        <f t="shared" si="4"/>
        <v>85</v>
      </c>
      <c r="B89" s="97" t="str">
        <f t="shared" si="5"/>
        <v>RUS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6"/>
        <v>RUS</v>
      </c>
    </row>
    <row r="90" spans="1:43" x14ac:dyDescent="0.25">
      <c r="A90" s="97">
        <f t="shared" si="4"/>
        <v>86</v>
      </c>
      <c r="B90" s="97" t="str">
        <f t="shared" si="5"/>
        <v>RUS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6"/>
        <v>RUS</v>
      </c>
    </row>
    <row r="91" spans="1:43" x14ac:dyDescent="0.25">
      <c r="A91" s="97">
        <f t="shared" si="4"/>
        <v>87</v>
      </c>
      <c r="B91" s="97" t="str">
        <f t="shared" si="5"/>
        <v>RUS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6"/>
        <v>RUS</v>
      </c>
    </row>
    <row r="92" spans="1:43" x14ac:dyDescent="0.25">
      <c r="A92" s="97">
        <f t="shared" si="4"/>
        <v>88</v>
      </c>
      <c r="B92" s="97" t="str">
        <f t="shared" si="5"/>
        <v>RUS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6"/>
        <v>RUS</v>
      </c>
    </row>
    <row r="93" spans="1:43" x14ac:dyDescent="0.25">
      <c r="A93" s="97">
        <f t="shared" si="4"/>
        <v>89</v>
      </c>
      <c r="B93" s="97" t="str">
        <f t="shared" si="5"/>
        <v>RUS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6"/>
        <v>RUS</v>
      </c>
    </row>
    <row r="94" spans="1:43" x14ac:dyDescent="0.25">
      <c r="A94" s="97">
        <f t="shared" si="4"/>
        <v>90</v>
      </c>
      <c r="B94" s="97" t="str">
        <f t="shared" si="5"/>
        <v>RUS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6"/>
        <v>RUS</v>
      </c>
    </row>
    <row r="95" spans="1:43" x14ac:dyDescent="0.25">
      <c r="A95" s="97">
        <f t="shared" si="4"/>
        <v>91</v>
      </c>
      <c r="B95" s="97" t="str">
        <f t="shared" si="5"/>
        <v>RUS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6"/>
        <v>RUS</v>
      </c>
    </row>
    <row r="96" spans="1:43" x14ac:dyDescent="0.25">
      <c r="A96" s="97">
        <f t="shared" si="4"/>
        <v>92</v>
      </c>
      <c r="B96" s="97" t="str">
        <f t="shared" si="5"/>
        <v>RUS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6"/>
        <v>RUS</v>
      </c>
    </row>
    <row r="97" spans="1:43" x14ac:dyDescent="0.25">
      <c r="A97" s="97">
        <f t="shared" si="4"/>
        <v>93</v>
      </c>
      <c r="B97" s="97" t="str">
        <f>B91</f>
        <v>RUS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6"/>
        <v>RUS</v>
      </c>
    </row>
    <row r="98" spans="1:43" x14ac:dyDescent="0.25">
      <c r="A98" s="97">
        <f t="shared" si="4"/>
        <v>94</v>
      </c>
      <c r="B98" s="97" t="str">
        <f t="shared" ref="B98:B103" si="7">B97</f>
        <v>RUS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6"/>
        <v>RUS</v>
      </c>
    </row>
    <row r="99" spans="1:43" x14ac:dyDescent="0.25">
      <c r="A99" s="97">
        <f t="shared" si="4"/>
        <v>95</v>
      </c>
      <c r="B99" s="97" t="str">
        <f t="shared" si="7"/>
        <v>RUS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6"/>
        <v>RUS</v>
      </c>
    </row>
    <row r="100" spans="1:43" x14ac:dyDescent="0.25">
      <c r="A100" s="97">
        <f t="shared" si="4"/>
        <v>96</v>
      </c>
      <c r="B100" s="97" t="str">
        <f t="shared" si="7"/>
        <v>RUS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6"/>
        <v>RUS</v>
      </c>
    </row>
    <row r="101" spans="1:43" x14ac:dyDescent="0.25">
      <c r="A101" s="97">
        <f t="shared" si="4"/>
        <v>97</v>
      </c>
      <c r="B101" s="97" t="str">
        <f t="shared" si="7"/>
        <v>RUS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6"/>
        <v>RUS</v>
      </c>
    </row>
    <row r="102" spans="1:43" x14ac:dyDescent="0.25">
      <c r="A102" s="97">
        <f t="shared" si="4"/>
        <v>98</v>
      </c>
      <c r="B102" s="97" t="str">
        <f t="shared" si="7"/>
        <v>RUS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6"/>
        <v>RUS</v>
      </c>
    </row>
    <row r="103" spans="1:43" x14ac:dyDescent="0.25">
      <c r="A103" s="97">
        <f t="shared" ref="A103" si="8">A102+1</f>
        <v>99</v>
      </c>
      <c r="B103" s="97" t="str">
        <f t="shared" si="7"/>
        <v>RUS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6"/>
        <v>RUS</v>
      </c>
    </row>
    <row r="104" spans="1:43" ht="16.5" thickBot="1" x14ac:dyDescent="0.3">
      <c r="A104" s="97">
        <f>A103+1</f>
        <v>100</v>
      </c>
      <c r="B104" s="97" t="str">
        <f>B53</f>
        <v>RUS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6"/>
        <v>RUS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30</v>
      </c>
      <c r="Q105" s="91" t="str">
        <f>IF(SUM(Q5:Q104)=0,"",SUM(Q5:Q104))</f>
        <v/>
      </c>
      <c r="R105" s="91">
        <f>IF(SUM(R5:R104)=0,"",SUM(R5:R104))</f>
        <v>30</v>
      </c>
      <c r="S105" s="635" t="str">
        <f t="shared" ref="S105:AN105" si="9">S2</f>
        <v>ADVENTUROUS ACTIVITIES</v>
      </c>
      <c r="T105" s="628" t="str">
        <f t="shared" si="9"/>
        <v>ARCHERY</v>
      </c>
      <c r="U105" s="626" t="str">
        <f t="shared" si="9"/>
        <v>ATHLETICS</v>
      </c>
      <c r="V105" s="628" t="str">
        <f t="shared" si="9"/>
        <v>BADMINTON</v>
      </c>
      <c r="W105" s="626" t="str">
        <f t="shared" si="9"/>
        <v>CANOEING</v>
      </c>
      <c r="X105" s="628" t="str">
        <f t="shared" si="9"/>
        <v>GOLF</v>
      </c>
      <c r="Y105" s="626" t="str">
        <f t="shared" si="9"/>
        <v>GYMNASTICS</v>
      </c>
      <c r="Z105" s="628" t="str">
        <f t="shared" si="9"/>
        <v>JUDO</v>
      </c>
      <c r="AA105" s="626" t="str">
        <f t="shared" si="9"/>
        <v>MOUNTAIN BIKING</v>
      </c>
      <c r="AB105" s="628" t="str">
        <f t="shared" si="9"/>
        <v>POOL -ARTISTIC SWIMMING</v>
      </c>
      <c r="AC105" s="626" t="str">
        <f t="shared" si="9"/>
        <v>POOL - POOLSIDE DIVING</v>
      </c>
      <c r="AD105" s="628" t="str">
        <f t="shared" si="9"/>
        <v>SKATEBOARDING</v>
      </c>
      <c r="AE105" s="626" t="str">
        <f t="shared" si="9"/>
        <v>SWORD FENCING</v>
      </c>
      <c r="AF105" s="628" t="str">
        <f t="shared" si="9"/>
        <v>TABLE TENNIS</v>
      </c>
      <c r="AG105" s="626" t="str">
        <f t="shared" si="9"/>
        <v>TRAMPOLINING</v>
      </c>
      <c r="AH105" s="628" t="str">
        <f t="shared" si="9"/>
        <v>VOLLEYBALL</v>
      </c>
      <c r="AI105" s="626" t="str">
        <f t="shared" si="9"/>
        <v>UNUSED</v>
      </c>
      <c r="AJ105" s="628" t="str">
        <f t="shared" si="9"/>
        <v>UNUSED</v>
      </c>
      <c r="AK105" s="626" t="str">
        <f t="shared" si="9"/>
        <v>UNUSED</v>
      </c>
      <c r="AL105" s="628" t="str">
        <f t="shared" si="9"/>
        <v>UNUSED</v>
      </c>
      <c r="AM105" s="626" t="str">
        <f t="shared" si="9"/>
        <v>UNUSED</v>
      </c>
      <c r="AN105" s="624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10">IF(COUNTIF(S5:S104,1)=0,"",COUNTIF(S5:S104,1))</f>
        <v/>
      </c>
      <c r="T108" s="35">
        <f t="shared" si="10"/>
        <v>2</v>
      </c>
      <c r="U108" s="35" t="str">
        <f t="shared" si="10"/>
        <v/>
      </c>
      <c r="V108" s="35" t="str">
        <f t="shared" si="10"/>
        <v/>
      </c>
      <c r="W108" s="35">
        <f t="shared" si="10"/>
        <v>1</v>
      </c>
      <c r="X108" s="35">
        <f t="shared" si="10"/>
        <v>1</v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2</v>
      </c>
      <c r="U109" s="27" t="str">
        <f t="shared" si="11"/>
        <v/>
      </c>
      <c r="V109" s="27" t="str">
        <f t="shared" si="11"/>
        <v/>
      </c>
      <c r="W109" s="27" t="str">
        <f t="shared" si="11"/>
        <v/>
      </c>
      <c r="X109" s="27" t="str">
        <f t="shared" si="11"/>
        <v/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 t="str">
        <f t="shared" si="11"/>
        <v/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3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>
        <f t="shared" si="12"/>
        <v>1</v>
      </c>
      <c r="X110" s="27">
        <f t="shared" si="12"/>
        <v>1</v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>
        <f t="shared" si="12"/>
        <v>1</v>
      </c>
      <c r="AF110" s="27" t="str">
        <f t="shared" si="12"/>
        <v/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3</v>
      </c>
    </row>
    <row r="111" spans="1:43" ht="16.5" thickTop="1" x14ac:dyDescent="0.25"/>
  </sheetData>
  <sortState xmlns:xlrd2="http://schemas.microsoft.com/office/spreadsheetml/2017/richdata2" ref="C5:AM12">
    <sortCondition ref="D5:D12"/>
    <sortCondition ref="C5:C12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15" priority="7">
      <formula>LEN(TRIM(S108))&gt;0</formula>
    </cfRule>
  </conditionalFormatting>
  <conditionalFormatting sqref="S104:AN104 S8:AN5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T5:T6">
    <cfRule type="cellIs" dxfId="14" priority="2" operator="equal">
      <formula>1</formula>
    </cfRule>
  </conditionalFormatting>
  <conditionalFormatting sqref="X7">
    <cfRule type="cellIs" dxfId="13" priority="1" operator="equal">
      <formula>1</formula>
    </cfRule>
  </conditionalFormatting>
  <hyperlinks>
    <hyperlink ref="H5" r:id="rId1" xr:uid="{934234E0-D551-EC46-8720-49A4B3404FA7}"/>
    <hyperlink ref="H6" r:id="rId2" xr:uid="{6C83E2DB-70B9-2D4E-A071-7C57584AE3BE}"/>
    <hyperlink ref="H7" r:id="rId3" xr:uid="{49697C01-F8CC-344A-B501-462663B43437}"/>
    <hyperlink ref="H8" r:id="rId4" xr:uid="{C1342235-A52B-43FF-9181-9AEB088F34A0}"/>
    <hyperlink ref="H9" r:id="rId5" xr:uid="{796EC808-61D7-40DC-9981-DCDA745F4611}"/>
    <hyperlink ref="H10" r:id="rId6" xr:uid="{CF510B14-FC52-455A-90C5-A53CAFA00F4C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111"/>
  <sheetViews>
    <sheetView topLeftCell="J8" zoomScale="90" zoomScaleNormal="90" workbookViewId="0">
      <pane ySplit="2520" topLeftCell="A3" activePane="bottomLeft"/>
      <selection activeCell="F10" sqref="F10"/>
      <selection pane="bottomLeft" activeCell="AP11" sqref="AP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2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23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146</v>
      </c>
      <c r="E2" s="631"/>
      <c r="F2" s="631"/>
      <c r="G2" s="632"/>
      <c r="H2" s="124"/>
      <c r="I2" s="124"/>
      <c r="J2" s="78" t="s">
        <v>62</v>
      </c>
      <c r="K2" s="122" t="s">
        <v>114</v>
      </c>
      <c r="L2" s="123"/>
      <c r="M2" s="126"/>
      <c r="N2" s="126"/>
      <c r="O2" s="224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Seend Chuch of England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23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5" thickTop="1" x14ac:dyDescent="0.25">
      <c r="A5" s="386">
        <v>1</v>
      </c>
      <c r="B5" s="386" t="s">
        <v>19</v>
      </c>
      <c r="C5" s="418" t="s">
        <v>458</v>
      </c>
      <c r="D5" s="419" t="s">
        <v>459</v>
      </c>
      <c r="E5" s="403" t="s">
        <v>460</v>
      </c>
      <c r="F5" s="403" t="s">
        <v>461</v>
      </c>
      <c r="G5" s="390" t="s">
        <v>148</v>
      </c>
      <c r="H5" s="404" t="s">
        <v>462</v>
      </c>
      <c r="I5" s="405" t="s">
        <v>463</v>
      </c>
      <c r="J5" s="405" t="s">
        <v>464</v>
      </c>
      <c r="K5" s="405" t="s">
        <v>465</v>
      </c>
      <c r="L5" s="406" t="s">
        <v>466</v>
      </c>
      <c r="M5" s="390" t="s">
        <v>467</v>
      </c>
      <c r="N5" s="395"/>
      <c r="O5" s="420" t="s">
        <v>151</v>
      </c>
      <c r="P5" s="89"/>
      <c r="Q5" s="143"/>
      <c r="R5" s="280">
        <v>10</v>
      </c>
      <c r="S5" s="64">
        <v>3</v>
      </c>
      <c r="T5" s="65"/>
      <c r="U5" s="64"/>
      <c r="V5" s="65"/>
      <c r="W5" s="64">
        <v>1</v>
      </c>
      <c r="X5" s="65"/>
      <c r="Y5" s="64">
        <v>2</v>
      </c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7" t="str">
        <f t="shared" ref="AQ5:AQ36" si="0">B5</f>
        <v>SE</v>
      </c>
    </row>
    <row r="6" spans="1:43" ht="26.25" x14ac:dyDescent="0.25">
      <c r="A6" s="386">
        <v>2</v>
      </c>
      <c r="B6" s="386" t="s">
        <v>19</v>
      </c>
      <c r="C6" s="401" t="s">
        <v>252</v>
      </c>
      <c r="D6" s="402" t="s">
        <v>543</v>
      </c>
      <c r="E6" s="403" t="s">
        <v>544</v>
      </c>
      <c r="F6" s="403" t="s">
        <v>545</v>
      </c>
      <c r="G6" s="390" t="s">
        <v>148</v>
      </c>
      <c r="H6" s="404" t="s">
        <v>546</v>
      </c>
      <c r="I6" s="405" t="s">
        <v>547</v>
      </c>
      <c r="J6" s="405"/>
      <c r="K6" s="405" t="s">
        <v>149</v>
      </c>
      <c r="L6" s="406" t="s">
        <v>548</v>
      </c>
      <c r="M6" s="390" t="s">
        <v>549</v>
      </c>
      <c r="N6" s="395" t="s">
        <v>550</v>
      </c>
      <c r="O6" s="420" t="s">
        <v>151</v>
      </c>
      <c r="P6" s="89"/>
      <c r="Q6" s="143"/>
      <c r="R6" s="281">
        <v>10</v>
      </c>
      <c r="S6" s="64"/>
      <c r="T6" s="65"/>
      <c r="U6" s="64"/>
      <c r="V6" s="65"/>
      <c r="W6" s="64"/>
      <c r="X6" s="65"/>
      <c r="Y6" s="64">
        <v>3</v>
      </c>
      <c r="Z6" s="65"/>
      <c r="AA6" s="64"/>
      <c r="AB6" s="65"/>
      <c r="AC6" s="64"/>
      <c r="AD6" s="65"/>
      <c r="AE6" s="64">
        <v>1</v>
      </c>
      <c r="AF6" s="63"/>
      <c r="AG6" s="62">
        <v>2</v>
      </c>
      <c r="AH6" s="63"/>
      <c r="AI6" s="62"/>
      <c r="AJ6" s="63"/>
      <c r="AK6" s="62"/>
      <c r="AL6" s="63"/>
      <c r="AM6" s="62"/>
      <c r="AN6" s="61"/>
      <c r="AO6" s="60" t="s">
        <v>551</v>
      </c>
      <c r="AP6" s="147" t="s">
        <v>552</v>
      </c>
      <c r="AQ6" s="197" t="str">
        <f t="shared" si="0"/>
        <v>SE</v>
      </c>
    </row>
    <row r="7" spans="1:43" ht="26.25" x14ac:dyDescent="0.25">
      <c r="A7" s="386">
        <v>3</v>
      </c>
      <c r="B7" s="386" t="s">
        <v>19</v>
      </c>
      <c r="C7" s="398" t="s">
        <v>710</v>
      </c>
      <c r="D7" s="399" t="s">
        <v>706</v>
      </c>
      <c r="E7" s="389" t="s">
        <v>711</v>
      </c>
      <c r="F7" s="389" t="s">
        <v>707</v>
      </c>
      <c r="G7" s="390" t="s">
        <v>712</v>
      </c>
      <c r="H7" s="391" t="s">
        <v>708</v>
      </c>
      <c r="I7" s="392" t="s">
        <v>709</v>
      </c>
      <c r="J7" s="392" t="s">
        <v>713</v>
      </c>
      <c r="K7" s="392" t="s">
        <v>465</v>
      </c>
      <c r="L7" s="393" t="s">
        <v>757</v>
      </c>
      <c r="M7" s="394" t="s">
        <v>714</v>
      </c>
      <c r="N7" s="395" t="s">
        <v>715</v>
      </c>
      <c r="O7" s="420" t="s">
        <v>153</v>
      </c>
      <c r="P7" s="89"/>
      <c r="Q7" s="143"/>
      <c r="R7" s="281">
        <v>10</v>
      </c>
      <c r="S7" s="56"/>
      <c r="T7" s="57">
        <v>2</v>
      </c>
      <c r="U7" s="56"/>
      <c r="V7" s="57"/>
      <c r="W7" s="56"/>
      <c r="X7" s="57">
        <v>3</v>
      </c>
      <c r="Y7" s="56"/>
      <c r="Z7" s="57"/>
      <c r="AA7" s="56"/>
      <c r="AB7" s="57"/>
      <c r="AC7" s="56"/>
      <c r="AD7" s="57"/>
      <c r="AE7" s="56">
        <v>1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716</v>
      </c>
      <c r="AQ7" s="197" t="str">
        <f t="shared" si="0"/>
        <v>SE</v>
      </c>
    </row>
    <row r="8" spans="1:43" ht="26.25" x14ac:dyDescent="0.25">
      <c r="A8" s="386">
        <v>4</v>
      </c>
      <c r="B8" s="386" t="s">
        <v>19</v>
      </c>
      <c r="C8" s="398" t="s">
        <v>705</v>
      </c>
      <c r="D8" s="399" t="s">
        <v>706</v>
      </c>
      <c r="E8" s="462">
        <v>40313</v>
      </c>
      <c r="F8" s="389" t="s">
        <v>707</v>
      </c>
      <c r="G8" s="390" t="s">
        <v>633</v>
      </c>
      <c r="H8" s="391" t="s">
        <v>708</v>
      </c>
      <c r="I8" s="392" t="s">
        <v>709</v>
      </c>
      <c r="J8" s="392" t="s">
        <v>713</v>
      </c>
      <c r="K8" s="392" t="s">
        <v>465</v>
      </c>
      <c r="L8" s="393" t="s">
        <v>757</v>
      </c>
      <c r="M8" s="394" t="s">
        <v>714</v>
      </c>
      <c r="N8" s="395" t="s">
        <v>715</v>
      </c>
      <c r="O8" s="420" t="s">
        <v>153</v>
      </c>
      <c r="P8" s="89"/>
      <c r="Q8" s="143"/>
      <c r="R8" s="281">
        <v>10</v>
      </c>
      <c r="S8" s="56">
        <v>3</v>
      </c>
      <c r="T8" s="57"/>
      <c r="U8" s="56"/>
      <c r="V8" s="57"/>
      <c r="W8" s="56"/>
      <c r="X8" s="57"/>
      <c r="Y8" s="56"/>
      <c r="Z8" s="57"/>
      <c r="AA8" s="56"/>
      <c r="AB8" s="57"/>
      <c r="AC8" s="56"/>
      <c r="AD8" s="57">
        <v>2</v>
      </c>
      <c r="AE8" s="56">
        <v>1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 t="s">
        <v>717</v>
      </c>
      <c r="AQ8" s="197" t="str">
        <f t="shared" si="0"/>
        <v>SE</v>
      </c>
    </row>
    <row r="9" spans="1:43" x14ac:dyDescent="0.25">
      <c r="A9" s="386">
        <v>5</v>
      </c>
      <c r="B9" s="386" t="s">
        <v>19</v>
      </c>
      <c r="C9" s="398" t="s">
        <v>750</v>
      </c>
      <c r="D9" s="399" t="s">
        <v>749</v>
      </c>
      <c r="E9" s="389" t="s">
        <v>751</v>
      </c>
      <c r="F9" s="389" t="s">
        <v>752</v>
      </c>
      <c r="G9" s="390" t="s">
        <v>712</v>
      </c>
      <c r="H9" s="391" t="s">
        <v>753</v>
      </c>
      <c r="I9" s="393" t="s">
        <v>754</v>
      </c>
      <c r="J9" s="393" t="s">
        <v>464</v>
      </c>
      <c r="K9" s="393" t="s">
        <v>465</v>
      </c>
      <c r="L9" s="393" t="s">
        <v>466</v>
      </c>
      <c r="M9" s="394" t="s">
        <v>755</v>
      </c>
      <c r="N9" s="395" t="s">
        <v>756</v>
      </c>
      <c r="O9" s="420" t="s">
        <v>153</v>
      </c>
      <c r="P9" s="89"/>
      <c r="Q9" s="143"/>
      <c r="R9" s="281">
        <v>10</v>
      </c>
      <c r="S9" s="56"/>
      <c r="T9" s="57">
        <v>3</v>
      </c>
      <c r="U9" s="56"/>
      <c r="V9" s="57"/>
      <c r="W9" s="56"/>
      <c r="X9" s="57"/>
      <c r="Y9" s="56"/>
      <c r="Z9" s="57"/>
      <c r="AA9" s="56"/>
      <c r="AB9" s="57"/>
      <c r="AC9" s="56"/>
      <c r="AD9" s="57"/>
      <c r="AE9" s="56">
        <v>1</v>
      </c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/>
      <c r="AP9" s="52"/>
      <c r="AQ9" s="197" t="str">
        <f t="shared" si="0"/>
        <v>SE</v>
      </c>
    </row>
    <row r="10" spans="1:43" x14ac:dyDescent="0.25">
      <c r="A10" s="386">
        <v>6</v>
      </c>
      <c r="B10" s="386" t="s">
        <v>19</v>
      </c>
      <c r="C10" s="398" t="s">
        <v>1827</v>
      </c>
      <c r="D10" s="399" t="s">
        <v>2745</v>
      </c>
      <c r="E10" s="389" t="s">
        <v>769</v>
      </c>
      <c r="F10" s="389" t="s">
        <v>671</v>
      </c>
      <c r="G10" s="390" t="s">
        <v>148</v>
      </c>
      <c r="H10" s="391" t="s">
        <v>672</v>
      </c>
      <c r="I10" s="393" t="s">
        <v>673</v>
      </c>
      <c r="J10" s="393" t="s">
        <v>464</v>
      </c>
      <c r="K10" s="393" t="s">
        <v>465</v>
      </c>
      <c r="L10" s="393" t="s">
        <v>674</v>
      </c>
      <c r="M10" s="394" t="s">
        <v>675</v>
      </c>
      <c r="N10" s="395" t="s">
        <v>676</v>
      </c>
      <c r="O10" s="420" t="s">
        <v>153</v>
      </c>
      <c r="P10" s="89"/>
      <c r="Q10" s="143"/>
      <c r="R10" s="281">
        <v>10</v>
      </c>
      <c r="S10" s="56">
        <v>3</v>
      </c>
      <c r="T10" s="57">
        <v>2</v>
      </c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>
        <v>1</v>
      </c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7" t="str">
        <f t="shared" si="0"/>
        <v>SE</v>
      </c>
    </row>
    <row r="11" spans="1:43" x14ac:dyDescent="0.25">
      <c r="A11" s="386">
        <v>7</v>
      </c>
      <c r="B11" s="386" t="s">
        <v>19</v>
      </c>
      <c r="C11" s="398" t="s">
        <v>1393</v>
      </c>
      <c r="D11" s="399" t="s">
        <v>1394</v>
      </c>
      <c r="E11" s="389" t="s">
        <v>1395</v>
      </c>
      <c r="F11" s="389" t="s">
        <v>1396</v>
      </c>
      <c r="G11" s="390" t="s">
        <v>980</v>
      </c>
      <c r="H11" s="391" t="s">
        <v>1397</v>
      </c>
      <c r="I11" s="392" t="s">
        <v>1398</v>
      </c>
      <c r="J11" s="392" t="s">
        <v>464</v>
      </c>
      <c r="K11" s="392" t="s">
        <v>465</v>
      </c>
      <c r="L11" s="393" t="s">
        <v>1399</v>
      </c>
      <c r="M11" s="394" t="s">
        <v>1400</v>
      </c>
      <c r="N11" s="395" t="s">
        <v>1401</v>
      </c>
      <c r="O11" s="420" t="s">
        <v>151</v>
      </c>
      <c r="P11" s="89">
        <v>10</v>
      </c>
      <c r="Q11" s="143"/>
      <c r="R11" s="88"/>
      <c r="S11" s="56"/>
      <c r="T11" s="57"/>
      <c r="U11" s="56"/>
      <c r="V11" s="57">
        <v>3</v>
      </c>
      <c r="W11" s="56">
        <v>2</v>
      </c>
      <c r="X11" s="57"/>
      <c r="Y11" s="56"/>
      <c r="Z11" s="57"/>
      <c r="AA11" s="56"/>
      <c r="AB11" s="57"/>
      <c r="AC11" s="56"/>
      <c r="AD11" s="57">
        <v>1</v>
      </c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 t="s">
        <v>1402</v>
      </c>
      <c r="AQ11" s="197" t="str">
        <f t="shared" si="0"/>
        <v>SE</v>
      </c>
    </row>
    <row r="12" spans="1:43" x14ac:dyDescent="0.25">
      <c r="A12" s="99">
        <v>8</v>
      </c>
      <c r="B12" s="99" t="s">
        <v>19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8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7" t="str">
        <f t="shared" si="0"/>
        <v>SE</v>
      </c>
    </row>
    <row r="13" spans="1:43" x14ac:dyDescent="0.25">
      <c r="A13" s="99">
        <v>9</v>
      </c>
      <c r="B13" s="99" t="s">
        <v>19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7" t="str">
        <f t="shared" si="0"/>
        <v>SE</v>
      </c>
    </row>
    <row r="14" spans="1:43" x14ac:dyDescent="0.25">
      <c r="A14" s="99">
        <v>10</v>
      </c>
      <c r="B14" s="99" t="s">
        <v>19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7" t="str">
        <f t="shared" si="0"/>
        <v>SE</v>
      </c>
    </row>
    <row r="15" spans="1:43" x14ac:dyDescent="0.25">
      <c r="A15" s="99">
        <f t="shared" ref="A15:A37" si="1">A14+1</f>
        <v>11</v>
      </c>
      <c r="B15" s="99" t="str">
        <f t="shared" ref="B15:B48" si="2">B14</f>
        <v>SE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8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7" t="str">
        <f t="shared" si="0"/>
        <v>SE</v>
      </c>
    </row>
    <row r="16" spans="1:43" x14ac:dyDescent="0.25">
      <c r="A16" s="99">
        <f t="shared" si="1"/>
        <v>12</v>
      </c>
      <c r="B16" s="99" t="str">
        <f t="shared" si="2"/>
        <v>SE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8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7" t="str">
        <f t="shared" si="0"/>
        <v>SE</v>
      </c>
    </row>
    <row r="17" spans="1:43" x14ac:dyDescent="0.25">
      <c r="A17" s="99">
        <f t="shared" si="1"/>
        <v>13</v>
      </c>
      <c r="B17" s="99" t="str">
        <f t="shared" si="2"/>
        <v>SE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8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7" t="str">
        <f t="shared" si="0"/>
        <v>SE</v>
      </c>
    </row>
    <row r="18" spans="1:43" x14ac:dyDescent="0.25">
      <c r="A18" s="99">
        <f t="shared" si="1"/>
        <v>14</v>
      </c>
      <c r="B18" s="99" t="str">
        <f t="shared" si="2"/>
        <v>SE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8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7" t="str">
        <f t="shared" si="0"/>
        <v>SE</v>
      </c>
    </row>
    <row r="19" spans="1:43" x14ac:dyDescent="0.25">
      <c r="A19" s="99">
        <f t="shared" si="1"/>
        <v>15</v>
      </c>
      <c r="B19" s="99" t="str">
        <f t="shared" si="2"/>
        <v>SE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8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7" t="str">
        <f t="shared" si="0"/>
        <v>SE</v>
      </c>
    </row>
    <row r="20" spans="1:43" x14ac:dyDescent="0.25">
      <c r="A20" s="99">
        <f t="shared" si="1"/>
        <v>16</v>
      </c>
      <c r="B20" s="99" t="str">
        <f t="shared" si="2"/>
        <v>SE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8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7" t="str">
        <f t="shared" si="0"/>
        <v>SE</v>
      </c>
    </row>
    <row r="21" spans="1:43" x14ac:dyDescent="0.25">
      <c r="A21" s="99">
        <f t="shared" si="1"/>
        <v>17</v>
      </c>
      <c r="B21" s="99" t="str">
        <f t="shared" si="2"/>
        <v>SE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8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7" t="str">
        <f t="shared" si="0"/>
        <v>SE</v>
      </c>
    </row>
    <row r="22" spans="1:43" x14ac:dyDescent="0.25">
      <c r="A22" s="99">
        <f t="shared" si="1"/>
        <v>18</v>
      </c>
      <c r="B22" s="99" t="str">
        <f t="shared" si="2"/>
        <v>SE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8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7" t="str">
        <f t="shared" si="0"/>
        <v>SE</v>
      </c>
    </row>
    <row r="23" spans="1:43" x14ac:dyDescent="0.25">
      <c r="A23" s="99">
        <f t="shared" si="1"/>
        <v>19</v>
      </c>
      <c r="B23" s="99" t="str">
        <f t="shared" si="2"/>
        <v>SE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8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7" t="str">
        <f t="shared" si="0"/>
        <v>SE</v>
      </c>
    </row>
    <row r="24" spans="1:43" x14ac:dyDescent="0.25">
      <c r="A24" s="99">
        <f t="shared" si="1"/>
        <v>20</v>
      </c>
      <c r="B24" s="99" t="str">
        <f t="shared" si="2"/>
        <v>SE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8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7" t="str">
        <f t="shared" si="0"/>
        <v>SE</v>
      </c>
    </row>
    <row r="25" spans="1:43" x14ac:dyDescent="0.25">
      <c r="A25" s="99">
        <f t="shared" si="1"/>
        <v>21</v>
      </c>
      <c r="B25" s="99" t="str">
        <f t="shared" si="2"/>
        <v>SE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8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7" t="str">
        <f t="shared" si="0"/>
        <v>SE</v>
      </c>
    </row>
    <row r="26" spans="1:43" x14ac:dyDescent="0.25">
      <c r="A26" s="99">
        <f t="shared" si="1"/>
        <v>22</v>
      </c>
      <c r="B26" s="99" t="str">
        <f t="shared" si="2"/>
        <v>SE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8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7" t="str">
        <f t="shared" si="0"/>
        <v>SE</v>
      </c>
    </row>
    <row r="27" spans="1:43" x14ac:dyDescent="0.25">
      <c r="A27" s="99">
        <f t="shared" si="1"/>
        <v>23</v>
      </c>
      <c r="B27" s="99" t="str">
        <f t="shared" si="2"/>
        <v>SE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8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7" t="str">
        <f t="shared" si="0"/>
        <v>SE</v>
      </c>
    </row>
    <row r="28" spans="1:43" x14ac:dyDescent="0.25">
      <c r="A28" s="99">
        <f t="shared" si="1"/>
        <v>24</v>
      </c>
      <c r="B28" s="99" t="str">
        <f t="shared" si="2"/>
        <v>SE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8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7" t="str">
        <f t="shared" si="0"/>
        <v>SE</v>
      </c>
    </row>
    <row r="29" spans="1:43" x14ac:dyDescent="0.25">
      <c r="A29" s="99">
        <f t="shared" si="1"/>
        <v>25</v>
      </c>
      <c r="B29" s="99" t="str">
        <f t="shared" si="2"/>
        <v>SE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8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7" t="str">
        <f t="shared" si="0"/>
        <v>SE</v>
      </c>
    </row>
    <row r="30" spans="1:43" x14ac:dyDescent="0.25">
      <c r="A30" s="99">
        <f t="shared" si="1"/>
        <v>26</v>
      </c>
      <c r="B30" s="99" t="str">
        <f t="shared" si="2"/>
        <v>SE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8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7" t="str">
        <f t="shared" si="0"/>
        <v>SE</v>
      </c>
    </row>
    <row r="31" spans="1:43" x14ac:dyDescent="0.25">
      <c r="A31" s="99">
        <f t="shared" si="1"/>
        <v>27</v>
      </c>
      <c r="B31" s="99" t="str">
        <f t="shared" si="2"/>
        <v>SE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8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7" t="str">
        <f t="shared" si="0"/>
        <v>SE</v>
      </c>
    </row>
    <row r="32" spans="1:43" x14ac:dyDescent="0.25">
      <c r="A32" s="99">
        <f t="shared" si="1"/>
        <v>28</v>
      </c>
      <c r="B32" s="99" t="str">
        <f t="shared" si="2"/>
        <v>SE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8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7" t="str">
        <f t="shared" si="0"/>
        <v>SE</v>
      </c>
    </row>
    <row r="33" spans="1:43" x14ac:dyDescent="0.25">
      <c r="A33" s="99">
        <f t="shared" si="1"/>
        <v>29</v>
      </c>
      <c r="B33" s="99" t="str">
        <f t="shared" si="2"/>
        <v>SE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8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7" t="str">
        <f t="shared" si="0"/>
        <v>SE</v>
      </c>
    </row>
    <row r="34" spans="1:43" x14ac:dyDescent="0.25">
      <c r="A34" s="99">
        <f t="shared" si="1"/>
        <v>30</v>
      </c>
      <c r="B34" s="99" t="str">
        <f t="shared" si="2"/>
        <v>SE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8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7" t="str">
        <f t="shared" si="0"/>
        <v>SE</v>
      </c>
    </row>
    <row r="35" spans="1:43" x14ac:dyDescent="0.25">
      <c r="A35" s="99">
        <f t="shared" si="1"/>
        <v>31</v>
      </c>
      <c r="B35" s="99" t="str">
        <f t="shared" si="2"/>
        <v>SE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8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7" t="str">
        <f t="shared" si="0"/>
        <v>SE</v>
      </c>
    </row>
    <row r="36" spans="1:43" x14ac:dyDescent="0.25">
      <c r="A36" s="99">
        <f t="shared" si="1"/>
        <v>32</v>
      </c>
      <c r="B36" s="99" t="str">
        <f t="shared" si="2"/>
        <v>SE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8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7" t="str">
        <f t="shared" si="0"/>
        <v>SE</v>
      </c>
    </row>
    <row r="37" spans="1:43" x14ac:dyDescent="0.25">
      <c r="A37" s="99">
        <f t="shared" si="1"/>
        <v>33</v>
      </c>
      <c r="B37" s="99" t="str">
        <f t="shared" si="2"/>
        <v>SE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8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7" t="str">
        <f t="shared" ref="AQ37:AQ68" si="3">B37</f>
        <v>SE</v>
      </c>
    </row>
    <row r="38" spans="1:43" x14ac:dyDescent="0.25">
      <c r="A38" s="99">
        <f t="shared" ref="A38:A102" si="4">A37+1</f>
        <v>34</v>
      </c>
      <c r="B38" s="99" t="str">
        <f t="shared" si="2"/>
        <v>SE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8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7" t="str">
        <f t="shared" si="3"/>
        <v>SE</v>
      </c>
    </row>
    <row r="39" spans="1:43" x14ac:dyDescent="0.25">
      <c r="A39" s="99">
        <f t="shared" si="4"/>
        <v>35</v>
      </c>
      <c r="B39" s="99" t="str">
        <f t="shared" si="2"/>
        <v>SE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8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7" t="str">
        <f t="shared" si="3"/>
        <v>SE</v>
      </c>
    </row>
    <row r="40" spans="1:43" x14ac:dyDescent="0.25">
      <c r="A40" s="99">
        <f t="shared" si="4"/>
        <v>36</v>
      </c>
      <c r="B40" s="99" t="str">
        <f t="shared" si="2"/>
        <v>SE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8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7" t="str">
        <f t="shared" si="3"/>
        <v>SE</v>
      </c>
    </row>
    <row r="41" spans="1:43" x14ac:dyDescent="0.25">
      <c r="A41" s="99">
        <f t="shared" si="4"/>
        <v>37</v>
      </c>
      <c r="B41" s="99" t="str">
        <f t="shared" si="2"/>
        <v>SE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8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7" t="str">
        <f t="shared" si="3"/>
        <v>SE</v>
      </c>
    </row>
    <row r="42" spans="1:43" x14ac:dyDescent="0.25">
      <c r="A42" s="99">
        <f t="shared" si="4"/>
        <v>38</v>
      </c>
      <c r="B42" s="99" t="str">
        <f t="shared" si="2"/>
        <v>SE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8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7" t="str">
        <f t="shared" si="3"/>
        <v>SE</v>
      </c>
    </row>
    <row r="43" spans="1:43" x14ac:dyDescent="0.25">
      <c r="A43" s="99">
        <f t="shared" si="4"/>
        <v>39</v>
      </c>
      <c r="B43" s="99" t="str">
        <f t="shared" si="2"/>
        <v>SE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8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7" t="str">
        <f t="shared" si="3"/>
        <v>SE</v>
      </c>
    </row>
    <row r="44" spans="1:43" x14ac:dyDescent="0.25">
      <c r="A44" s="99">
        <f t="shared" si="4"/>
        <v>40</v>
      </c>
      <c r="B44" s="99" t="str">
        <f t="shared" si="2"/>
        <v>SE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8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7" t="str">
        <f t="shared" si="3"/>
        <v>SE</v>
      </c>
    </row>
    <row r="45" spans="1:43" x14ac:dyDescent="0.25">
      <c r="A45" s="99">
        <f t="shared" si="4"/>
        <v>41</v>
      </c>
      <c r="B45" s="99" t="str">
        <f t="shared" si="2"/>
        <v>SE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8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7" t="str">
        <f t="shared" si="3"/>
        <v>SE</v>
      </c>
    </row>
    <row r="46" spans="1:43" x14ac:dyDescent="0.25">
      <c r="A46" s="99">
        <f t="shared" si="4"/>
        <v>42</v>
      </c>
      <c r="B46" s="99" t="str">
        <f t="shared" si="2"/>
        <v>SE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8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7" t="str">
        <f t="shared" si="3"/>
        <v>SE</v>
      </c>
    </row>
    <row r="47" spans="1:43" x14ac:dyDescent="0.25">
      <c r="A47" s="99">
        <f t="shared" si="4"/>
        <v>43</v>
      </c>
      <c r="B47" s="99" t="str">
        <f t="shared" si="2"/>
        <v>SE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8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7" t="str">
        <f t="shared" si="3"/>
        <v>SE</v>
      </c>
    </row>
    <row r="48" spans="1:43" x14ac:dyDescent="0.25">
      <c r="A48" s="99">
        <f t="shared" si="4"/>
        <v>44</v>
      </c>
      <c r="B48" s="99" t="str">
        <f t="shared" si="2"/>
        <v>SE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8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7" t="str">
        <f t="shared" si="3"/>
        <v>SE</v>
      </c>
    </row>
    <row r="49" spans="1:43" x14ac:dyDescent="0.25">
      <c r="A49" s="99">
        <f t="shared" si="4"/>
        <v>45</v>
      </c>
      <c r="B49" s="99" t="str">
        <f>B43</f>
        <v>SE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8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7" t="str">
        <f t="shared" si="3"/>
        <v>SE</v>
      </c>
    </row>
    <row r="50" spans="1:43" x14ac:dyDescent="0.25">
      <c r="A50" s="99">
        <f t="shared" si="4"/>
        <v>46</v>
      </c>
      <c r="B50" s="99" t="str">
        <f>B49</f>
        <v>SE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8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7" t="str">
        <f t="shared" si="3"/>
        <v>SE</v>
      </c>
    </row>
    <row r="51" spans="1:43" x14ac:dyDescent="0.25">
      <c r="A51" s="99">
        <f t="shared" si="4"/>
        <v>47</v>
      </c>
      <c r="B51" s="99" t="str">
        <f>B50</f>
        <v>SE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8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7" t="str">
        <f t="shared" si="3"/>
        <v>SE</v>
      </c>
    </row>
    <row r="52" spans="1:43" x14ac:dyDescent="0.25">
      <c r="A52" s="99">
        <f t="shared" si="4"/>
        <v>48</v>
      </c>
      <c r="B52" s="99" t="str">
        <f>B51</f>
        <v>SE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8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7" t="str">
        <f t="shared" si="3"/>
        <v>SE</v>
      </c>
    </row>
    <row r="53" spans="1:43" x14ac:dyDescent="0.25">
      <c r="A53" s="99">
        <f t="shared" si="4"/>
        <v>49</v>
      </c>
      <c r="B53" s="99" t="str">
        <f>B52</f>
        <v>SE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8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7" t="str">
        <f t="shared" si="3"/>
        <v>SE</v>
      </c>
    </row>
    <row r="54" spans="1:43" x14ac:dyDescent="0.25">
      <c r="A54" s="99">
        <f t="shared" si="4"/>
        <v>50</v>
      </c>
      <c r="B54" s="99" t="str">
        <f t="shared" ref="B54:B96" si="5">B53</f>
        <v>SE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8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7" t="str">
        <f t="shared" si="3"/>
        <v>SE</v>
      </c>
    </row>
    <row r="55" spans="1:43" x14ac:dyDescent="0.25">
      <c r="A55" s="99">
        <f t="shared" si="4"/>
        <v>51</v>
      </c>
      <c r="B55" s="99" t="str">
        <f t="shared" si="5"/>
        <v>SE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8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7" t="str">
        <f t="shared" si="3"/>
        <v>SE</v>
      </c>
    </row>
    <row r="56" spans="1:43" x14ac:dyDescent="0.25">
      <c r="A56" s="99">
        <f t="shared" si="4"/>
        <v>52</v>
      </c>
      <c r="B56" s="99" t="str">
        <f t="shared" si="5"/>
        <v>SE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8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7" t="str">
        <f t="shared" si="3"/>
        <v>SE</v>
      </c>
    </row>
    <row r="57" spans="1:43" x14ac:dyDescent="0.25">
      <c r="A57" s="99">
        <f t="shared" si="4"/>
        <v>53</v>
      </c>
      <c r="B57" s="99" t="str">
        <f t="shared" si="5"/>
        <v>SE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8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7" t="str">
        <f t="shared" si="3"/>
        <v>SE</v>
      </c>
    </row>
    <row r="58" spans="1:43" x14ac:dyDescent="0.25">
      <c r="A58" s="99">
        <f t="shared" si="4"/>
        <v>54</v>
      </c>
      <c r="B58" s="99" t="str">
        <f t="shared" si="5"/>
        <v>SE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8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7" t="str">
        <f t="shared" si="3"/>
        <v>SE</v>
      </c>
    </row>
    <row r="59" spans="1:43" x14ac:dyDescent="0.25">
      <c r="A59" s="99">
        <f t="shared" si="4"/>
        <v>55</v>
      </c>
      <c r="B59" s="99" t="str">
        <f t="shared" si="5"/>
        <v>SE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8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7" t="str">
        <f t="shared" si="3"/>
        <v>SE</v>
      </c>
    </row>
    <row r="60" spans="1:43" x14ac:dyDescent="0.25">
      <c r="A60" s="99">
        <f t="shared" si="4"/>
        <v>56</v>
      </c>
      <c r="B60" s="99" t="str">
        <f t="shared" si="5"/>
        <v>SE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8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7" t="str">
        <f t="shared" si="3"/>
        <v>SE</v>
      </c>
    </row>
    <row r="61" spans="1:43" x14ac:dyDescent="0.25">
      <c r="A61" s="99">
        <f t="shared" si="4"/>
        <v>57</v>
      </c>
      <c r="B61" s="99" t="str">
        <f t="shared" si="5"/>
        <v>SE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8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7" t="str">
        <f t="shared" si="3"/>
        <v>SE</v>
      </c>
    </row>
    <row r="62" spans="1:43" x14ac:dyDescent="0.25">
      <c r="A62" s="99">
        <f t="shared" si="4"/>
        <v>58</v>
      </c>
      <c r="B62" s="99" t="str">
        <f t="shared" si="5"/>
        <v>SE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8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7" t="str">
        <f t="shared" si="3"/>
        <v>SE</v>
      </c>
    </row>
    <row r="63" spans="1:43" x14ac:dyDescent="0.25">
      <c r="A63" s="99">
        <f t="shared" si="4"/>
        <v>59</v>
      </c>
      <c r="B63" s="99" t="str">
        <f t="shared" si="5"/>
        <v>SE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8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7" t="str">
        <f t="shared" si="3"/>
        <v>SE</v>
      </c>
    </row>
    <row r="64" spans="1:43" x14ac:dyDescent="0.25">
      <c r="A64" s="99">
        <f t="shared" si="4"/>
        <v>60</v>
      </c>
      <c r="B64" s="99" t="str">
        <f t="shared" si="5"/>
        <v>SE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8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7" t="str">
        <f t="shared" si="3"/>
        <v>SE</v>
      </c>
    </row>
    <row r="65" spans="1:43" x14ac:dyDescent="0.25">
      <c r="A65" s="99">
        <f t="shared" si="4"/>
        <v>61</v>
      </c>
      <c r="B65" s="99" t="str">
        <f t="shared" si="5"/>
        <v>SE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8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7" t="str">
        <f t="shared" si="3"/>
        <v>SE</v>
      </c>
    </row>
    <row r="66" spans="1:43" x14ac:dyDescent="0.25">
      <c r="A66" s="99">
        <f t="shared" si="4"/>
        <v>62</v>
      </c>
      <c r="B66" s="99" t="str">
        <f t="shared" si="5"/>
        <v>SE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8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7" t="str">
        <f t="shared" si="3"/>
        <v>SE</v>
      </c>
    </row>
    <row r="67" spans="1:43" x14ac:dyDescent="0.25">
      <c r="A67" s="99">
        <f t="shared" si="4"/>
        <v>63</v>
      </c>
      <c r="B67" s="99" t="str">
        <f t="shared" si="5"/>
        <v>SE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8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7" t="str">
        <f t="shared" si="3"/>
        <v>SE</v>
      </c>
    </row>
    <row r="68" spans="1:43" x14ac:dyDescent="0.25">
      <c r="A68" s="99">
        <f t="shared" si="4"/>
        <v>64</v>
      </c>
      <c r="B68" s="99" t="str">
        <f t="shared" si="5"/>
        <v>SE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8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7" t="str">
        <f t="shared" si="3"/>
        <v>SE</v>
      </c>
    </row>
    <row r="69" spans="1:43" x14ac:dyDescent="0.25">
      <c r="A69" s="99">
        <f t="shared" si="4"/>
        <v>65</v>
      </c>
      <c r="B69" s="99" t="str">
        <f t="shared" si="5"/>
        <v>SE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8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7" t="str">
        <f t="shared" ref="AQ69:AQ104" si="6">B69</f>
        <v>SE</v>
      </c>
    </row>
    <row r="70" spans="1:43" x14ac:dyDescent="0.25">
      <c r="A70" s="99">
        <f t="shared" si="4"/>
        <v>66</v>
      </c>
      <c r="B70" s="99" t="str">
        <f t="shared" si="5"/>
        <v>SE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8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7" t="str">
        <f t="shared" si="6"/>
        <v>SE</v>
      </c>
    </row>
    <row r="71" spans="1:43" x14ac:dyDescent="0.25">
      <c r="A71" s="99">
        <f t="shared" si="4"/>
        <v>67</v>
      </c>
      <c r="B71" s="99" t="str">
        <f t="shared" si="5"/>
        <v>SE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8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7" t="str">
        <f t="shared" si="6"/>
        <v>SE</v>
      </c>
    </row>
    <row r="72" spans="1:43" x14ac:dyDescent="0.25">
      <c r="A72" s="99">
        <f t="shared" si="4"/>
        <v>68</v>
      </c>
      <c r="B72" s="99" t="str">
        <f t="shared" si="5"/>
        <v>SE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8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7" t="str">
        <f t="shared" si="6"/>
        <v>SE</v>
      </c>
    </row>
    <row r="73" spans="1:43" x14ac:dyDescent="0.25">
      <c r="A73" s="99">
        <f t="shared" si="4"/>
        <v>69</v>
      </c>
      <c r="B73" s="99" t="str">
        <f t="shared" si="5"/>
        <v>SE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8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7" t="str">
        <f t="shared" si="6"/>
        <v>SE</v>
      </c>
    </row>
    <row r="74" spans="1:43" x14ac:dyDescent="0.25">
      <c r="A74" s="99">
        <f t="shared" si="4"/>
        <v>70</v>
      </c>
      <c r="B74" s="99" t="str">
        <f t="shared" si="5"/>
        <v>SE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8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7" t="str">
        <f t="shared" si="6"/>
        <v>SE</v>
      </c>
    </row>
    <row r="75" spans="1:43" x14ac:dyDescent="0.25">
      <c r="A75" s="99">
        <f t="shared" si="4"/>
        <v>71</v>
      </c>
      <c r="B75" s="99" t="str">
        <f t="shared" si="5"/>
        <v>SE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8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7" t="str">
        <f t="shared" si="6"/>
        <v>SE</v>
      </c>
    </row>
    <row r="76" spans="1:43" x14ac:dyDescent="0.25">
      <c r="A76" s="99">
        <f t="shared" si="4"/>
        <v>72</v>
      </c>
      <c r="B76" s="99" t="str">
        <f t="shared" si="5"/>
        <v>SE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8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7" t="str">
        <f t="shared" si="6"/>
        <v>SE</v>
      </c>
    </row>
    <row r="77" spans="1:43" x14ac:dyDescent="0.25">
      <c r="A77" s="99">
        <f t="shared" si="4"/>
        <v>73</v>
      </c>
      <c r="B77" s="99" t="str">
        <f t="shared" si="5"/>
        <v>SE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8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7" t="str">
        <f t="shared" si="6"/>
        <v>SE</v>
      </c>
    </row>
    <row r="78" spans="1:43" x14ac:dyDescent="0.25">
      <c r="A78" s="99">
        <f t="shared" si="4"/>
        <v>74</v>
      </c>
      <c r="B78" s="99" t="str">
        <f t="shared" si="5"/>
        <v>SE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8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7" t="str">
        <f t="shared" si="6"/>
        <v>SE</v>
      </c>
    </row>
    <row r="79" spans="1:43" x14ac:dyDescent="0.25">
      <c r="A79" s="99">
        <f t="shared" si="4"/>
        <v>75</v>
      </c>
      <c r="B79" s="99" t="str">
        <f t="shared" si="5"/>
        <v>SE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8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7" t="str">
        <f t="shared" si="6"/>
        <v>SE</v>
      </c>
    </row>
    <row r="80" spans="1:43" x14ac:dyDescent="0.25">
      <c r="A80" s="99">
        <f t="shared" si="4"/>
        <v>76</v>
      </c>
      <c r="B80" s="99" t="str">
        <f t="shared" si="5"/>
        <v>SE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8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7" t="str">
        <f t="shared" si="6"/>
        <v>SE</v>
      </c>
    </row>
    <row r="81" spans="1:43" x14ac:dyDescent="0.25">
      <c r="A81" s="99">
        <f t="shared" si="4"/>
        <v>77</v>
      </c>
      <c r="B81" s="99" t="str">
        <f t="shared" si="5"/>
        <v>SE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8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7" t="str">
        <f t="shared" si="6"/>
        <v>SE</v>
      </c>
    </row>
    <row r="82" spans="1:43" x14ac:dyDescent="0.25">
      <c r="A82" s="99">
        <f t="shared" si="4"/>
        <v>78</v>
      </c>
      <c r="B82" s="99" t="str">
        <f t="shared" si="5"/>
        <v>SE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8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7" t="str">
        <f t="shared" si="6"/>
        <v>SE</v>
      </c>
    </row>
    <row r="83" spans="1:43" x14ac:dyDescent="0.25">
      <c r="A83" s="99">
        <f t="shared" si="4"/>
        <v>79</v>
      </c>
      <c r="B83" s="99" t="str">
        <f t="shared" si="5"/>
        <v>SE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8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7" t="str">
        <f t="shared" si="6"/>
        <v>SE</v>
      </c>
    </row>
    <row r="84" spans="1:43" x14ac:dyDescent="0.25">
      <c r="A84" s="99">
        <f t="shared" si="4"/>
        <v>80</v>
      </c>
      <c r="B84" s="99" t="str">
        <f t="shared" si="5"/>
        <v>SE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8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7" t="str">
        <f t="shared" si="6"/>
        <v>SE</v>
      </c>
    </row>
    <row r="85" spans="1:43" x14ac:dyDescent="0.25">
      <c r="A85" s="99">
        <f t="shared" si="4"/>
        <v>81</v>
      </c>
      <c r="B85" s="99" t="str">
        <f t="shared" si="5"/>
        <v>SE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8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7" t="str">
        <f t="shared" si="6"/>
        <v>SE</v>
      </c>
    </row>
    <row r="86" spans="1:43" x14ac:dyDescent="0.25">
      <c r="A86" s="99">
        <f t="shared" si="4"/>
        <v>82</v>
      </c>
      <c r="B86" s="99" t="str">
        <f t="shared" si="5"/>
        <v>SE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8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7" t="str">
        <f t="shared" si="6"/>
        <v>SE</v>
      </c>
    </row>
    <row r="87" spans="1:43" x14ac:dyDescent="0.25">
      <c r="A87" s="99">
        <f t="shared" si="4"/>
        <v>83</v>
      </c>
      <c r="B87" s="99" t="str">
        <f t="shared" si="5"/>
        <v>SE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8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7" t="str">
        <f t="shared" si="6"/>
        <v>SE</v>
      </c>
    </row>
    <row r="88" spans="1:43" x14ac:dyDescent="0.25">
      <c r="A88" s="99">
        <f t="shared" si="4"/>
        <v>84</v>
      </c>
      <c r="B88" s="99" t="str">
        <f t="shared" si="5"/>
        <v>SE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8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7" t="str">
        <f t="shared" si="6"/>
        <v>SE</v>
      </c>
    </row>
    <row r="89" spans="1:43" x14ac:dyDescent="0.25">
      <c r="A89" s="99">
        <f t="shared" si="4"/>
        <v>85</v>
      </c>
      <c r="B89" s="99" t="str">
        <f t="shared" si="5"/>
        <v>SE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8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7" t="str">
        <f t="shared" si="6"/>
        <v>SE</v>
      </c>
    </row>
    <row r="90" spans="1:43" x14ac:dyDescent="0.25">
      <c r="A90" s="99">
        <f t="shared" si="4"/>
        <v>86</v>
      </c>
      <c r="B90" s="99" t="str">
        <f t="shared" si="5"/>
        <v>SE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8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7" t="str">
        <f t="shared" si="6"/>
        <v>SE</v>
      </c>
    </row>
    <row r="91" spans="1:43" x14ac:dyDescent="0.25">
      <c r="A91" s="99">
        <f t="shared" si="4"/>
        <v>87</v>
      </c>
      <c r="B91" s="99" t="str">
        <f t="shared" si="5"/>
        <v>SE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8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7" t="str">
        <f t="shared" si="6"/>
        <v>SE</v>
      </c>
    </row>
    <row r="92" spans="1:43" x14ac:dyDescent="0.25">
      <c r="A92" s="99">
        <f t="shared" si="4"/>
        <v>88</v>
      </c>
      <c r="B92" s="99" t="str">
        <f t="shared" si="5"/>
        <v>SE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8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7" t="str">
        <f t="shared" si="6"/>
        <v>SE</v>
      </c>
    </row>
    <row r="93" spans="1:43" x14ac:dyDescent="0.25">
      <c r="A93" s="99">
        <f t="shared" si="4"/>
        <v>89</v>
      </c>
      <c r="B93" s="99" t="str">
        <f t="shared" si="5"/>
        <v>SE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8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7" t="str">
        <f t="shared" si="6"/>
        <v>SE</v>
      </c>
    </row>
    <row r="94" spans="1:43" x14ac:dyDescent="0.25">
      <c r="A94" s="99">
        <f t="shared" si="4"/>
        <v>90</v>
      </c>
      <c r="B94" s="99" t="str">
        <f t="shared" si="5"/>
        <v>SE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8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7" t="str">
        <f t="shared" si="6"/>
        <v>SE</v>
      </c>
    </row>
    <row r="95" spans="1:43" x14ac:dyDescent="0.25">
      <c r="A95" s="99">
        <f t="shared" si="4"/>
        <v>91</v>
      </c>
      <c r="B95" s="99" t="str">
        <f t="shared" si="5"/>
        <v>SE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8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7" t="str">
        <f t="shared" si="6"/>
        <v>SE</v>
      </c>
    </row>
    <row r="96" spans="1:43" x14ac:dyDescent="0.25">
      <c r="A96" s="99">
        <f t="shared" si="4"/>
        <v>92</v>
      </c>
      <c r="B96" s="99" t="str">
        <f t="shared" si="5"/>
        <v>SE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8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7" t="str">
        <f t="shared" si="6"/>
        <v>SE</v>
      </c>
    </row>
    <row r="97" spans="1:43" x14ac:dyDescent="0.25">
      <c r="A97" s="99">
        <f t="shared" si="4"/>
        <v>93</v>
      </c>
      <c r="B97" s="99" t="str">
        <f>B91</f>
        <v>SE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8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7" t="str">
        <f t="shared" si="6"/>
        <v>SE</v>
      </c>
    </row>
    <row r="98" spans="1:43" x14ac:dyDescent="0.25">
      <c r="A98" s="99">
        <f t="shared" si="4"/>
        <v>94</v>
      </c>
      <c r="B98" s="99" t="str">
        <f t="shared" ref="B98:B103" si="7">B97</f>
        <v>SE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8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7" t="str">
        <f t="shared" si="6"/>
        <v>SE</v>
      </c>
    </row>
    <row r="99" spans="1:43" x14ac:dyDescent="0.25">
      <c r="A99" s="99">
        <f t="shared" si="4"/>
        <v>95</v>
      </c>
      <c r="B99" s="99" t="str">
        <f t="shared" si="7"/>
        <v>SE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8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7" t="str">
        <f t="shared" si="6"/>
        <v>SE</v>
      </c>
    </row>
    <row r="100" spans="1:43" x14ac:dyDescent="0.25">
      <c r="A100" s="99">
        <f t="shared" si="4"/>
        <v>96</v>
      </c>
      <c r="B100" s="99" t="str">
        <f t="shared" si="7"/>
        <v>SE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8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7" t="str">
        <f t="shared" si="6"/>
        <v>SE</v>
      </c>
    </row>
    <row r="101" spans="1:43" x14ac:dyDescent="0.25">
      <c r="A101" s="99">
        <f t="shared" si="4"/>
        <v>97</v>
      </c>
      <c r="B101" s="99" t="str">
        <f t="shared" si="7"/>
        <v>SE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8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7" t="str">
        <f t="shared" si="6"/>
        <v>SE</v>
      </c>
    </row>
    <row r="102" spans="1:43" x14ac:dyDescent="0.25">
      <c r="A102" s="99">
        <f t="shared" si="4"/>
        <v>98</v>
      </c>
      <c r="B102" s="99" t="str">
        <f t="shared" si="7"/>
        <v>SE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8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7" t="str">
        <f t="shared" si="6"/>
        <v>SE</v>
      </c>
    </row>
    <row r="103" spans="1:43" x14ac:dyDescent="0.25">
      <c r="A103" s="99">
        <f t="shared" ref="A103" si="8">A102+1</f>
        <v>99</v>
      </c>
      <c r="B103" s="99" t="str">
        <f t="shared" si="7"/>
        <v>SE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8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7" t="str">
        <f t="shared" si="6"/>
        <v>SE</v>
      </c>
    </row>
    <row r="104" spans="1:43" ht="16.5" thickBot="1" x14ac:dyDescent="0.3">
      <c r="A104" s="99">
        <f>A103+1</f>
        <v>100</v>
      </c>
      <c r="B104" s="99" t="str">
        <f>B53</f>
        <v>SE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25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7" t="str">
        <f t="shared" si="6"/>
        <v>SE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26" t="s">
        <v>108</v>
      </c>
      <c r="P105" s="91">
        <f>IF(SUM(P5:P104)=0,"",SUM(P5:P104))</f>
        <v>10</v>
      </c>
      <c r="Q105" s="91" t="str">
        <f>IF(SUM(Q5:Q104)=0,"",SUM(Q5:Q104))</f>
        <v/>
      </c>
      <c r="R105" s="91">
        <f>IF(SUM(R5:R104)=0,"",SUM(R5:R104))</f>
        <v>60</v>
      </c>
      <c r="S105" s="635" t="str">
        <f t="shared" ref="S105:AN105" si="9">S2</f>
        <v>ADVENTUROUS ACTIVITIES</v>
      </c>
      <c r="T105" s="628" t="str">
        <f t="shared" si="9"/>
        <v>ARCHERY</v>
      </c>
      <c r="U105" s="626" t="str">
        <f t="shared" si="9"/>
        <v>ATHLETICS</v>
      </c>
      <c r="V105" s="628" t="str">
        <f t="shared" si="9"/>
        <v>BADMINTON</v>
      </c>
      <c r="W105" s="626" t="str">
        <f t="shared" si="9"/>
        <v>CANOEING</v>
      </c>
      <c r="X105" s="628" t="str">
        <f t="shared" si="9"/>
        <v>GOLF</v>
      </c>
      <c r="Y105" s="626" t="str">
        <f t="shared" si="9"/>
        <v>GYMNASTICS</v>
      </c>
      <c r="Z105" s="628" t="str">
        <f t="shared" si="9"/>
        <v>JUDO</v>
      </c>
      <c r="AA105" s="626" t="str">
        <f t="shared" si="9"/>
        <v>MOUNTAIN BIKING</v>
      </c>
      <c r="AB105" s="628" t="str">
        <f t="shared" si="9"/>
        <v>POOL -ARTISTIC SWIMMING</v>
      </c>
      <c r="AC105" s="626" t="str">
        <f t="shared" si="9"/>
        <v>POOL - POOLSIDE DIVING</v>
      </c>
      <c r="AD105" s="628" t="str">
        <f t="shared" si="9"/>
        <v>SKATEBOARDING</v>
      </c>
      <c r="AE105" s="626" t="str">
        <f t="shared" si="9"/>
        <v>SWORD FENCING</v>
      </c>
      <c r="AF105" s="628" t="str">
        <f t="shared" si="9"/>
        <v>TABLE TENNIS</v>
      </c>
      <c r="AG105" s="626" t="str">
        <f t="shared" si="9"/>
        <v>TRAMPOLINING</v>
      </c>
      <c r="AH105" s="628" t="str">
        <f t="shared" si="9"/>
        <v>VOLLEYBALL</v>
      </c>
      <c r="AI105" s="626" t="str">
        <f t="shared" si="9"/>
        <v>UNUSED</v>
      </c>
      <c r="AJ105" s="628" t="str">
        <f t="shared" si="9"/>
        <v>UNUSED</v>
      </c>
      <c r="AK105" s="626" t="str">
        <f t="shared" si="9"/>
        <v>UNUSED</v>
      </c>
      <c r="AL105" s="628" t="str">
        <f t="shared" si="9"/>
        <v>UNUSED</v>
      </c>
      <c r="AM105" s="626" t="str">
        <f t="shared" si="9"/>
        <v>UNUSED</v>
      </c>
      <c r="AN105" s="624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8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23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7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23"/>
      <c r="P108" s="30"/>
      <c r="Q108" s="30"/>
      <c r="R108" s="30"/>
      <c r="S108" s="36" t="str">
        <f t="shared" ref="S108:AN108" si="10">IF(COUNTIF(S5:S104,1)=0,"",COUNTIF(S5:S104,1))</f>
        <v/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>
        <f t="shared" si="10"/>
        <v>1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>
        <f t="shared" si="10"/>
        <v>1</v>
      </c>
      <c r="AE108" s="35">
        <f t="shared" si="10"/>
        <v>5</v>
      </c>
      <c r="AF108" s="35" t="str">
        <f t="shared" si="10"/>
        <v/>
      </c>
      <c r="AG108" s="35" t="str">
        <f t="shared" si="10"/>
        <v/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7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23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2</v>
      </c>
      <c r="U109" s="27" t="str">
        <f t="shared" si="11"/>
        <v/>
      </c>
      <c r="V109" s="27" t="str">
        <f t="shared" si="11"/>
        <v/>
      </c>
      <c r="W109" s="27">
        <f t="shared" si="11"/>
        <v>1</v>
      </c>
      <c r="X109" s="27" t="str">
        <f t="shared" si="11"/>
        <v/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>
        <f t="shared" si="11"/>
        <v>1</v>
      </c>
      <c r="AE109" s="27" t="str">
        <f t="shared" si="11"/>
        <v/>
      </c>
      <c r="AF109" s="27" t="str">
        <f t="shared" si="11"/>
        <v/>
      </c>
      <c r="AG109" s="27">
        <f t="shared" si="11"/>
        <v>2</v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7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7"/>
      <c r="P110" s="83"/>
      <c r="Q110" s="83"/>
      <c r="R110" s="83"/>
      <c r="S110" s="29">
        <f t="shared" ref="S110:AN110" si="12">IF(COUNTIF(S5:S104,3)=0,"",COUNTIF(S5:S104,3))</f>
        <v>3</v>
      </c>
      <c r="T110" s="28">
        <f t="shared" si="12"/>
        <v>1</v>
      </c>
      <c r="U110" s="27" t="str">
        <f t="shared" si="12"/>
        <v/>
      </c>
      <c r="V110" s="27">
        <f t="shared" si="12"/>
        <v>1</v>
      </c>
      <c r="W110" s="27" t="str">
        <f t="shared" si="12"/>
        <v/>
      </c>
      <c r="X110" s="27">
        <f t="shared" si="12"/>
        <v>1</v>
      </c>
      <c r="Y110" s="27">
        <f t="shared" si="12"/>
        <v>1</v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 t="str">
        <f t="shared" si="12"/>
        <v/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7</v>
      </c>
    </row>
    <row r="111" spans="1:43" ht="16.5" thickTop="1" x14ac:dyDescent="0.25"/>
  </sheetData>
  <sortState xmlns:xlrd2="http://schemas.microsoft.com/office/spreadsheetml/2017/richdata2" ref="C5:AM12">
    <sortCondition ref="D5:D12"/>
    <sortCondition ref="C5:C12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12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A6C93FB9-7F2D-1C47-932E-9F22B82F84F2}"/>
    <hyperlink ref="H6" r:id="rId2" xr:uid="{8579A35B-F5DB-2A47-A38A-9EC651007853}"/>
    <hyperlink ref="H11" r:id="rId3" xr:uid="{A133E739-6991-44A2-B435-5332D53502A3}"/>
    <hyperlink ref="H10" r:id="rId4" xr:uid="{41F84AC0-7922-41E3-8A62-273F0B222D00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9B19-F731-7349-9CFF-979CDEDEE48B}">
  <dimension ref="A1:AQ111"/>
  <sheetViews>
    <sheetView topLeftCell="D1" zoomScale="70" zoomScaleNormal="70" workbookViewId="0">
      <pane ySplit="1770" activePane="bottomLeft"/>
      <selection activeCell="H1" sqref="H1"/>
      <selection pane="bottomLeft" activeCell="D11" sqref="A11:XFD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125</v>
      </c>
      <c r="E2" s="631"/>
      <c r="F2" s="631"/>
      <c r="G2" s="632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Silverwood School - Rowde Campus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899999999999999" customHeight="1" thickTop="1" x14ac:dyDescent="0.25">
      <c r="A5" s="386">
        <v>1</v>
      </c>
      <c r="B5" s="386" t="s">
        <v>128</v>
      </c>
      <c r="C5" s="398" t="s">
        <v>497</v>
      </c>
      <c r="D5" s="399" t="s">
        <v>498</v>
      </c>
      <c r="E5" s="389" t="s">
        <v>499</v>
      </c>
      <c r="F5" s="389" t="s">
        <v>500</v>
      </c>
      <c r="G5" s="390" t="s">
        <v>180</v>
      </c>
      <c r="H5" s="391" t="s">
        <v>501</v>
      </c>
      <c r="I5" s="392" t="s">
        <v>502</v>
      </c>
      <c r="J5" s="392"/>
      <c r="K5" s="392" t="s">
        <v>465</v>
      </c>
      <c r="L5" s="393" t="s">
        <v>503</v>
      </c>
      <c r="M5" s="390" t="s">
        <v>504</v>
      </c>
      <c r="N5" s="395"/>
      <c r="O5" s="420" t="s">
        <v>153</v>
      </c>
      <c r="P5" s="89"/>
      <c r="Q5" s="143"/>
      <c r="R5" s="280">
        <v>10</v>
      </c>
      <c r="S5" s="64"/>
      <c r="T5" s="65"/>
      <c r="U5" s="64">
        <v>2</v>
      </c>
      <c r="V5" s="65"/>
      <c r="W5" s="64"/>
      <c r="X5" s="65"/>
      <c r="Y5" s="64"/>
      <c r="Z5" s="65"/>
      <c r="AA5" s="64"/>
      <c r="AB5" s="65"/>
      <c r="AC5" s="64"/>
      <c r="AD5" s="65">
        <v>1</v>
      </c>
      <c r="AE5" s="64">
        <v>3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36" si="0">B5</f>
        <v>SRC</v>
      </c>
    </row>
    <row r="6" spans="1:43" x14ac:dyDescent="0.25">
      <c r="A6" s="386">
        <f t="shared" ref="A6:A69" si="1">A5+1</f>
        <v>2</v>
      </c>
      <c r="B6" s="386" t="s">
        <v>128</v>
      </c>
      <c r="C6" s="418" t="s">
        <v>224</v>
      </c>
      <c r="D6" s="419" t="s">
        <v>584</v>
      </c>
      <c r="E6" s="403" t="s">
        <v>585</v>
      </c>
      <c r="F6" s="403" t="s">
        <v>586</v>
      </c>
      <c r="G6" s="390" t="s">
        <v>180</v>
      </c>
      <c r="H6" s="404" t="s">
        <v>587</v>
      </c>
      <c r="I6" s="405" t="s">
        <v>588</v>
      </c>
      <c r="J6" s="405"/>
      <c r="K6" s="405" t="s">
        <v>589</v>
      </c>
      <c r="L6" s="406" t="s">
        <v>590</v>
      </c>
      <c r="M6" s="390" t="s">
        <v>591</v>
      </c>
      <c r="N6" s="395"/>
      <c r="O6" s="400" t="s">
        <v>153</v>
      </c>
      <c r="P6" s="89"/>
      <c r="Q6" s="143"/>
      <c r="R6" s="281">
        <v>10</v>
      </c>
      <c r="S6" s="64"/>
      <c r="T6" s="65"/>
      <c r="U6" s="64"/>
      <c r="V6" s="65"/>
      <c r="W6" s="64"/>
      <c r="X6" s="65"/>
      <c r="Y6" s="64">
        <v>3</v>
      </c>
      <c r="Z6" s="65">
        <v>2</v>
      </c>
      <c r="AA6" s="64"/>
      <c r="AB6" s="65"/>
      <c r="AC6" s="64"/>
      <c r="AD6" s="65"/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SRC</v>
      </c>
    </row>
    <row r="7" spans="1:43" x14ac:dyDescent="0.25">
      <c r="A7" s="386">
        <f t="shared" si="1"/>
        <v>3</v>
      </c>
      <c r="B7" s="386" t="s">
        <v>128</v>
      </c>
      <c r="C7" s="398" t="s">
        <v>777</v>
      </c>
      <c r="D7" s="399" t="s">
        <v>778</v>
      </c>
      <c r="E7" s="389" t="s">
        <v>779</v>
      </c>
      <c r="F7" s="389" t="s">
        <v>780</v>
      </c>
      <c r="G7" s="390" t="s">
        <v>228</v>
      </c>
      <c r="H7" s="391" t="s">
        <v>781</v>
      </c>
      <c r="I7" s="392" t="s">
        <v>782</v>
      </c>
      <c r="J7" s="392" t="s">
        <v>783</v>
      </c>
      <c r="K7" s="392" t="s">
        <v>351</v>
      </c>
      <c r="L7" s="393" t="s">
        <v>784</v>
      </c>
      <c r="M7" s="394" t="s">
        <v>785</v>
      </c>
      <c r="N7" s="395" t="s">
        <v>786</v>
      </c>
      <c r="O7" s="400" t="s">
        <v>153</v>
      </c>
      <c r="P7" s="89">
        <v>10</v>
      </c>
      <c r="Q7" s="143"/>
      <c r="R7" s="281"/>
      <c r="S7" s="56">
        <v>2</v>
      </c>
      <c r="T7" s="57">
        <v>1</v>
      </c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211" t="s">
        <v>787</v>
      </c>
      <c r="AQ7" s="196" t="str">
        <f t="shared" si="0"/>
        <v>SRC</v>
      </c>
    </row>
    <row r="8" spans="1:43" x14ac:dyDescent="0.25">
      <c r="A8" s="386">
        <f t="shared" si="1"/>
        <v>4</v>
      </c>
      <c r="B8" s="386" t="s">
        <v>128</v>
      </c>
      <c r="C8" s="398" t="s">
        <v>788</v>
      </c>
      <c r="D8" s="399" t="s">
        <v>778</v>
      </c>
      <c r="E8" s="389" t="s">
        <v>789</v>
      </c>
      <c r="F8" s="389" t="s">
        <v>780</v>
      </c>
      <c r="G8" s="390" t="s">
        <v>148</v>
      </c>
      <c r="H8" s="391" t="s">
        <v>781</v>
      </c>
      <c r="I8" s="392" t="s">
        <v>782</v>
      </c>
      <c r="J8" s="392" t="s">
        <v>783</v>
      </c>
      <c r="K8" s="392" t="s">
        <v>351</v>
      </c>
      <c r="L8" s="393" t="s">
        <v>784</v>
      </c>
      <c r="M8" s="394" t="s">
        <v>785</v>
      </c>
      <c r="N8" s="395" t="s">
        <v>786</v>
      </c>
      <c r="O8" s="400" t="s">
        <v>153</v>
      </c>
      <c r="P8" s="89">
        <v>10</v>
      </c>
      <c r="Q8" s="143"/>
      <c r="R8" s="88"/>
      <c r="S8" s="56">
        <v>2</v>
      </c>
      <c r="T8" s="57">
        <v>1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211" t="s">
        <v>790</v>
      </c>
      <c r="AQ8" s="196" t="str">
        <f t="shared" si="0"/>
        <v>SRC</v>
      </c>
    </row>
    <row r="9" spans="1:43" ht="25.5" x14ac:dyDescent="0.25">
      <c r="A9" s="386">
        <f t="shared" si="1"/>
        <v>5</v>
      </c>
      <c r="B9" s="386" t="s">
        <v>128</v>
      </c>
      <c r="C9" s="398" t="s">
        <v>217</v>
      </c>
      <c r="D9" s="399" t="s">
        <v>791</v>
      </c>
      <c r="E9" s="389" t="s">
        <v>792</v>
      </c>
      <c r="F9" s="389" t="s">
        <v>793</v>
      </c>
      <c r="G9" s="390" t="s">
        <v>180</v>
      </c>
      <c r="H9" s="391" t="s">
        <v>794</v>
      </c>
      <c r="I9" s="393" t="s">
        <v>795</v>
      </c>
      <c r="J9" s="393"/>
      <c r="K9" s="393" t="s">
        <v>796</v>
      </c>
      <c r="L9" s="393" t="s">
        <v>797</v>
      </c>
      <c r="M9" s="394" t="s">
        <v>798</v>
      </c>
      <c r="N9" s="395"/>
      <c r="O9" s="400" t="s">
        <v>153</v>
      </c>
      <c r="P9" s="89">
        <v>10</v>
      </c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>
        <v>1</v>
      </c>
      <c r="AF9" s="55">
        <v>2</v>
      </c>
      <c r="AG9" s="54">
        <v>3</v>
      </c>
      <c r="AH9" s="55"/>
      <c r="AI9" s="54"/>
      <c r="AJ9" s="55"/>
      <c r="AK9" s="54"/>
      <c r="AL9" s="55"/>
      <c r="AM9" s="54"/>
      <c r="AN9" s="53"/>
      <c r="AO9" s="59"/>
      <c r="AP9" s="52" t="s">
        <v>799</v>
      </c>
      <c r="AQ9" s="196" t="str">
        <f t="shared" si="0"/>
        <v>SRC</v>
      </c>
    </row>
    <row r="10" spans="1:43" x14ac:dyDescent="0.25">
      <c r="A10" s="386">
        <f t="shared" si="1"/>
        <v>6</v>
      </c>
      <c r="B10" s="386" t="s">
        <v>128</v>
      </c>
      <c r="C10" s="398" t="s">
        <v>800</v>
      </c>
      <c r="D10" s="399" t="s">
        <v>801</v>
      </c>
      <c r="E10" s="389" t="s">
        <v>802</v>
      </c>
      <c r="F10" s="389" t="s">
        <v>803</v>
      </c>
      <c r="G10" s="390" t="s">
        <v>180</v>
      </c>
      <c r="H10" s="463" t="s">
        <v>804</v>
      </c>
      <c r="I10" s="393" t="s">
        <v>807</v>
      </c>
      <c r="J10" s="393" t="s">
        <v>805</v>
      </c>
      <c r="K10" s="393" t="s">
        <v>589</v>
      </c>
      <c r="L10" s="393" t="s">
        <v>806</v>
      </c>
      <c r="M10" s="394" t="s">
        <v>808</v>
      </c>
      <c r="N10" s="395" t="s">
        <v>809</v>
      </c>
      <c r="O10" s="400" t="s">
        <v>153</v>
      </c>
      <c r="P10" s="89">
        <v>10</v>
      </c>
      <c r="Q10" s="143"/>
      <c r="R10" s="88"/>
      <c r="S10" s="56"/>
      <c r="T10" s="57"/>
      <c r="U10" s="56"/>
      <c r="V10" s="57">
        <v>2</v>
      </c>
      <c r="W10" s="56"/>
      <c r="X10" s="57"/>
      <c r="Y10" s="56"/>
      <c r="Z10" s="57">
        <v>1</v>
      </c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810</v>
      </c>
      <c r="AQ10" s="196" t="str">
        <f t="shared" si="0"/>
        <v>SRC</v>
      </c>
    </row>
    <row r="11" spans="1:43" ht="39" x14ac:dyDescent="0.25">
      <c r="A11" s="386">
        <f t="shared" si="1"/>
        <v>7</v>
      </c>
      <c r="B11" s="386" t="s">
        <v>128</v>
      </c>
      <c r="C11" s="398" t="s">
        <v>820</v>
      </c>
      <c r="D11" s="399" t="s">
        <v>811</v>
      </c>
      <c r="E11" s="389" t="s">
        <v>812</v>
      </c>
      <c r="F11" s="389" t="s">
        <v>813</v>
      </c>
      <c r="G11" s="390" t="s">
        <v>228</v>
      </c>
      <c r="H11" s="391" t="s">
        <v>814</v>
      </c>
      <c r="I11" s="392" t="s">
        <v>815</v>
      </c>
      <c r="J11" s="392"/>
      <c r="K11" s="392" t="s">
        <v>816</v>
      </c>
      <c r="L11" s="393" t="s">
        <v>817</v>
      </c>
      <c r="M11" s="394" t="s">
        <v>818</v>
      </c>
      <c r="N11" s="395" t="s">
        <v>821</v>
      </c>
      <c r="O11" s="400" t="s">
        <v>153</v>
      </c>
      <c r="P11" s="89">
        <v>10</v>
      </c>
      <c r="Q11" s="143"/>
      <c r="R11" s="88"/>
      <c r="S11" s="56"/>
      <c r="T11" s="310"/>
      <c r="U11" s="56"/>
      <c r="V11" s="310"/>
      <c r="W11" s="56"/>
      <c r="X11" s="57"/>
      <c r="Y11" s="56"/>
      <c r="Z11" s="310">
        <v>1</v>
      </c>
      <c r="AA11" s="309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 t="s">
        <v>819</v>
      </c>
      <c r="AQ11" s="196" t="str">
        <f t="shared" si="0"/>
        <v>SRC</v>
      </c>
    </row>
    <row r="12" spans="1:43" ht="26.25" x14ac:dyDescent="0.25">
      <c r="A12" s="386">
        <f t="shared" si="1"/>
        <v>8</v>
      </c>
      <c r="B12" s="386" t="s">
        <v>128</v>
      </c>
      <c r="C12" s="398" t="s">
        <v>592</v>
      </c>
      <c r="D12" s="399" t="s">
        <v>930</v>
      </c>
      <c r="E12" s="389" t="s">
        <v>931</v>
      </c>
      <c r="F12" s="389" t="s">
        <v>932</v>
      </c>
      <c r="G12" s="390" t="s">
        <v>228</v>
      </c>
      <c r="H12" s="391" t="s">
        <v>933</v>
      </c>
      <c r="I12" s="392" t="s">
        <v>934</v>
      </c>
      <c r="J12" s="392"/>
      <c r="K12" s="392" t="s">
        <v>149</v>
      </c>
      <c r="L12" s="393" t="s">
        <v>935</v>
      </c>
      <c r="M12" s="394" t="s">
        <v>936</v>
      </c>
      <c r="N12" s="395" t="s">
        <v>937</v>
      </c>
      <c r="O12" s="400" t="s">
        <v>153</v>
      </c>
      <c r="P12" s="89"/>
      <c r="Q12" s="143"/>
      <c r="R12" s="88">
        <v>10</v>
      </c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>
        <v>3</v>
      </c>
      <c r="AF12" s="55"/>
      <c r="AG12" s="54">
        <v>1</v>
      </c>
      <c r="AH12" s="55">
        <v>2</v>
      </c>
      <c r="AI12" s="54"/>
      <c r="AJ12" s="55"/>
      <c r="AK12" s="54"/>
      <c r="AL12" s="55"/>
      <c r="AM12" s="54"/>
      <c r="AN12" s="53"/>
      <c r="AO12" s="59" t="s">
        <v>336</v>
      </c>
      <c r="AP12" s="52" t="s">
        <v>929</v>
      </c>
      <c r="AQ12" s="196" t="str">
        <f t="shared" si="0"/>
        <v>SRC</v>
      </c>
    </row>
    <row r="13" spans="1:43" x14ac:dyDescent="0.25">
      <c r="A13" s="98">
        <f t="shared" si="1"/>
        <v>9</v>
      </c>
      <c r="B13" s="98" t="s">
        <v>128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SRC</v>
      </c>
    </row>
    <row r="14" spans="1:43" x14ac:dyDescent="0.25">
      <c r="A14" s="98">
        <f t="shared" si="1"/>
        <v>10</v>
      </c>
      <c r="B14" s="98" t="s">
        <v>128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6" t="str">
        <f t="shared" si="0"/>
        <v>SRC</v>
      </c>
    </row>
    <row r="15" spans="1:43" x14ac:dyDescent="0.25">
      <c r="A15" s="98">
        <f t="shared" si="1"/>
        <v>11</v>
      </c>
      <c r="B15" s="98" t="s">
        <v>128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6" t="str">
        <f t="shared" si="0"/>
        <v>SRC</v>
      </c>
    </row>
    <row r="16" spans="1:43" x14ac:dyDescent="0.25">
      <c r="A16" s="98">
        <f t="shared" si="1"/>
        <v>12</v>
      </c>
      <c r="B16" s="98" t="s">
        <v>128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SRC</v>
      </c>
    </row>
    <row r="17" spans="1:43" x14ac:dyDescent="0.25">
      <c r="A17" s="98">
        <f t="shared" si="1"/>
        <v>13</v>
      </c>
      <c r="B17" s="98" t="s">
        <v>128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SRC</v>
      </c>
    </row>
    <row r="18" spans="1:43" x14ac:dyDescent="0.25">
      <c r="A18" s="98">
        <f t="shared" si="1"/>
        <v>14</v>
      </c>
      <c r="B18" s="98" t="s">
        <v>128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SRC</v>
      </c>
    </row>
    <row r="19" spans="1:43" x14ac:dyDescent="0.25">
      <c r="A19" s="98">
        <f t="shared" si="1"/>
        <v>15</v>
      </c>
      <c r="B19" s="98" t="s">
        <v>128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SRC</v>
      </c>
    </row>
    <row r="20" spans="1:43" x14ac:dyDescent="0.25">
      <c r="A20" s="98">
        <f t="shared" si="1"/>
        <v>16</v>
      </c>
      <c r="B20" s="98" t="s">
        <v>128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SRC</v>
      </c>
    </row>
    <row r="21" spans="1:43" x14ac:dyDescent="0.25">
      <c r="A21" s="98">
        <f t="shared" si="1"/>
        <v>17</v>
      </c>
      <c r="B21" s="98" t="s">
        <v>128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SRC</v>
      </c>
    </row>
    <row r="22" spans="1:43" x14ac:dyDescent="0.25">
      <c r="A22" s="98">
        <f t="shared" si="1"/>
        <v>18</v>
      </c>
      <c r="B22" s="98" t="s">
        <v>128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SRC</v>
      </c>
    </row>
    <row r="23" spans="1:43" x14ac:dyDescent="0.25">
      <c r="A23" s="98">
        <f t="shared" si="1"/>
        <v>19</v>
      </c>
      <c r="B23" s="98" t="s">
        <v>128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SRC</v>
      </c>
    </row>
    <row r="24" spans="1:43" x14ac:dyDescent="0.25">
      <c r="A24" s="98">
        <f t="shared" si="1"/>
        <v>20</v>
      </c>
      <c r="B24" s="98" t="s">
        <v>128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SRC</v>
      </c>
    </row>
    <row r="25" spans="1:43" x14ac:dyDescent="0.25">
      <c r="A25" s="98">
        <f t="shared" si="1"/>
        <v>21</v>
      </c>
      <c r="B25" s="98" t="s">
        <v>128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SRC</v>
      </c>
    </row>
    <row r="26" spans="1:43" x14ac:dyDescent="0.25">
      <c r="A26" s="98">
        <f t="shared" si="1"/>
        <v>22</v>
      </c>
      <c r="B26" s="98" t="s">
        <v>128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SRC</v>
      </c>
    </row>
    <row r="27" spans="1:43" x14ac:dyDescent="0.25">
      <c r="A27" s="98">
        <f t="shared" si="1"/>
        <v>23</v>
      </c>
      <c r="B27" s="98" t="s">
        <v>128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SRC</v>
      </c>
    </row>
    <row r="28" spans="1:43" x14ac:dyDescent="0.25">
      <c r="A28" s="98">
        <f t="shared" si="1"/>
        <v>24</v>
      </c>
      <c r="B28" s="98" t="s">
        <v>128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SRC</v>
      </c>
    </row>
    <row r="29" spans="1:43" x14ac:dyDescent="0.25">
      <c r="A29" s="98">
        <f t="shared" si="1"/>
        <v>25</v>
      </c>
      <c r="B29" s="98" t="s">
        <v>128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SRC</v>
      </c>
    </row>
    <row r="30" spans="1:43" x14ac:dyDescent="0.25">
      <c r="A30" s="98">
        <f t="shared" si="1"/>
        <v>26</v>
      </c>
      <c r="B30" s="98" t="s">
        <v>128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SRC</v>
      </c>
    </row>
    <row r="31" spans="1:43" x14ac:dyDescent="0.25">
      <c r="A31" s="98">
        <f t="shared" si="1"/>
        <v>27</v>
      </c>
      <c r="B31" s="98" t="s">
        <v>128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SRC</v>
      </c>
    </row>
    <row r="32" spans="1:43" x14ac:dyDescent="0.25">
      <c r="A32" s="98">
        <f t="shared" si="1"/>
        <v>28</v>
      </c>
      <c r="B32" s="98" t="s">
        <v>128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SRC</v>
      </c>
    </row>
    <row r="33" spans="1:43" x14ac:dyDescent="0.25">
      <c r="A33" s="98">
        <f t="shared" si="1"/>
        <v>29</v>
      </c>
      <c r="B33" s="98" t="s">
        <v>128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SRC</v>
      </c>
    </row>
    <row r="34" spans="1:43" x14ac:dyDescent="0.25">
      <c r="A34" s="98">
        <f t="shared" si="1"/>
        <v>30</v>
      </c>
      <c r="B34" s="98" t="s">
        <v>128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SRC</v>
      </c>
    </row>
    <row r="35" spans="1:43" x14ac:dyDescent="0.25">
      <c r="A35" s="98">
        <f t="shared" si="1"/>
        <v>31</v>
      </c>
      <c r="B35" s="98" t="s">
        <v>128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SRC</v>
      </c>
    </row>
    <row r="36" spans="1:43" x14ac:dyDescent="0.25">
      <c r="A36" s="98">
        <f t="shared" si="1"/>
        <v>32</v>
      </c>
      <c r="B36" s="98" t="s">
        <v>128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SRC</v>
      </c>
    </row>
    <row r="37" spans="1:43" x14ac:dyDescent="0.25">
      <c r="A37" s="98">
        <f t="shared" si="1"/>
        <v>33</v>
      </c>
      <c r="B37" s="98" t="s">
        <v>128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2">B37</f>
        <v>SRC</v>
      </c>
    </row>
    <row r="38" spans="1:43" x14ac:dyDescent="0.25">
      <c r="A38" s="98">
        <f t="shared" si="1"/>
        <v>34</v>
      </c>
      <c r="B38" s="98" t="s">
        <v>128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2"/>
        <v>SRC</v>
      </c>
    </row>
    <row r="39" spans="1:43" x14ac:dyDescent="0.25">
      <c r="A39" s="98">
        <f t="shared" si="1"/>
        <v>35</v>
      </c>
      <c r="B39" s="98" t="s">
        <v>128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2"/>
        <v>SRC</v>
      </c>
    </row>
    <row r="40" spans="1:43" x14ac:dyDescent="0.25">
      <c r="A40" s="98">
        <f t="shared" si="1"/>
        <v>36</v>
      </c>
      <c r="B40" s="98" t="s">
        <v>128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2"/>
        <v>SRC</v>
      </c>
    </row>
    <row r="41" spans="1:43" x14ac:dyDescent="0.25">
      <c r="A41" s="98">
        <f t="shared" si="1"/>
        <v>37</v>
      </c>
      <c r="B41" s="98" t="s">
        <v>128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2"/>
        <v>SRC</v>
      </c>
    </row>
    <row r="42" spans="1:43" x14ac:dyDescent="0.25">
      <c r="A42" s="98">
        <f t="shared" si="1"/>
        <v>38</v>
      </c>
      <c r="B42" s="98" t="s">
        <v>128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2"/>
        <v>SRC</v>
      </c>
    </row>
    <row r="43" spans="1:43" x14ac:dyDescent="0.25">
      <c r="A43" s="98">
        <f t="shared" si="1"/>
        <v>39</v>
      </c>
      <c r="B43" s="98" t="s">
        <v>128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2"/>
        <v>SRC</v>
      </c>
    </row>
    <row r="44" spans="1:43" x14ac:dyDescent="0.25">
      <c r="A44" s="98">
        <f t="shared" si="1"/>
        <v>40</v>
      </c>
      <c r="B44" s="98" t="s">
        <v>128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2"/>
        <v>SRC</v>
      </c>
    </row>
    <row r="45" spans="1:43" x14ac:dyDescent="0.25">
      <c r="A45" s="98">
        <f t="shared" si="1"/>
        <v>41</v>
      </c>
      <c r="B45" s="98" t="s">
        <v>128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2"/>
        <v>SRC</v>
      </c>
    </row>
    <row r="46" spans="1:43" x14ac:dyDescent="0.25">
      <c r="A46" s="98">
        <f t="shared" si="1"/>
        <v>42</v>
      </c>
      <c r="B46" s="98" t="s">
        <v>128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2"/>
        <v>SRC</v>
      </c>
    </row>
    <row r="47" spans="1:43" x14ac:dyDescent="0.25">
      <c r="A47" s="98">
        <f t="shared" si="1"/>
        <v>43</v>
      </c>
      <c r="B47" s="98" t="s">
        <v>128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2"/>
        <v>SRC</v>
      </c>
    </row>
    <row r="48" spans="1:43" x14ac:dyDescent="0.25">
      <c r="A48" s="98">
        <f t="shared" si="1"/>
        <v>44</v>
      </c>
      <c r="B48" s="98" t="s">
        <v>128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2"/>
        <v>SRC</v>
      </c>
    </row>
    <row r="49" spans="1:43" x14ac:dyDescent="0.25">
      <c r="A49" s="98">
        <f t="shared" si="1"/>
        <v>45</v>
      </c>
      <c r="B49" s="98" t="s">
        <v>128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2"/>
        <v>SRC</v>
      </c>
    </row>
    <row r="50" spans="1:43" x14ac:dyDescent="0.25">
      <c r="A50" s="98">
        <f t="shared" si="1"/>
        <v>46</v>
      </c>
      <c r="B50" s="98" t="s">
        <v>128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2"/>
        <v>SRC</v>
      </c>
    </row>
    <row r="51" spans="1:43" x14ac:dyDescent="0.25">
      <c r="A51" s="98">
        <f t="shared" si="1"/>
        <v>47</v>
      </c>
      <c r="B51" s="98" t="s">
        <v>128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2"/>
        <v>SRC</v>
      </c>
    </row>
    <row r="52" spans="1:43" x14ac:dyDescent="0.25">
      <c r="A52" s="98">
        <f t="shared" si="1"/>
        <v>48</v>
      </c>
      <c r="B52" s="98" t="s">
        <v>128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2"/>
        <v>SRC</v>
      </c>
    </row>
    <row r="53" spans="1:43" x14ac:dyDescent="0.25">
      <c r="A53" s="98">
        <f t="shared" si="1"/>
        <v>49</v>
      </c>
      <c r="B53" s="98" t="s">
        <v>128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2"/>
        <v>SRC</v>
      </c>
    </row>
    <row r="54" spans="1:43" x14ac:dyDescent="0.25">
      <c r="A54" s="98">
        <f t="shared" si="1"/>
        <v>50</v>
      </c>
      <c r="B54" s="98" t="s">
        <v>128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2"/>
        <v>SRC</v>
      </c>
    </row>
    <row r="55" spans="1:43" x14ac:dyDescent="0.25">
      <c r="A55" s="98">
        <f t="shared" si="1"/>
        <v>51</v>
      </c>
      <c r="B55" s="98" t="s">
        <v>128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2"/>
        <v>SRC</v>
      </c>
    </row>
    <row r="56" spans="1:43" x14ac:dyDescent="0.25">
      <c r="A56" s="98">
        <f t="shared" si="1"/>
        <v>52</v>
      </c>
      <c r="B56" s="98" t="s">
        <v>128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2"/>
        <v>SRC</v>
      </c>
    </row>
    <row r="57" spans="1:43" x14ac:dyDescent="0.25">
      <c r="A57" s="98">
        <f t="shared" si="1"/>
        <v>53</v>
      </c>
      <c r="B57" s="98" t="s">
        <v>128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2"/>
        <v>SRC</v>
      </c>
    </row>
    <row r="58" spans="1:43" x14ac:dyDescent="0.25">
      <c r="A58" s="98">
        <f t="shared" si="1"/>
        <v>54</v>
      </c>
      <c r="B58" s="98" t="s">
        <v>128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2"/>
        <v>SRC</v>
      </c>
    </row>
    <row r="59" spans="1:43" x14ac:dyDescent="0.25">
      <c r="A59" s="98">
        <f t="shared" si="1"/>
        <v>55</v>
      </c>
      <c r="B59" s="98" t="s">
        <v>128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2"/>
        <v>SRC</v>
      </c>
    </row>
    <row r="60" spans="1:43" x14ac:dyDescent="0.25">
      <c r="A60" s="98">
        <f t="shared" si="1"/>
        <v>56</v>
      </c>
      <c r="B60" s="98" t="s">
        <v>128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2"/>
        <v>SRC</v>
      </c>
    </row>
    <row r="61" spans="1:43" x14ac:dyDescent="0.25">
      <c r="A61" s="98">
        <f t="shared" si="1"/>
        <v>57</v>
      </c>
      <c r="B61" s="98" t="s">
        <v>128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2"/>
        <v>SRC</v>
      </c>
    </row>
    <row r="62" spans="1:43" x14ac:dyDescent="0.25">
      <c r="A62" s="98">
        <f t="shared" si="1"/>
        <v>58</v>
      </c>
      <c r="B62" s="98" t="s">
        <v>128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2"/>
        <v>SRC</v>
      </c>
    </row>
    <row r="63" spans="1:43" x14ac:dyDescent="0.25">
      <c r="A63" s="98">
        <f t="shared" si="1"/>
        <v>59</v>
      </c>
      <c r="B63" s="98" t="s">
        <v>128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2"/>
        <v>SRC</v>
      </c>
    </row>
    <row r="64" spans="1:43" x14ac:dyDescent="0.25">
      <c r="A64" s="98">
        <f t="shared" si="1"/>
        <v>60</v>
      </c>
      <c r="B64" s="98" t="s">
        <v>128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2"/>
        <v>SRC</v>
      </c>
    </row>
    <row r="65" spans="1:43" x14ac:dyDescent="0.25">
      <c r="A65" s="98">
        <f t="shared" si="1"/>
        <v>61</v>
      </c>
      <c r="B65" s="98" t="s">
        <v>128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2"/>
        <v>SRC</v>
      </c>
    </row>
    <row r="66" spans="1:43" x14ac:dyDescent="0.25">
      <c r="A66" s="98">
        <f t="shared" si="1"/>
        <v>62</v>
      </c>
      <c r="B66" s="98" t="s">
        <v>128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2"/>
        <v>SRC</v>
      </c>
    </row>
    <row r="67" spans="1:43" x14ac:dyDescent="0.25">
      <c r="A67" s="98">
        <f t="shared" si="1"/>
        <v>63</v>
      </c>
      <c r="B67" s="98" t="s">
        <v>128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2"/>
        <v>SRC</v>
      </c>
    </row>
    <row r="68" spans="1:43" x14ac:dyDescent="0.25">
      <c r="A68" s="98">
        <f t="shared" si="1"/>
        <v>64</v>
      </c>
      <c r="B68" s="98" t="s">
        <v>128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2"/>
        <v>SRC</v>
      </c>
    </row>
    <row r="69" spans="1:43" x14ac:dyDescent="0.25">
      <c r="A69" s="98">
        <f t="shared" si="1"/>
        <v>65</v>
      </c>
      <c r="B69" s="98" t="s">
        <v>128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3">B69</f>
        <v>SRC</v>
      </c>
    </row>
    <row r="70" spans="1:43" x14ac:dyDescent="0.25">
      <c r="A70" s="98">
        <f t="shared" ref="A70:A103" si="4">A69+1</f>
        <v>66</v>
      </c>
      <c r="B70" s="98" t="s">
        <v>128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3"/>
        <v>SRC</v>
      </c>
    </row>
    <row r="71" spans="1:43" x14ac:dyDescent="0.25">
      <c r="A71" s="98">
        <f t="shared" si="4"/>
        <v>67</v>
      </c>
      <c r="B71" s="98" t="s">
        <v>128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3"/>
        <v>SRC</v>
      </c>
    </row>
    <row r="72" spans="1:43" x14ac:dyDescent="0.25">
      <c r="A72" s="98">
        <f t="shared" si="4"/>
        <v>68</v>
      </c>
      <c r="B72" s="98" t="s">
        <v>128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3"/>
        <v>SRC</v>
      </c>
    </row>
    <row r="73" spans="1:43" x14ac:dyDescent="0.25">
      <c r="A73" s="98">
        <f t="shared" si="4"/>
        <v>69</v>
      </c>
      <c r="B73" s="98" t="s">
        <v>128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3"/>
        <v>SRC</v>
      </c>
    </row>
    <row r="74" spans="1:43" x14ac:dyDescent="0.25">
      <c r="A74" s="98">
        <f t="shared" si="4"/>
        <v>70</v>
      </c>
      <c r="B74" s="98" t="s">
        <v>128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3"/>
        <v>SRC</v>
      </c>
    </row>
    <row r="75" spans="1:43" x14ac:dyDescent="0.25">
      <c r="A75" s="98">
        <f t="shared" si="4"/>
        <v>71</v>
      </c>
      <c r="B75" s="98" t="s">
        <v>128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3"/>
        <v>SRC</v>
      </c>
    </row>
    <row r="76" spans="1:43" x14ac:dyDescent="0.25">
      <c r="A76" s="98">
        <f t="shared" si="4"/>
        <v>72</v>
      </c>
      <c r="B76" s="98" t="s">
        <v>128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3"/>
        <v>SRC</v>
      </c>
    </row>
    <row r="77" spans="1:43" x14ac:dyDescent="0.25">
      <c r="A77" s="98">
        <f t="shared" si="4"/>
        <v>73</v>
      </c>
      <c r="B77" s="98" t="s">
        <v>128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3"/>
        <v>SRC</v>
      </c>
    </row>
    <row r="78" spans="1:43" x14ac:dyDescent="0.25">
      <c r="A78" s="98">
        <f t="shared" si="4"/>
        <v>74</v>
      </c>
      <c r="B78" s="98" t="s">
        <v>128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3"/>
        <v>SRC</v>
      </c>
    </row>
    <row r="79" spans="1:43" x14ac:dyDescent="0.25">
      <c r="A79" s="98">
        <f t="shared" si="4"/>
        <v>75</v>
      </c>
      <c r="B79" s="98" t="s">
        <v>128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3"/>
        <v>SRC</v>
      </c>
    </row>
    <row r="80" spans="1:43" x14ac:dyDescent="0.25">
      <c r="A80" s="98">
        <f t="shared" si="4"/>
        <v>76</v>
      </c>
      <c r="B80" s="98" t="s">
        <v>128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3"/>
        <v>SRC</v>
      </c>
    </row>
    <row r="81" spans="1:43" x14ac:dyDescent="0.25">
      <c r="A81" s="98">
        <f t="shared" si="4"/>
        <v>77</v>
      </c>
      <c r="B81" s="98" t="s">
        <v>128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3"/>
        <v>SRC</v>
      </c>
    </row>
    <row r="82" spans="1:43" x14ac:dyDescent="0.25">
      <c r="A82" s="98">
        <f t="shared" si="4"/>
        <v>78</v>
      </c>
      <c r="B82" s="98" t="s">
        <v>128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3"/>
        <v>SRC</v>
      </c>
    </row>
    <row r="83" spans="1:43" x14ac:dyDescent="0.25">
      <c r="A83" s="98">
        <f t="shared" si="4"/>
        <v>79</v>
      </c>
      <c r="B83" s="98" t="s">
        <v>128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3"/>
        <v>SRC</v>
      </c>
    </row>
    <row r="84" spans="1:43" x14ac:dyDescent="0.25">
      <c r="A84" s="98">
        <f t="shared" si="4"/>
        <v>80</v>
      </c>
      <c r="B84" s="98" t="s">
        <v>128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3"/>
        <v>SRC</v>
      </c>
    </row>
    <row r="85" spans="1:43" x14ac:dyDescent="0.25">
      <c r="A85" s="98">
        <f t="shared" si="4"/>
        <v>81</v>
      </c>
      <c r="B85" s="98" t="s">
        <v>128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3"/>
        <v>SRC</v>
      </c>
    </row>
    <row r="86" spans="1:43" x14ac:dyDescent="0.25">
      <c r="A86" s="98">
        <f t="shared" si="4"/>
        <v>82</v>
      </c>
      <c r="B86" s="98" t="s">
        <v>128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3"/>
        <v>SRC</v>
      </c>
    </row>
    <row r="87" spans="1:43" x14ac:dyDescent="0.25">
      <c r="A87" s="98">
        <f t="shared" si="4"/>
        <v>83</v>
      </c>
      <c r="B87" s="98" t="s">
        <v>128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3"/>
        <v>SRC</v>
      </c>
    </row>
    <row r="88" spans="1:43" x14ac:dyDescent="0.25">
      <c r="A88" s="98">
        <f t="shared" si="4"/>
        <v>84</v>
      </c>
      <c r="B88" s="98" t="s">
        <v>128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3"/>
        <v>SRC</v>
      </c>
    </row>
    <row r="89" spans="1:43" x14ac:dyDescent="0.25">
      <c r="A89" s="98">
        <f t="shared" si="4"/>
        <v>85</v>
      </c>
      <c r="B89" s="98" t="s">
        <v>128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3"/>
        <v>SRC</v>
      </c>
    </row>
    <row r="90" spans="1:43" x14ac:dyDescent="0.25">
      <c r="A90" s="98">
        <f t="shared" si="4"/>
        <v>86</v>
      </c>
      <c r="B90" s="98" t="s">
        <v>128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3"/>
        <v>SRC</v>
      </c>
    </row>
    <row r="91" spans="1:43" x14ac:dyDescent="0.25">
      <c r="A91" s="98">
        <f t="shared" si="4"/>
        <v>87</v>
      </c>
      <c r="B91" s="98" t="s">
        <v>128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3"/>
        <v>SRC</v>
      </c>
    </row>
    <row r="92" spans="1:43" x14ac:dyDescent="0.25">
      <c r="A92" s="98">
        <f t="shared" si="4"/>
        <v>88</v>
      </c>
      <c r="B92" s="98" t="s">
        <v>128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3"/>
        <v>SRC</v>
      </c>
    </row>
    <row r="93" spans="1:43" x14ac:dyDescent="0.25">
      <c r="A93" s="98">
        <f t="shared" si="4"/>
        <v>89</v>
      </c>
      <c r="B93" s="98" t="s">
        <v>128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3"/>
        <v>SRC</v>
      </c>
    </row>
    <row r="94" spans="1:43" x14ac:dyDescent="0.25">
      <c r="A94" s="98">
        <f t="shared" si="4"/>
        <v>90</v>
      </c>
      <c r="B94" s="98" t="s">
        <v>128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3"/>
        <v>SRC</v>
      </c>
    </row>
    <row r="95" spans="1:43" x14ac:dyDescent="0.25">
      <c r="A95" s="98">
        <f t="shared" si="4"/>
        <v>91</v>
      </c>
      <c r="B95" s="98" t="s">
        <v>128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3"/>
        <v>SRC</v>
      </c>
    </row>
    <row r="96" spans="1:43" x14ac:dyDescent="0.25">
      <c r="A96" s="98">
        <f t="shared" si="4"/>
        <v>92</v>
      </c>
      <c r="B96" s="98" t="s">
        <v>128</v>
      </c>
      <c r="C96" s="58"/>
      <c r="D96" s="131"/>
      <c r="E96" s="168"/>
      <c r="F96" s="161"/>
      <c r="G96" s="165"/>
      <c r="H96" s="183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3"/>
        <v>SRC</v>
      </c>
    </row>
    <row r="97" spans="1:43" x14ac:dyDescent="0.25">
      <c r="A97" s="98">
        <f t="shared" si="4"/>
        <v>93</v>
      </c>
      <c r="B97" s="98" t="s">
        <v>128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3"/>
        <v>SRC</v>
      </c>
    </row>
    <row r="98" spans="1:43" x14ac:dyDescent="0.25">
      <c r="A98" s="98">
        <f t="shared" si="4"/>
        <v>94</v>
      </c>
      <c r="B98" s="98" t="s">
        <v>128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3"/>
        <v>SRC</v>
      </c>
    </row>
    <row r="99" spans="1:43" x14ac:dyDescent="0.25">
      <c r="A99" s="98">
        <f t="shared" si="4"/>
        <v>95</v>
      </c>
      <c r="B99" s="98" t="s">
        <v>128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3"/>
        <v>SRC</v>
      </c>
    </row>
    <row r="100" spans="1:43" x14ac:dyDescent="0.25">
      <c r="A100" s="98">
        <f t="shared" si="4"/>
        <v>96</v>
      </c>
      <c r="B100" s="98" t="s">
        <v>128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3"/>
        <v>SRC</v>
      </c>
    </row>
    <row r="101" spans="1:43" x14ac:dyDescent="0.25">
      <c r="A101" s="98">
        <f t="shared" si="4"/>
        <v>97</v>
      </c>
      <c r="B101" s="98" t="s">
        <v>128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3"/>
        <v>SRC</v>
      </c>
    </row>
    <row r="102" spans="1:43" x14ac:dyDescent="0.25">
      <c r="A102" s="98">
        <f t="shared" si="4"/>
        <v>98</v>
      </c>
      <c r="B102" s="98" t="s">
        <v>128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3"/>
        <v>SRC</v>
      </c>
    </row>
    <row r="103" spans="1:43" x14ac:dyDescent="0.25">
      <c r="A103" s="98">
        <f t="shared" si="4"/>
        <v>99</v>
      </c>
      <c r="B103" s="98" t="s">
        <v>128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3"/>
        <v>SRC</v>
      </c>
    </row>
    <row r="104" spans="1:43" ht="16.5" thickBot="1" x14ac:dyDescent="0.3">
      <c r="A104" s="98">
        <f>A103+1</f>
        <v>100</v>
      </c>
      <c r="B104" s="98" t="s">
        <v>128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3"/>
        <v>SRC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50</v>
      </c>
      <c r="Q105" s="91" t="str">
        <f>IF(SUM(Q5:Q104)=0,"",SUM(Q5:Q104))</f>
        <v/>
      </c>
      <c r="R105" s="91">
        <f>IF(SUM(R5:R104)=0,"",SUM(R5:R104))</f>
        <v>30</v>
      </c>
      <c r="S105" s="635" t="str">
        <f t="shared" ref="S105:AN105" si="5">S2</f>
        <v>ADVENTUROUS ACTIVITIES</v>
      </c>
      <c r="T105" s="628" t="str">
        <f t="shared" si="5"/>
        <v>ARCHERY</v>
      </c>
      <c r="U105" s="626" t="str">
        <f t="shared" si="5"/>
        <v>ATHLETICS</v>
      </c>
      <c r="V105" s="628" t="str">
        <f t="shared" si="5"/>
        <v>BADMINTON</v>
      </c>
      <c r="W105" s="626" t="str">
        <f t="shared" si="5"/>
        <v>CANOEING</v>
      </c>
      <c r="X105" s="628" t="str">
        <f t="shared" si="5"/>
        <v>GOLF</v>
      </c>
      <c r="Y105" s="626" t="str">
        <f t="shared" si="5"/>
        <v>GYMNASTICS</v>
      </c>
      <c r="Z105" s="628" t="str">
        <f t="shared" si="5"/>
        <v>JUDO</v>
      </c>
      <c r="AA105" s="626" t="str">
        <f t="shared" si="5"/>
        <v>MOUNTAIN BIKING</v>
      </c>
      <c r="AB105" s="628" t="str">
        <f t="shared" si="5"/>
        <v>POOL -ARTISTIC SWIMMING</v>
      </c>
      <c r="AC105" s="626" t="str">
        <f t="shared" si="5"/>
        <v>POOL - POOLSIDE DIVING</v>
      </c>
      <c r="AD105" s="628" t="str">
        <f t="shared" si="5"/>
        <v>SKATEBOARDING</v>
      </c>
      <c r="AE105" s="626" t="str">
        <f t="shared" si="5"/>
        <v>SWORD FENCING</v>
      </c>
      <c r="AF105" s="628" t="str">
        <f t="shared" si="5"/>
        <v>TABLE TENNIS</v>
      </c>
      <c r="AG105" s="626" t="str">
        <f t="shared" si="5"/>
        <v>TRAMPOLINING</v>
      </c>
      <c r="AH105" s="628" t="str">
        <f t="shared" si="5"/>
        <v>VOLLEYBALL</v>
      </c>
      <c r="AI105" s="626" t="str">
        <f t="shared" si="5"/>
        <v>UNUSED</v>
      </c>
      <c r="AJ105" s="628" t="str">
        <f t="shared" si="5"/>
        <v>UNUSED</v>
      </c>
      <c r="AK105" s="626" t="str">
        <f t="shared" si="5"/>
        <v>UNUSED</v>
      </c>
      <c r="AL105" s="628" t="str">
        <f t="shared" si="5"/>
        <v>UNUSED</v>
      </c>
      <c r="AM105" s="626" t="str">
        <f t="shared" si="5"/>
        <v>UNUSED</v>
      </c>
      <c r="AN105" s="624" t="str">
        <f t="shared" si="5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8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6">IF(COUNTIF(S5:S104,1)=0,"",COUNTIF(S5:S104,1))</f>
        <v/>
      </c>
      <c r="T108" s="35">
        <f t="shared" si="6"/>
        <v>2</v>
      </c>
      <c r="U108" s="35" t="str">
        <f t="shared" si="6"/>
        <v/>
      </c>
      <c r="V108" s="35" t="str">
        <f t="shared" si="6"/>
        <v/>
      </c>
      <c r="W108" s="35" t="str">
        <f t="shared" si="6"/>
        <v/>
      </c>
      <c r="X108" s="35" t="str">
        <f t="shared" si="6"/>
        <v/>
      </c>
      <c r="Y108" s="35" t="str">
        <f t="shared" si="6"/>
        <v/>
      </c>
      <c r="Z108" s="35">
        <f t="shared" si="6"/>
        <v>2</v>
      </c>
      <c r="AA108" s="35" t="str">
        <f t="shared" si="6"/>
        <v/>
      </c>
      <c r="AB108" s="35" t="str">
        <f t="shared" si="6"/>
        <v/>
      </c>
      <c r="AC108" s="35" t="str">
        <f t="shared" si="6"/>
        <v/>
      </c>
      <c r="AD108" s="35">
        <f t="shared" si="6"/>
        <v>1</v>
      </c>
      <c r="AE108" s="35">
        <f t="shared" si="6"/>
        <v>2</v>
      </c>
      <c r="AF108" s="35" t="str">
        <f t="shared" si="6"/>
        <v/>
      </c>
      <c r="AG108" s="35">
        <f t="shared" si="6"/>
        <v>1</v>
      </c>
      <c r="AH108" s="35" t="str">
        <f t="shared" si="6"/>
        <v/>
      </c>
      <c r="AI108" s="35" t="str">
        <f t="shared" si="6"/>
        <v/>
      </c>
      <c r="AJ108" s="35" t="str">
        <f t="shared" si="6"/>
        <v/>
      </c>
      <c r="AK108" s="35" t="str">
        <f t="shared" si="6"/>
        <v/>
      </c>
      <c r="AL108" s="35" t="str">
        <f t="shared" si="6"/>
        <v/>
      </c>
      <c r="AM108" s="35" t="str">
        <f t="shared" si="6"/>
        <v/>
      </c>
      <c r="AN108" s="34" t="str">
        <f t="shared" si="6"/>
        <v/>
      </c>
      <c r="AO108" s="33" t="s">
        <v>3</v>
      </c>
      <c r="AP108" s="32"/>
      <c r="AQ108" s="95">
        <f>SUM(S108:AN108)</f>
        <v>8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7">IF(COUNTIF(S5:S104,2)=0,"",COUNTIF(S5:S104,2))</f>
        <v>2</v>
      </c>
      <c r="T109" s="27" t="str">
        <f t="shared" si="7"/>
        <v/>
      </c>
      <c r="U109" s="27">
        <f t="shared" si="7"/>
        <v>1</v>
      </c>
      <c r="V109" s="27">
        <f t="shared" si="7"/>
        <v>1</v>
      </c>
      <c r="W109" s="27" t="str">
        <f t="shared" si="7"/>
        <v/>
      </c>
      <c r="X109" s="27" t="str">
        <f t="shared" si="7"/>
        <v/>
      </c>
      <c r="Y109" s="27" t="str">
        <f t="shared" si="7"/>
        <v/>
      </c>
      <c r="Z109" s="27">
        <f t="shared" si="7"/>
        <v>1</v>
      </c>
      <c r="AA109" s="27" t="str">
        <f t="shared" si="7"/>
        <v/>
      </c>
      <c r="AB109" s="27" t="str">
        <f t="shared" si="7"/>
        <v/>
      </c>
      <c r="AC109" s="27" t="str">
        <f t="shared" si="7"/>
        <v/>
      </c>
      <c r="AD109" s="27" t="str">
        <f t="shared" si="7"/>
        <v/>
      </c>
      <c r="AE109" s="27" t="str">
        <f t="shared" si="7"/>
        <v/>
      </c>
      <c r="AF109" s="27">
        <f t="shared" si="7"/>
        <v>1</v>
      </c>
      <c r="AG109" s="27" t="str">
        <f t="shared" si="7"/>
        <v/>
      </c>
      <c r="AH109" s="27">
        <f t="shared" si="7"/>
        <v>1</v>
      </c>
      <c r="AI109" s="27" t="str">
        <f t="shared" si="7"/>
        <v/>
      </c>
      <c r="AJ109" s="27" t="str">
        <f t="shared" si="7"/>
        <v/>
      </c>
      <c r="AK109" s="27" t="str">
        <f t="shared" si="7"/>
        <v/>
      </c>
      <c r="AL109" s="27" t="str">
        <f t="shared" si="7"/>
        <v/>
      </c>
      <c r="AM109" s="27" t="str">
        <f t="shared" si="7"/>
        <v/>
      </c>
      <c r="AN109" s="26" t="str">
        <f t="shared" si="7"/>
        <v/>
      </c>
      <c r="AO109" s="25" t="s">
        <v>59</v>
      </c>
      <c r="AP109" s="24"/>
      <c r="AQ109" s="95">
        <f>SUM(S109:AN109)</f>
        <v>7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8">IF(COUNTIF(S5:S104,3)=0,"",COUNTIF(S5:S104,3))</f>
        <v/>
      </c>
      <c r="T110" s="28" t="str">
        <f t="shared" si="8"/>
        <v/>
      </c>
      <c r="U110" s="27" t="str">
        <f t="shared" si="8"/>
        <v/>
      </c>
      <c r="V110" s="27" t="str">
        <f t="shared" si="8"/>
        <v/>
      </c>
      <c r="W110" s="27" t="str">
        <f t="shared" si="8"/>
        <v/>
      </c>
      <c r="X110" s="27" t="str">
        <f t="shared" si="8"/>
        <v/>
      </c>
      <c r="Y110" s="27">
        <f t="shared" si="8"/>
        <v>1</v>
      </c>
      <c r="Z110" s="27" t="str">
        <f t="shared" si="8"/>
        <v/>
      </c>
      <c r="AA110" s="27" t="str">
        <f t="shared" si="8"/>
        <v/>
      </c>
      <c r="AB110" s="27" t="str">
        <f t="shared" si="8"/>
        <v/>
      </c>
      <c r="AC110" s="27" t="str">
        <f t="shared" si="8"/>
        <v/>
      </c>
      <c r="AD110" s="27" t="str">
        <f t="shared" si="8"/>
        <v/>
      </c>
      <c r="AE110" s="27">
        <f t="shared" si="8"/>
        <v>2</v>
      </c>
      <c r="AF110" s="27" t="str">
        <f t="shared" si="8"/>
        <v/>
      </c>
      <c r="AG110" s="27">
        <f t="shared" si="8"/>
        <v>1</v>
      </c>
      <c r="AH110" s="27" t="str">
        <f t="shared" si="8"/>
        <v/>
      </c>
      <c r="AI110" s="27" t="str">
        <f t="shared" si="8"/>
        <v/>
      </c>
      <c r="AJ110" s="27" t="str">
        <f t="shared" si="8"/>
        <v/>
      </c>
      <c r="AK110" s="27" t="str">
        <f t="shared" si="8"/>
        <v/>
      </c>
      <c r="AL110" s="27" t="str">
        <f t="shared" si="8"/>
        <v/>
      </c>
      <c r="AM110" s="27" t="str">
        <f t="shared" si="8"/>
        <v/>
      </c>
      <c r="AN110" s="26" t="str">
        <f t="shared" si="8"/>
        <v/>
      </c>
      <c r="AO110" s="25" t="s">
        <v>58</v>
      </c>
      <c r="AP110" s="24"/>
      <c r="AQ110" s="95">
        <f>SUM(S110:AN110)</f>
        <v>4</v>
      </c>
    </row>
    <row r="111" spans="1:43" ht="16.5" thickTop="1" x14ac:dyDescent="0.25"/>
  </sheetData>
  <mergeCells count="48">
    <mergeCell ref="AO2:AO3"/>
    <mergeCell ref="P3:R3"/>
    <mergeCell ref="AL105:AL106"/>
    <mergeCell ref="AM105:AM106"/>
    <mergeCell ref="AN105:AN106"/>
    <mergeCell ref="AI105:AI106"/>
    <mergeCell ref="AJ105:AJ106"/>
    <mergeCell ref="AK105:AK106"/>
    <mergeCell ref="AC105:AC106"/>
    <mergeCell ref="AD105:AD106"/>
    <mergeCell ref="AE105:AE106"/>
    <mergeCell ref="AF105:AF106"/>
    <mergeCell ref="AG105:AG106"/>
    <mergeCell ref="AH105:AH106"/>
    <mergeCell ref="W105:W106"/>
    <mergeCell ref="X105:X106"/>
    <mergeCell ref="S1:AN1"/>
    <mergeCell ref="D2:G2"/>
    <mergeCell ref="AL2:AL4"/>
    <mergeCell ref="AM2:AM4"/>
    <mergeCell ref="AN2:AN4"/>
    <mergeCell ref="X2:X4"/>
    <mergeCell ref="Y105:Y106"/>
    <mergeCell ref="Z105:Z106"/>
    <mergeCell ref="AA105:AA106"/>
    <mergeCell ref="AB105:AB106"/>
    <mergeCell ref="AK2:AK4"/>
    <mergeCell ref="AF2:AF4"/>
    <mergeCell ref="AG2:AG4"/>
    <mergeCell ref="AH2:AH4"/>
    <mergeCell ref="AI2:AI4"/>
    <mergeCell ref="AJ2:AJ4"/>
    <mergeCell ref="S105:S106"/>
    <mergeCell ref="T105:T106"/>
    <mergeCell ref="U105:U106"/>
    <mergeCell ref="V105:V106"/>
    <mergeCell ref="AE2:AE4"/>
    <mergeCell ref="Y2:Y4"/>
    <mergeCell ref="Z2:Z4"/>
    <mergeCell ref="AA2:AA4"/>
    <mergeCell ref="AB2:AB4"/>
    <mergeCell ref="AC2:AC4"/>
    <mergeCell ref="AD2:AD4"/>
    <mergeCell ref="S2:S4"/>
    <mergeCell ref="T2:T4"/>
    <mergeCell ref="U2:U4"/>
    <mergeCell ref="V2:V4"/>
    <mergeCell ref="W2:W4"/>
  </mergeCells>
  <conditionalFormatting sqref="S108:AN110">
    <cfRule type="notContainsBlanks" dxfId="11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A3D41DEF-AE76-B244-9226-A60C64A827B9}"/>
    <hyperlink ref="H7" r:id="rId2" xr:uid="{F7C2E59B-829D-E54B-9CB7-600F13B6B558}"/>
    <hyperlink ref="H8" r:id="rId3" xr:uid="{5C21ECCA-2029-9E4D-BE08-D739A3B544AE}"/>
    <hyperlink ref="H9" r:id="rId4" xr:uid="{6612C2AF-672D-EF48-AADA-4EAEB4EB2DE2}"/>
    <hyperlink ref="H10" r:id="rId5" xr:uid="{89A35B4D-1B99-2946-83C4-C6ED6E31ADC5}"/>
    <hyperlink ref="H11" r:id="rId6" xr:uid="{5F7CB9E2-EA42-3141-A083-7F664202D143}"/>
    <hyperlink ref="H12" r:id="rId7" xr:uid="{F39A7B87-C674-B14F-85B7-67DA23456512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5F7D-A50F-544F-ABC5-9BA0E858A7A4}">
  <dimension ref="A1:AQ111"/>
  <sheetViews>
    <sheetView topLeftCell="E2" zoomScale="120" zoomScaleNormal="120" workbookViewId="0">
      <pane ySplit="3315" topLeftCell="A2" activePane="bottomLeft"/>
      <selection activeCell="F11" sqref="F11"/>
      <selection pane="bottomLeft" activeCell="F11" sqref="F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126</v>
      </c>
      <c r="E2" s="631"/>
      <c r="F2" s="631"/>
      <c r="G2" s="632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Silverwood School - Trowbridge Campus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899999999999999" customHeight="1" thickTop="1" x14ac:dyDescent="0.25">
      <c r="A5" s="98">
        <v>1</v>
      </c>
      <c r="B5" s="98" t="s">
        <v>129</v>
      </c>
      <c r="C5" s="66"/>
      <c r="D5" s="128"/>
      <c r="E5" s="167"/>
      <c r="F5" s="160"/>
      <c r="G5" s="165"/>
      <c r="H5" s="180"/>
      <c r="I5" s="172"/>
      <c r="J5" s="129"/>
      <c r="K5" s="172"/>
      <c r="L5" s="181"/>
      <c r="M5" s="165"/>
      <c r="N5" s="182"/>
      <c r="O5" s="188"/>
      <c r="P5" s="89"/>
      <c r="Q5" s="143"/>
      <c r="R5" s="280"/>
      <c r="S5" s="64"/>
      <c r="T5" s="65"/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36" si="0">B5</f>
        <v>STC</v>
      </c>
    </row>
    <row r="6" spans="1:43" x14ac:dyDescent="0.25">
      <c r="A6" s="98">
        <f t="shared" ref="A6:A69" si="1">A5+1</f>
        <v>2</v>
      </c>
      <c r="B6" s="98" t="s">
        <v>129</v>
      </c>
      <c r="C6" s="66"/>
      <c r="D6" s="128"/>
      <c r="E6" s="167"/>
      <c r="F6" s="160"/>
      <c r="G6" s="165"/>
      <c r="H6" s="180"/>
      <c r="I6" s="172"/>
      <c r="J6" s="129"/>
      <c r="K6" s="172"/>
      <c r="L6" s="181"/>
      <c r="M6" s="165"/>
      <c r="N6" s="182"/>
      <c r="O6" s="189"/>
      <c r="P6" s="89"/>
      <c r="Q6" s="143"/>
      <c r="R6" s="281"/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STC</v>
      </c>
    </row>
    <row r="7" spans="1:43" x14ac:dyDescent="0.25">
      <c r="A7" s="98">
        <f t="shared" si="1"/>
        <v>3</v>
      </c>
      <c r="B7" s="98" t="s">
        <v>129</v>
      </c>
      <c r="C7" s="58"/>
      <c r="D7" s="131"/>
      <c r="E7" s="168"/>
      <c r="F7" s="161"/>
      <c r="G7" s="165"/>
      <c r="H7" s="183"/>
      <c r="I7" s="173"/>
      <c r="J7" s="134"/>
      <c r="K7" s="173"/>
      <c r="L7" s="135"/>
      <c r="M7" s="175"/>
      <c r="N7" s="182"/>
      <c r="O7" s="189"/>
      <c r="P7" s="89"/>
      <c r="Q7" s="143"/>
      <c r="R7" s="281"/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6" t="str">
        <f t="shared" si="0"/>
        <v>STC</v>
      </c>
    </row>
    <row r="8" spans="1:43" x14ac:dyDescent="0.25">
      <c r="A8" s="98">
        <f t="shared" si="1"/>
        <v>4</v>
      </c>
      <c r="B8" s="98" t="s">
        <v>129</v>
      </c>
      <c r="C8" s="58"/>
      <c r="D8" s="131"/>
      <c r="E8" s="168"/>
      <c r="F8" s="161"/>
      <c r="G8" s="165"/>
      <c r="H8" s="183"/>
      <c r="I8" s="173"/>
      <c r="J8" s="134"/>
      <c r="K8" s="173"/>
      <c r="L8" s="135"/>
      <c r="M8" s="175"/>
      <c r="N8" s="182"/>
      <c r="O8" s="189"/>
      <c r="P8" s="89"/>
      <c r="Q8" s="143"/>
      <c r="R8" s="88"/>
      <c r="S8" s="56"/>
      <c r="T8" s="57"/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6" t="str">
        <f t="shared" si="0"/>
        <v>STC</v>
      </c>
    </row>
    <row r="9" spans="1:43" x14ac:dyDescent="0.25">
      <c r="A9" s="98">
        <f t="shared" si="1"/>
        <v>5</v>
      </c>
      <c r="B9" s="98" t="s">
        <v>129</v>
      </c>
      <c r="C9" s="58"/>
      <c r="D9" s="131"/>
      <c r="E9" s="168"/>
      <c r="F9" s="161"/>
      <c r="G9" s="165"/>
      <c r="H9" s="183"/>
      <c r="I9" s="174"/>
      <c r="J9" s="135"/>
      <c r="K9" s="174"/>
      <c r="L9" s="135"/>
      <c r="M9" s="175"/>
      <c r="N9" s="182"/>
      <c r="O9" s="189"/>
      <c r="P9" s="89"/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6" t="str">
        <f t="shared" si="0"/>
        <v>STC</v>
      </c>
    </row>
    <row r="10" spans="1:43" x14ac:dyDescent="0.25">
      <c r="A10" s="98">
        <f t="shared" si="1"/>
        <v>6</v>
      </c>
      <c r="B10" s="98" t="s">
        <v>129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6" t="str">
        <f t="shared" si="0"/>
        <v>STC</v>
      </c>
    </row>
    <row r="11" spans="1:43" x14ac:dyDescent="0.25">
      <c r="A11" s="98">
        <f t="shared" si="1"/>
        <v>7</v>
      </c>
      <c r="B11" s="98" t="s">
        <v>129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6" t="str">
        <f t="shared" si="0"/>
        <v>STC</v>
      </c>
    </row>
    <row r="12" spans="1:43" x14ac:dyDescent="0.25">
      <c r="A12" s="98">
        <f t="shared" si="1"/>
        <v>8</v>
      </c>
      <c r="B12" s="98" t="s">
        <v>129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6" t="str">
        <f t="shared" si="0"/>
        <v>STC</v>
      </c>
    </row>
    <row r="13" spans="1:43" x14ac:dyDescent="0.25">
      <c r="A13" s="98">
        <f t="shared" si="1"/>
        <v>9</v>
      </c>
      <c r="B13" s="98" t="s">
        <v>129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STC</v>
      </c>
    </row>
    <row r="14" spans="1:43" x14ac:dyDescent="0.25">
      <c r="A14" s="98">
        <f t="shared" si="1"/>
        <v>10</v>
      </c>
      <c r="B14" s="98" t="s">
        <v>129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6" t="str">
        <f t="shared" si="0"/>
        <v>STC</v>
      </c>
    </row>
    <row r="15" spans="1:43" x14ac:dyDescent="0.25">
      <c r="A15" s="98">
        <f t="shared" si="1"/>
        <v>11</v>
      </c>
      <c r="B15" s="98" t="s">
        <v>129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6" t="str">
        <f t="shared" si="0"/>
        <v>STC</v>
      </c>
    </row>
    <row r="16" spans="1:43" x14ac:dyDescent="0.25">
      <c r="A16" s="98">
        <f t="shared" si="1"/>
        <v>12</v>
      </c>
      <c r="B16" s="98" t="s">
        <v>129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STC</v>
      </c>
    </row>
    <row r="17" spans="1:43" x14ac:dyDescent="0.25">
      <c r="A17" s="98">
        <f t="shared" si="1"/>
        <v>13</v>
      </c>
      <c r="B17" s="98" t="s">
        <v>129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STC</v>
      </c>
    </row>
    <row r="18" spans="1:43" x14ac:dyDescent="0.25">
      <c r="A18" s="98">
        <f t="shared" si="1"/>
        <v>14</v>
      </c>
      <c r="B18" s="98" t="s">
        <v>129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STC</v>
      </c>
    </row>
    <row r="19" spans="1:43" x14ac:dyDescent="0.25">
      <c r="A19" s="98">
        <f t="shared" si="1"/>
        <v>15</v>
      </c>
      <c r="B19" s="98" t="s">
        <v>129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STC</v>
      </c>
    </row>
    <row r="20" spans="1:43" x14ac:dyDescent="0.25">
      <c r="A20" s="98">
        <f t="shared" si="1"/>
        <v>16</v>
      </c>
      <c r="B20" s="98" t="s">
        <v>129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STC</v>
      </c>
    </row>
    <row r="21" spans="1:43" x14ac:dyDescent="0.25">
      <c r="A21" s="98">
        <f t="shared" si="1"/>
        <v>17</v>
      </c>
      <c r="B21" s="98" t="s">
        <v>129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STC</v>
      </c>
    </row>
    <row r="22" spans="1:43" x14ac:dyDescent="0.25">
      <c r="A22" s="98">
        <f t="shared" si="1"/>
        <v>18</v>
      </c>
      <c r="B22" s="98" t="s">
        <v>129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STC</v>
      </c>
    </row>
    <row r="23" spans="1:43" x14ac:dyDescent="0.25">
      <c r="A23" s="98">
        <f t="shared" si="1"/>
        <v>19</v>
      </c>
      <c r="B23" s="98" t="s">
        <v>129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STC</v>
      </c>
    </row>
    <row r="24" spans="1:43" x14ac:dyDescent="0.25">
      <c r="A24" s="98">
        <f t="shared" si="1"/>
        <v>20</v>
      </c>
      <c r="B24" s="98" t="s">
        <v>129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STC</v>
      </c>
    </row>
    <row r="25" spans="1:43" x14ac:dyDescent="0.25">
      <c r="A25" s="98">
        <f t="shared" si="1"/>
        <v>21</v>
      </c>
      <c r="B25" s="98" t="s">
        <v>129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STC</v>
      </c>
    </row>
    <row r="26" spans="1:43" x14ac:dyDescent="0.25">
      <c r="A26" s="98">
        <f t="shared" si="1"/>
        <v>22</v>
      </c>
      <c r="B26" s="98" t="s">
        <v>129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STC</v>
      </c>
    </row>
    <row r="27" spans="1:43" x14ac:dyDescent="0.25">
      <c r="A27" s="98">
        <f t="shared" si="1"/>
        <v>23</v>
      </c>
      <c r="B27" s="98" t="s">
        <v>129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STC</v>
      </c>
    </row>
    <row r="28" spans="1:43" x14ac:dyDescent="0.25">
      <c r="A28" s="98">
        <f t="shared" si="1"/>
        <v>24</v>
      </c>
      <c r="B28" s="98" t="s">
        <v>129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STC</v>
      </c>
    </row>
    <row r="29" spans="1:43" x14ac:dyDescent="0.25">
      <c r="A29" s="98">
        <f t="shared" si="1"/>
        <v>25</v>
      </c>
      <c r="B29" s="98" t="s">
        <v>129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STC</v>
      </c>
    </row>
    <row r="30" spans="1:43" x14ac:dyDescent="0.25">
      <c r="A30" s="98">
        <f t="shared" si="1"/>
        <v>26</v>
      </c>
      <c r="B30" s="98" t="s">
        <v>129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STC</v>
      </c>
    </row>
    <row r="31" spans="1:43" x14ac:dyDescent="0.25">
      <c r="A31" s="98">
        <f t="shared" si="1"/>
        <v>27</v>
      </c>
      <c r="B31" s="98" t="s">
        <v>129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STC</v>
      </c>
    </row>
    <row r="32" spans="1:43" x14ac:dyDescent="0.25">
      <c r="A32" s="98">
        <f t="shared" si="1"/>
        <v>28</v>
      </c>
      <c r="B32" s="98" t="s">
        <v>129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STC</v>
      </c>
    </row>
    <row r="33" spans="1:43" x14ac:dyDescent="0.25">
      <c r="A33" s="98">
        <f t="shared" si="1"/>
        <v>29</v>
      </c>
      <c r="B33" s="98" t="s">
        <v>129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STC</v>
      </c>
    </row>
    <row r="34" spans="1:43" x14ac:dyDescent="0.25">
      <c r="A34" s="98">
        <f t="shared" si="1"/>
        <v>30</v>
      </c>
      <c r="B34" s="98" t="s">
        <v>129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STC</v>
      </c>
    </row>
    <row r="35" spans="1:43" x14ac:dyDescent="0.25">
      <c r="A35" s="98">
        <f t="shared" si="1"/>
        <v>31</v>
      </c>
      <c r="B35" s="98" t="s">
        <v>129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STC</v>
      </c>
    </row>
    <row r="36" spans="1:43" x14ac:dyDescent="0.25">
      <c r="A36" s="98">
        <f t="shared" si="1"/>
        <v>32</v>
      </c>
      <c r="B36" s="98" t="s">
        <v>129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STC</v>
      </c>
    </row>
    <row r="37" spans="1:43" x14ac:dyDescent="0.25">
      <c r="A37" s="98">
        <f t="shared" si="1"/>
        <v>33</v>
      </c>
      <c r="B37" s="98" t="s">
        <v>129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2">B37</f>
        <v>STC</v>
      </c>
    </row>
    <row r="38" spans="1:43" x14ac:dyDescent="0.25">
      <c r="A38" s="98">
        <f t="shared" si="1"/>
        <v>34</v>
      </c>
      <c r="B38" s="98" t="s">
        <v>129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2"/>
        <v>STC</v>
      </c>
    </row>
    <row r="39" spans="1:43" x14ac:dyDescent="0.25">
      <c r="A39" s="98">
        <f t="shared" si="1"/>
        <v>35</v>
      </c>
      <c r="B39" s="98" t="s">
        <v>129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2"/>
        <v>STC</v>
      </c>
    </row>
    <row r="40" spans="1:43" x14ac:dyDescent="0.25">
      <c r="A40" s="98">
        <f t="shared" si="1"/>
        <v>36</v>
      </c>
      <c r="B40" s="98" t="s">
        <v>129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2"/>
        <v>STC</v>
      </c>
    </row>
    <row r="41" spans="1:43" x14ac:dyDescent="0.25">
      <c r="A41" s="98">
        <f t="shared" si="1"/>
        <v>37</v>
      </c>
      <c r="B41" s="98" t="s">
        <v>129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2"/>
        <v>STC</v>
      </c>
    </row>
    <row r="42" spans="1:43" x14ac:dyDescent="0.25">
      <c r="A42" s="98">
        <f t="shared" si="1"/>
        <v>38</v>
      </c>
      <c r="B42" s="98" t="s">
        <v>129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2"/>
        <v>STC</v>
      </c>
    </row>
    <row r="43" spans="1:43" x14ac:dyDescent="0.25">
      <c r="A43" s="98">
        <f t="shared" si="1"/>
        <v>39</v>
      </c>
      <c r="B43" s="98" t="s">
        <v>129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2"/>
        <v>STC</v>
      </c>
    </row>
    <row r="44" spans="1:43" x14ac:dyDescent="0.25">
      <c r="A44" s="98">
        <f t="shared" si="1"/>
        <v>40</v>
      </c>
      <c r="B44" s="98" t="s">
        <v>129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2"/>
        <v>STC</v>
      </c>
    </row>
    <row r="45" spans="1:43" x14ac:dyDescent="0.25">
      <c r="A45" s="98">
        <f t="shared" si="1"/>
        <v>41</v>
      </c>
      <c r="B45" s="98" t="s">
        <v>129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2"/>
        <v>STC</v>
      </c>
    </row>
    <row r="46" spans="1:43" x14ac:dyDescent="0.25">
      <c r="A46" s="98">
        <f t="shared" si="1"/>
        <v>42</v>
      </c>
      <c r="B46" s="98" t="s">
        <v>129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2"/>
        <v>STC</v>
      </c>
    </row>
    <row r="47" spans="1:43" x14ac:dyDescent="0.25">
      <c r="A47" s="98">
        <f t="shared" si="1"/>
        <v>43</v>
      </c>
      <c r="B47" s="98" t="s">
        <v>129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2"/>
        <v>STC</v>
      </c>
    </row>
    <row r="48" spans="1:43" x14ac:dyDescent="0.25">
      <c r="A48" s="98">
        <f t="shared" si="1"/>
        <v>44</v>
      </c>
      <c r="B48" s="98" t="s">
        <v>129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2"/>
        <v>STC</v>
      </c>
    </row>
    <row r="49" spans="1:43" x14ac:dyDescent="0.25">
      <c r="A49" s="98">
        <f t="shared" si="1"/>
        <v>45</v>
      </c>
      <c r="B49" s="98" t="s">
        <v>129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2"/>
        <v>STC</v>
      </c>
    </row>
    <row r="50" spans="1:43" x14ac:dyDescent="0.25">
      <c r="A50" s="98">
        <f t="shared" si="1"/>
        <v>46</v>
      </c>
      <c r="B50" s="98" t="s">
        <v>129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2"/>
        <v>STC</v>
      </c>
    </row>
    <row r="51" spans="1:43" x14ac:dyDescent="0.25">
      <c r="A51" s="98">
        <f t="shared" si="1"/>
        <v>47</v>
      </c>
      <c r="B51" s="98" t="s">
        <v>129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2"/>
        <v>STC</v>
      </c>
    </row>
    <row r="52" spans="1:43" x14ac:dyDescent="0.25">
      <c r="A52" s="98">
        <f t="shared" si="1"/>
        <v>48</v>
      </c>
      <c r="B52" s="98" t="s">
        <v>129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2"/>
        <v>STC</v>
      </c>
    </row>
    <row r="53" spans="1:43" x14ac:dyDescent="0.25">
      <c r="A53" s="98">
        <f t="shared" si="1"/>
        <v>49</v>
      </c>
      <c r="B53" s="98" t="s">
        <v>129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2"/>
        <v>STC</v>
      </c>
    </row>
    <row r="54" spans="1:43" x14ac:dyDescent="0.25">
      <c r="A54" s="98">
        <f t="shared" si="1"/>
        <v>50</v>
      </c>
      <c r="B54" s="98" t="s">
        <v>129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2"/>
        <v>STC</v>
      </c>
    </row>
    <row r="55" spans="1:43" x14ac:dyDescent="0.25">
      <c r="A55" s="98">
        <f t="shared" si="1"/>
        <v>51</v>
      </c>
      <c r="B55" s="98" t="s">
        <v>129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2"/>
        <v>STC</v>
      </c>
    </row>
    <row r="56" spans="1:43" x14ac:dyDescent="0.25">
      <c r="A56" s="98">
        <f t="shared" si="1"/>
        <v>52</v>
      </c>
      <c r="B56" s="98" t="s">
        <v>129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2"/>
        <v>STC</v>
      </c>
    </row>
    <row r="57" spans="1:43" x14ac:dyDescent="0.25">
      <c r="A57" s="98">
        <f t="shared" si="1"/>
        <v>53</v>
      </c>
      <c r="B57" s="98" t="s">
        <v>129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2"/>
        <v>STC</v>
      </c>
    </row>
    <row r="58" spans="1:43" x14ac:dyDescent="0.25">
      <c r="A58" s="98">
        <f t="shared" si="1"/>
        <v>54</v>
      </c>
      <c r="B58" s="98" t="s">
        <v>129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2"/>
        <v>STC</v>
      </c>
    </row>
    <row r="59" spans="1:43" x14ac:dyDescent="0.25">
      <c r="A59" s="98">
        <f t="shared" si="1"/>
        <v>55</v>
      </c>
      <c r="B59" s="98" t="s">
        <v>129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2"/>
        <v>STC</v>
      </c>
    </row>
    <row r="60" spans="1:43" x14ac:dyDescent="0.25">
      <c r="A60" s="98">
        <f t="shared" si="1"/>
        <v>56</v>
      </c>
      <c r="B60" s="98" t="s">
        <v>129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2"/>
        <v>STC</v>
      </c>
    </row>
    <row r="61" spans="1:43" x14ac:dyDescent="0.25">
      <c r="A61" s="98">
        <f t="shared" si="1"/>
        <v>57</v>
      </c>
      <c r="B61" s="98" t="s">
        <v>129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2"/>
        <v>STC</v>
      </c>
    </row>
    <row r="62" spans="1:43" x14ac:dyDescent="0.25">
      <c r="A62" s="98">
        <f t="shared" si="1"/>
        <v>58</v>
      </c>
      <c r="B62" s="98" t="s">
        <v>129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2"/>
        <v>STC</v>
      </c>
    </row>
    <row r="63" spans="1:43" x14ac:dyDescent="0.25">
      <c r="A63" s="98">
        <f t="shared" si="1"/>
        <v>59</v>
      </c>
      <c r="B63" s="98" t="s">
        <v>129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2"/>
        <v>STC</v>
      </c>
    </row>
    <row r="64" spans="1:43" x14ac:dyDescent="0.25">
      <c r="A64" s="98">
        <f t="shared" si="1"/>
        <v>60</v>
      </c>
      <c r="B64" s="98" t="s">
        <v>129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2"/>
        <v>STC</v>
      </c>
    </row>
    <row r="65" spans="1:43" x14ac:dyDescent="0.25">
      <c r="A65" s="98">
        <f t="shared" si="1"/>
        <v>61</v>
      </c>
      <c r="B65" s="98" t="s">
        <v>129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2"/>
        <v>STC</v>
      </c>
    </row>
    <row r="66" spans="1:43" x14ac:dyDescent="0.25">
      <c r="A66" s="98">
        <f t="shared" si="1"/>
        <v>62</v>
      </c>
      <c r="B66" s="98" t="s">
        <v>129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2"/>
        <v>STC</v>
      </c>
    </row>
    <row r="67" spans="1:43" x14ac:dyDescent="0.25">
      <c r="A67" s="98">
        <f t="shared" si="1"/>
        <v>63</v>
      </c>
      <c r="B67" s="98" t="s">
        <v>129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2"/>
        <v>STC</v>
      </c>
    </row>
    <row r="68" spans="1:43" x14ac:dyDescent="0.25">
      <c r="A68" s="98">
        <f t="shared" si="1"/>
        <v>64</v>
      </c>
      <c r="B68" s="98" t="s">
        <v>129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2"/>
        <v>STC</v>
      </c>
    </row>
    <row r="69" spans="1:43" x14ac:dyDescent="0.25">
      <c r="A69" s="98">
        <f t="shared" si="1"/>
        <v>65</v>
      </c>
      <c r="B69" s="98" t="s">
        <v>129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3">B69</f>
        <v>STC</v>
      </c>
    </row>
    <row r="70" spans="1:43" x14ac:dyDescent="0.25">
      <c r="A70" s="98">
        <f t="shared" ref="A70:A103" si="4">A69+1</f>
        <v>66</v>
      </c>
      <c r="B70" s="98" t="s">
        <v>129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3"/>
        <v>STC</v>
      </c>
    </row>
    <row r="71" spans="1:43" x14ac:dyDescent="0.25">
      <c r="A71" s="98">
        <f t="shared" si="4"/>
        <v>67</v>
      </c>
      <c r="B71" s="98" t="s">
        <v>129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3"/>
        <v>STC</v>
      </c>
    </row>
    <row r="72" spans="1:43" x14ac:dyDescent="0.25">
      <c r="A72" s="98">
        <f t="shared" si="4"/>
        <v>68</v>
      </c>
      <c r="B72" s="98" t="s">
        <v>129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3"/>
        <v>STC</v>
      </c>
    </row>
    <row r="73" spans="1:43" x14ac:dyDescent="0.25">
      <c r="A73" s="98">
        <f t="shared" si="4"/>
        <v>69</v>
      </c>
      <c r="B73" s="98" t="s">
        <v>129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3"/>
        <v>STC</v>
      </c>
    </row>
    <row r="74" spans="1:43" x14ac:dyDescent="0.25">
      <c r="A74" s="98">
        <f t="shared" si="4"/>
        <v>70</v>
      </c>
      <c r="B74" s="98" t="s">
        <v>129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3"/>
        <v>STC</v>
      </c>
    </row>
    <row r="75" spans="1:43" x14ac:dyDescent="0.25">
      <c r="A75" s="98">
        <f t="shared" si="4"/>
        <v>71</v>
      </c>
      <c r="B75" s="98" t="s">
        <v>129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3"/>
        <v>STC</v>
      </c>
    </row>
    <row r="76" spans="1:43" x14ac:dyDescent="0.25">
      <c r="A76" s="98">
        <f t="shared" si="4"/>
        <v>72</v>
      </c>
      <c r="B76" s="98" t="s">
        <v>129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3"/>
        <v>STC</v>
      </c>
    </row>
    <row r="77" spans="1:43" x14ac:dyDescent="0.25">
      <c r="A77" s="98">
        <f t="shared" si="4"/>
        <v>73</v>
      </c>
      <c r="B77" s="98" t="s">
        <v>129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3"/>
        <v>STC</v>
      </c>
    </row>
    <row r="78" spans="1:43" x14ac:dyDescent="0.25">
      <c r="A78" s="98">
        <f t="shared" si="4"/>
        <v>74</v>
      </c>
      <c r="B78" s="98" t="s">
        <v>129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3"/>
        <v>STC</v>
      </c>
    </row>
    <row r="79" spans="1:43" x14ac:dyDescent="0.25">
      <c r="A79" s="98">
        <f t="shared" si="4"/>
        <v>75</v>
      </c>
      <c r="B79" s="98" t="s">
        <v>129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3"/>
        <v>STC</v>
      </c>
    </row>
    <row r="80" spans="1:43" x14ac:dyDescent="0.25">
      <c r="A80" s="98">
        <f t="shared" si="4"/>
        <v>76</v>
      </c>
      <c r="B80" s="98" t="s">
        <v>129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3"/>
        <v>STC</v>
      </c>
    </row>
    <row r="81" spans="1:43" x14ac:dyDescent="0.25">
      <c r="A81" s="98">
        <f t="shared" si="4"/>
        <v>77</v>
      </c>
      <c r="B81" s="98" t="s">
        <v>129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3"/>
        <v>STC</v>
      </c>
    </row>
    <row r="82" spans="1:43" x14ac:dyDescent="0.25">
      <c r="A82" s="98">
        <f t="shared" si="4"/>
        <v>78</v>
      </c>
      <c r="B82" s="98" t="s">
        <v>129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3"/>
        <v>STC</v>
      </c>
    </row>
    <row r="83" spans="1:43" x14ac:dyDescent="0.25">
      <c r="A83" s="98">
        <f t="shared" si="4"/>
        <v>79</v>
      </c>
      <c r="B83" s="98" t="s">
        <v>129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3"/>
        <v>STC</v>
      </c>
    </row>
    <row r="84" spans="1:43" x14ac:dyDescent="0.25">
      <c r="A84" s="98">
        <f t="shared" si="4"/>
        <v>80</v>
      </c>
      <c r="B84" s="98" t="s">
        <v>129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3"/>
        <v>STC</v>
      </c>
    </row>
    <row r="85" spans="1:43" x14ac:dyDescent="0.25">
      <c r="A85" s="98">
        <f t="shared" si="4"/>
        <v>81</v>
      </c>
      <c r="B85" s="98" t="s">
        <v>129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3"/>
        <v>STC</v>
      </c>
    </row>
    <row r="86" spans="1:43" x14ac:dyDescent="0.25">
      <c r="A86" s="98">
        <f t="shared" si="4"/>
        <v>82</v>
      </c>
      <c r="B86" s="98" t="s">
        <v>129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3"/>
        <v>STC</v>
      </c>
    </row>
    <row r="87" spans="1:43" x14ac:dyDescent="0.25">
      <c r="A87" s="98">
        <f t="shared" si="4"/>
        <v>83</v>
      </c>
      <c r="B87" s="98" t="s">
        <v>129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3"/>
        <v>STC</v>
      </c>
    </row>
    <row r="88" spans="1:43" x14ac:dyDescent="0.25">
      <c r="A88" s="98">
        <f t="shared" si="4"/>
        <v>84</v>
      </c>
      <c r="B88" s="98" t="s">
        <v>129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3"/>
        <v>STC</v>
      </c>
    </row>
    <row r="89" spans="1:43" x14ac:dyDescent="0.25">
      <c r="A89" s="98">
        <f t="shared" si="4"/>
        <v>85</v>
      </c>
      <c r="B89" s="98" t="s">
        <v>129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3"/>
        <v>STC</v>
      </c>
    </row>
    <row r="90" spans="1:43" x14ac:dyDescent="0.25">
      <c r="A90" s="98">
        <f t="shared" si="4"/>
        <v>86</v>
      </c>
      <c r="B90" s="98" t="s">
        <v>129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3"/>
        <v>STC</v>
      </c>
    </row>
    <row r="91" spans="1:43" x14ac:dyDescent="0.25">
      <c r="A91" s="98">
        <f t="shared" si="4"/>
        <v>87</v>
      </c>
      <c r="B91" s="98" t="s">
        <v>129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3"/>
        <v>STC</v>
      </c>
    </row>
    <row r="92" spans="1:43" x14ac:dyDescent="0.25">
      <c r="A92" s="98">
        <f t="shared" si="4"/>
        <v>88</v>
      </c>
      <c r="B92" s="98" t="s">
        <v>129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3"/>
        <v>STC</v>
      </c>
    </row>
    <row r="93" spans="1:43" x14ac:dyDescent="0.25">
      <c r="A93" s="98">
        <f t="shared" si="4"/>
        <v>89</v>
      </c>
      <c r="B93" s="98" t="s">
        <v>129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3"/>
        <v>STC</v>
      </c>
    </row>
    <row r="94" spans="1:43" x14ac:dyDescent="0.25">
      <c r="A94" s="98">
        <f t="shared" si="4"/>
        <v>90</v>
      </c>
      <c r="B94" s="98" t="s">
        <v>129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3"/>
        <v>STC</v>
      </c>
    </row>
    <row r="95" spans="1:43" x14ac:dyDescent="0.25">
      <c r="A95" s="98">
        <f t="shared" si="4"/>
        <v>91</v>
      </c>
      <c r="B95" s="98" t="s">
        <v>129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3"/>
        <v>STC</v>
      </c>
    </row>
    <row r="96" spans="1:43" x14ac:dyDescent="0.25">
      <c r="A96" s="98">
        <f t="shared" si="4"/>
        <v>92</v>
      </c>
      <c r="B96" s="98" t="s">
        <v>129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3"/>
        <v>STC</v>
      </c>
    </row>
    <row r="97" spans="1:43" x14ac:dyDescent="0.25">
      <c r="A97" s="98">
        <f t="shared" si="4"/>
        <v>93</v>
      </c>
      <c r="B97" s="98" t="s">
        <v>129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3"/>
        <v>STC</v>
      </c>
    </row>
    <row r="98" spans="1:43" x14ac:dyDescent="0.25">
      <c r="A98" s="98">
        <f t="shared" si="4"/>
        <v>94</v>
      </c>
      <c r="B98" s="98" t="s">
        <v>129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3"/>
        <v>STC</v>
      </c>
    </row>
    <row r="99" spans="1:43" x14ac:dyDescent="0.25">
      <c r="A99" s="98">
        <f t="shared" si="4"/>
        <v>95</v>
      </c>
      <c r="B99" s="98" t="s">
        <v>129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3"/>
        <v>STC</v>
      </c>
    </row>
    <row r="100" spans="1:43" x14ac:dyDescent="0.25">
      <c r="A100" s="98">
        <f t="shared" si="4"/>
        <v>96</v>
      </c>
      <c r="B100" s="98" t="s">
        <v>129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3"/>
        <v>STC</v>
      </c>
    </row>
    <row r="101" spans="1:43" x14ac:dyDescent="0.25">
      <c r="A101" s="98">
        <f t="shared" si="4"/>
        <v>97</v>
      </c>
      <c r="B101" s="98" t="s">
        <v>129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3"/>
        <v>STC</v>
      </c>
    </row>
    <row r="102" spans="1:43" x14ac:dyDescent="0.25">
      <c r="A102" s="98">
        <f t="shared" si="4"/>
        <v>98</v>
      </c>
      <c r="B102" s="98" t="s">
        <v>129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3"/>
        <v>STC</v>
      </c>
    </row>
    <row r="103" spans="1:43" x14ac:dyDescent="0.25">
      <c r="A103" s="98">
        <f t="shared" si="4"/>
        <v>99</v>
      </c>
      <c r="B103" s="98" t="s">
        <v>129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3"/>
        <v>STC</v>
      </c>
    </row>
    <row r="104" spans="1:43" ht="16.5" thickBot="1" x14ac:dyDescent="0.3">
      <c r="A104" s="98">
        <f>A103+1</f>
        <v>100</v>
      </c>
      <c r="B104" s="98" t="s">
        <v>129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3"/>
        <v>STC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 t="str">
        <f>IF(SUM(Q5:Q104)=0,"",SUM(Q5:Q104))</f>
        <v/>
      </c>
      <c r="R105" s="91" t="str">
        <f>IF(SUM(R5:R104)=0,"",SUM(R5:R104))</f>
        <v/>
      </c>
      <c r="S105" s="635" t="str">
        <f t="shared" ref="S105:AN105" si="5">S2</f>
        <v>ADVENTUROUS ACTIVITIES</v>
      </c>
      <c r="T105" s="628" t="str">
        <f t="shared" si="5"/>
        <v>ARCHERY</v>
      </c>
      <c r="U105" s="626" t="str">
        <f t="shared" si="5"/>
        <v>ATHLETICS</v>
      </c>
      <c r="V105" s="628" t="str">
        <f t="shared" si="5"/>
        <v>BADMINTON</v>
      </c>
      <c r="W105" s="626" t="str">
        <f t="shared" si="5"/>
        <v>CANOEING</v>
      </c>
      <c r="X105" s="628" t="str">
        <f t="shared" si="5"/>
        <v>GOLF</v>
      </c>
      <c r="Y105" s="626" t="str">
        <f t="shared" si="5"/>
        <v>GYMNASTICS</v>
      </c>
      <c r="Z105" s="628" t="str">
        <f t="shared" si="5"/>
        <v>JUDO</v>
      </c>
      <c r="AA105" s="626" t="str">
        <f t="shared" si="5"/>
        <v>MOUNTAIN BIKING</v>
      </c>
      <c r="AB105" s="628" t="str">
        <f t="shared" si="5"/>
        <v>POOL -ARTISTIC SWIMMING</v>
      </c>
      <c r="AC105" s="626" t="str">
        <f t="shared" si="5"/>
        <v>POOL - POOLSIDE DIVING</v>
      </c>
      <c r="AD105" s="628" t="str">
        <f t="shared" si="5"/>
        <v>SKATEBOARDING</v>
      </c>
      <c r="AE105" s="626" t="str">
        <f t="shared" si="5"/>
        <v>SWORD FENCING</v>
      </c>
      <c r="AF105" s="628" t="str">
        <f t="shared" si="5"/>
        <v>TABLE TENNIS</v>
      </c>
      <c r="AG105" s="626" t="str">
        <f t="shared" si="5"/>
        <v>TRAMPOLINING</v>
      </c>
      <c r="AH105" s="628" t="str">
        <f t="shared" si="5"/>
        <v>VOLLEYBALL</v>
      </c>
      <c r="AI105" s="626" t="str">
        <f t="shared" si="5"/>
        <v>UNUSED</v>
      </c>
      <c r="AJ105" s="628" t="str">
        <f t="shared" si="5"/>
        <v>UNUSED</v>
      </c>
      <c r="AK105" s="626" t="str">
        <f t="shared" si="5"/>
        <v>UNUSED</v>
      </c>
      <c r="AL105" s="628" t="str">
        <f t="shared" si="5"/>
        <v>UNUSED</v>
      </c>
      <c r="AM105" s="626" t="str">
        <f t="shared" si="5"/>
        <v>UNUSED</v>
      </c>
      <c r="AN105" s="624" t="str">
        <f t="shared" si="5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6">IF(COUNTIF(S5:S104,1)=0,"",COUNTIF(S5:S104,1))</f>
        <v/>
      </c>
      <c r="T108" s="35" t="str">
        <f t="shared" si="6"/>
        <v/>
      </c>
      <c r="U108" s="35" t="str">
        <f t="shared" si="6"/>
        <v/>
      </c>
      <c r="V108" s="35" t="str">
        <f t="shared" si="6"/>
        <v/>
      </c>
      <c r="W108" s="35" t="str">
        <f t="shared" si="6"/>
        <v/>
      </c>
      <c r="X108" s="35" t="str">
        <f t="shared" si="6"/>
        <v/>
      </c>
      <c r="Y108" s="35" t="str">
        <f t="shared" si="6"/>
        <v/>
      </c>
      <c r="Z108" s="35" t="str">
        <f t="shared" si="6"/>
        <v/>
      </c>
      <c r="AA108" s="35" t="str">
        <f t="shared" si="6"/>
        <v/>
      </c>
      <c r="AB108" s="35" t="str">
        <f t="shared" si="6"/>
        <v/>
      </c>
      <c r="AC108" s="35" t="str">
        <f t="shared" si="6"/>
        <v/>
      </c>
      <c r="AD108" s="35" t="str">
        <f t="shared" si="6"/>
        <v/>
      </c>
      <c r="AE108" s="35" t="str">
        <f t="shared" si="6"/>
        <v/>
      </c>
      <c r="AF108" s="35" t="str">
        <f t="shared" si="6"/>
        <v/>
      </c>
      <c r="AG108" s="35" t="str">
        <f t="shared" si="6"/>
        <v/>
      </c>
      <c r="AH108" s="35" t="str">
        <f t="shared" si="6"/>
        <v/>
      </c>
      <c r="AI108" s="35" t="str">
        <f t="shared" si="6"/>
        <v/>
      </c>
      <c r="AJ108" s="35" t="str">
        <f t="shared" si="6"/>
        <v/>
      </c>
      <c r="AK108" s="35" t="str">
        <f t="shared" si="6"/>
        <v/>
      </c>
      <c r="AL108" s="35" t="str">
        <f t="shared" si="6"/>
        <v/>
      </c>
      <c r="AM108" s="35" t="str">
        <f t="shared" si="6"/>
        <v/>
      </c>
      <c r="AN108" s="34" t="str">
        <f t="shared" si="6"/>
        <v/>
      </c>
      <c r="AO108" s="33" t="s">
        <v>3</v>
      </c>
      <c r="AP108" s="32"/>
      <c r="AQ108" s="95">
        <f>SUM(S108:AN108)</f>
        <v>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7">IF(COUNTIF(S5:S104,2)=0,"",COUNTIF(S5:S104,2))</f>
        <v/>
      </c>
      <c r="T109" s="27" t="str">
        <f t="shared" si="7"/>
        <v/>
      </c>
      <c r="U109" s="27" t="str">
        <f t="shared" si="7"/>
        <v/>
      </c>
      <c r="V109" s="27" t="str">
        <f t="shared" si="7"/>
        <v/>
      </c>
      <c r="W109" s="27" t="str">
        <f t="shared" si="7"/>
        <v/>
      </c>
      <c r="X109" s="27" t="str">
        <f t="shared" si="7"/>
        <v/>
      </c>
      <c r="Y109" s="27" t="str">
        <f t="shared" si="7"/>
        <v/>
      </c>
      <c r="Z109" s="27" t="str">
        <f t="shared" si="7"/>
        <v/>
      </c>
      <c r="AA109" s="27" t="str">
        <f t="shared" si="7"/>
        <v/>
      </c>
      <c r="AB109" s="27" t="str">
        <f t="shared" si="7"/>
        <v/>
      </c>
      <c r="AC109" s="27" t="str">
        <f t="shared" si="7"/>
        <v/>
      </c>
      <c r="AD109" s="27" t="str">
        <f t="shared" si="7"/>
        <v/>
      </c>
      <c r="AE109" s="27" t="str">
        <f t="shared" si="7"/>
        <v/>
      </c>
      <c r="AF109" s="27" t="str">
        <f t="shared" si="7"/>
        <v/>
      </c>
      <c r="AG109" s="27" t="str">
        <f t="shared" si="7"/>
        <v/>
      </c>
      <c r="AH109" s="27" t="str">
        <f t="shared" si="7"/>
        <v/>
      </c>
      <c r="AI109" s="27" t="str">
        <f t="shared" si="7"/>
        <v/>
      </c>
      <c r="AJ109" s="27" t="str">
        <f t="shared" si="7"/>
        <v/>
      </c>
      <c r="AK109" s="27" t="str">
        <f t="shared" si="7"/>
        <v/>
      </c>
      <c r="AL109" s="27" t="str">
        <f t="shared" si="7"/>
        <v/>
      </c>
      <c r="AM109" s="27" t="str">
        <f t="shared" si="7"/>
        <v/>
      </c>
      <c r="AN109" s="26" t="str">
        <f t="shared" si="7"/>
        <v/>
      </c>
      <c r="AO109" s="25" t="s">
        <v>59</v>
      </c>
      <c r="AP109" s="24"/>
      <c r="AQ109" s="95">
        <f>SUM(S109:AN109)</f>
        <v>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8">IF(COUNTIF(S5:S104,3)=0,"",COUNTIF(S5:S104,3))</f>
        <v/>
      </c>
      <c r="T110" s="28" t="str">
        <f t="shared" si="8"/>
        <v/>
      </c>
      <c r="U110" s="27" t="str">
        <f t="shared" si="8"/>
        <v/>
      </c>
      <c r="V110" s="27" t="str">
        <f t="shared" si="8"/>
        <v/>
      </c>
      <c r="W110" s="27" t="str">
        <f t="shared" si="8"/>
        <v/>
      </c>
      <c r="X110" s="27" t="str">
        <f t="shared" si="8"/>
        <v/>
      </c>
      <c r="Y110" s="27" t="str">
        <f t="shared" si="8"/>
        <v/>
      </c>
      <c r="Z110" s="27" t="str">
        <f t="shared" si="8"/>
        <v/>
      </c>
      <c r="AA110" s="27" t="str">
        <f t="shared" si="8"/>
        <v/>
      </c>
      <c r="AB110" s="27" t="str">
        <f t="shared" si="8"/>
        <v/>
      </c>
      <c r="AC110" s="27" t="str">
        <f t="shared" si="8"/>
        <v/>
      </c>
      <c r="AD110" s="27" t="str">
        <f t="shared" si="8"/>
        <v/>
      </c>
      <c r="AE110" s="27" t="str">
        <f t="shared" si="8"/>
        <v/>
      </c>
      <c r="AF110" s="27" t="str">
        <f t="shared" si="8"/>
        <v/>
      </c>
      <c r="AG110" s="27" t="str">
        <f t="shared" si="8"/>
        <v/>
      </c>
      <c r="AH110" s="27" t="str">
        <f t="shared" si="8"/>
        <v/>
      </c>
      <c r="AI110" s="27" t="str">
        <f t="shared" si="8"/>
        <v/>
      </c>
      <c r="AJ110" s="27" t="str">
        <f t="shared" si="8"/>
        <v/>
      </c>
      <c r="AK110" s="27" t="str">
        <f t="shared" si="8"/>
        <v/>
      </c>
      <c r="AL110" s="27" t="str">
        <f t="shared" si="8"/>
        <v/>
      </c>
      <c r="AM110" s="27" t="str">
        <f t="shared" si="8"/>
        <v/>
      </c>
      <c r="AN110" s="26" t="str">
        <f t="shared" si="8"/>
        <v/>
      </c>
      <c r="AO110" s="25" t="s">
        <v>58</v>
      </c>
      <c r="AP110" s="24"/>
      <c r="AQ110" s="95">
        <f>SUM(S110:AN110)</f>
        <v>0</v>
      </c>
    </row>
    <row r="111" spans="1:43" ht="16.5" thickTop="1" x14ac:dyDescent="0.25"/>
  </sheetData>
  <mergeCells count="48">
    <mergeCell ref="AO2:AO3"/>
    <mergeCell ref="P3:R3"/>
    <mergeCell ref="AL105:AL106"/>
    <mergeCell ref="AM105:AM106"/>
    <mergeCell ref="AN105:AN106"/>
    <mergeCell ref="AI105:AI106"/>
    <mergeCell ref="AJ105:AJ106"/>
    <mergeCell ref="AK105:AK106"/>
    <mergeCell ref="AC105:AC106"/>
    <mergeCell ref="AD105:AD106"/>
    <mergeCell ref="AE105:AE106"/>
    <mergeCell ref="AF105:AF106"/>
    <mergeCell ref="AG105:AG106"/>
    <mergeCell ref="AH105:AH106"/>
    <mergeCell ref="W105:W106"/>
    <mergeCell ref="X105:X106"/>
    <mergeCell ref="S1:AN1"/>
    <mergeCell ref="D2:G2"/>
    <mergeCell ref="AL2:AL4"/>
    <mergeCell ref="AM2:AM4"/>
    <mergeCell ref="AN2:AN4"/>
    <mergeCell ref="X2:X4"/>
    <mergeCell ref="Y105:Y106"/>
    <mergeCell ref="Z105:Z106"/>
    <mergeCell ref="AA105:AA106"/>
    <mergeCell ref="AB105:AB106"/>
    <mergeCell ref="AK2:AK4"/>
    <mergeCell ref="AF2:AF4"/>
    <mergeCell ref="AG2:AG4"/>
    <mergeCell ref="AH2:AH4"/>
    <mergeCell ref="AI2:AI4"/>
    <mergeCell ref="AJ2:AJ4"/>
    <mergeCell ref="S105:S106"/>
    <mergeCell ref="T105:T106"/>
    <mergeCell ref="U105:U106"/>
    <mergeCell ref="V105:V106"/>
    <mergeCell ref="AE2:AE4"/>
    <mergeCell ref="Y2:Y4"/>
    <mergeCell ref="Z2:Z4"/>
    <mergeCell ref="AA2:AA4"/>
    <mergeCell ref="AB2:AB4"/>
    <mergeCell ref="AC2:AC4"/>
    <mergeCell ref="AD2:AD4"/>
    <mergeCell ref="S2:S4"/>
    <mergeCell ref="T2:T4"/>
    <mergeCell ref="U2:U4"/>
    <mergeCell ref="V2:V4"/>
    <mergeCell ref="W2:W4"/>
  </mergeCells>
  <conditionalFormatting sqref="S108:AN110">
    <cfRule type="notContainsBlanks" dxfId="10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111"/>
  <sheetViews>
    <sheetView topLeftCell="E1" zoomScale="79" zoomScaleNormal="79" workbookViewId="0">
      <pane ySplit="2175" activePane="bottomLeft"/>
      <selection activeCell="F11" sqref="F11"/>
      <selection pane="bottomLeft" activeCell="F11" sqref="F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127</v>
      </c>
      <c r="E2" s="631"/>
      <c r="F2" s="631"/>
      <c r="G2" s="632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Silverwood School and College - Chippenham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899999999999999" customHeight="1" thickTop="1" x14ac:dyDescent="0.25">
      <c r="A5" s="98">
        <v>1</v>
      </c>
      <c r="B5" s="98" t="s">
        <v>130</v>
      </c>
      <c r="C5" s="66"/>
      <c r="D5" s="128"/>
      <c r="E5" s="167"/>
      <c r="F5" s="160"/>
      <c r="G5" s="165"/>
      <c r="H5" s="180"/>
      <c r="I5" s="172"/>
      <c r="J5" s="129"/>
      <c r="K5" s="172"/>
      <c r="L5" s="181"/>
      <c r="M5" s="165"/>
      <c r="N5" s="182"/>
      <c r="O5" s="188"/>
      <c r="P5" s="89"/>
      <c r="Q5" s="143"/>
      <c r="R5" s="280"/>
      <c r="S5" s="64"/>
      <c r="T5" s="65"/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36" si="0">B5</f>
        <v>SCC</v>
      </c>
    </row>
    <row r="6" spans="1:43" x14ac:dyDescent="0.25">
      <c r="A6" s="98">
        <f t="shared" ref="A6:A37" si="1">A5+1</f>
        <v>2</v>
      </c>
      <c r="B6" s="98" t="s">
        <v>130</v>
      </c>
      <c r="C6" s="66"/>
      <c r="D6" s="128"/>
      <c r="E6" s="167"/>
      <c r="F6" s="160"/>
      <c r="G6" s="165"/>
      <c r="H6" s="180"/>
      <c r="I6" s="172"/>
      <c r="J6" s="129"/>
      <c r="K6" s="172"/>
      <c r="L6" s="181"/>
      <c r="M6" s="165"/>
      <c r="N6" s="182"/>
      <c r="O6" s="189"/>
      <c r="P6" s="89"/>
      <c r="Q6" s="143"/>
      <c r="R6" s="281"/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SCC</v>
      </c>
    </row>
    <row r="7" spans="1:43" x14ac:dyDescent="0.25">
      <c r="A7" s="98">
        <f t="shared" si="1"/>
        <v>3</v>
      </c>
      <c r="B7" s="98" t="s">
        <v>130</v>
      </c>
      <c r="C7" s="58"/>
      <c r="D7" s="131"/>
      <c r="E7" s="168"/>
      <c r="F7" s="161"/>
      <c r="G7" s="165"/>
      <c r="H7" s="183"/>
      <c r="I7" s="173"/>
      <c r="J7" s="134"/>
      <c r="K7" s="173"/>
      <c r="L7" s="135"/>
      <c r="M7" s="175"/>
      <c r="N7" s="182"/>
      <c r="O7" s="189"/>
      <c r="P7" s="89"/>
      <c r="Q7" s="143"/>
      <c r="R7" s="281"/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6" t="str">
        <f t="shared" si="0"/>
        <v>SCC</v>
      </c>
    </row>
    <row r="8" spans="1:43" x14ac:dyDescent="0.25">
      <c r="A8" s="98">
        <f t="shared" si="1"/>
        <v>4</v>
      </c>
      <c r="B8" s="98" t="s">
        <v>130</v>
      </c>
      <c r="C8" s="58"/>
      <c r="D8" s="131"/>
      <c r="E8" s="168"/>
      <c r="F8" s="161"/>
      <c r="G8" s="165"/>
      <c r="H8" s="183"/>
      <c r="I8" s="173"/>
      <c r="J8" s="134"/>
      <c r="K8" s="173"/>
      <c r="L8" s="135"/>
      <c r="M8" s="175"/>
      <c r="N8" s="182"/>
      <c r="O8" s="189"/>
      <c r="P8" s="89"/>
      <c r="Q8" s="143"/>
      <c r="R8" s="88"/>
      <c r="S8" s="56"/>
      <c r="T8" s="57"/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6" t="str">
        <f t="shared" si="0"/>
        <v>SCC</v>
      </c>
    </row>
    <row r="9" spans="1:43" x14ac:dyDescent="0.25">
      <c r="A9" s="98">
        <f t="shared" si="1"/>
        <v>5</v>
      </c>
      <c r="B9" s="98" t="s">
        <v>130</v>
      </c>
      <c r="C9" s="58"/>
      <c r="D9" s="131"/>
      <c r="E9" s="168"/>
      <c r="F9" s="161"/>
      <c r="G9" s="165"/>
      <c r="H9" s="183"/>
      <c r="I9" s="174"/>
      <c r="J9" s="135"/>
      <c r="K9" s="174"/>
      <c r="L9" s="135"/>
      <c r="M9" s="175"/>
      <c r="N9" s="182"/>
      <c r="O9" s="189"/>
      <c r="P9" s="89"/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6" t="str">
        <f t="shared" si="0"/>
        <v>SCC</v>
      </c>
    </row>
    <row r="10" spans="1:43" x14ac:dyDescent="0.25">
      <c r="A10" s="98">
        <f t="shared" si="1"/>
        <v>6</v>
      </c>
      <c r="B10" s="98" t="s">
        <v>130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6" t="str">
        <f t="shared" si="0"/>
        <v>SCC</v>
      </c>
    </row>
    <row r="11" spans="1:43" x14ac:dyDescent="0.25">
      <c r="A11" s="98">
        <f t="shared" si="1"/>
        <v>7</v>
      </c>
      <c r="B11" s="98" t="s">
        <v>130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6" t="str">
        <f t="shared" si="0"/>
        <v>SCC</v>
      </c>
    </row>
    <row r="12" spans="1:43" x14ac:dyDescent="0.25">
      <c r="A12" s="98">
        <f t="shared" si="1"/>
        <v>8</v>
      </c>
      <c r="B12" s="98" t="s">
        <v>130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6" t="str">
        <f t="shared" si="0"/>
        <v>SCC</v>
      </c>
    </row>
    <row r="13" spans="1:43" x14ac:dyDescent="0.25">
      <c r="A13" s="98">
        <f t="shared" si="1"/>
        <v>9</v>
      </c>
      <c r="B13" s="98" t="s">
        <v>130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SCC</v>
      </c>
    </row>
    <row r="14" spans="1:43" x14ac:dyDescent="0.25">
      <c r="A14" s="98">
        <f t="shared" si="1"/>
        <v>10</v>
      </c>
      <c r="B14" s="98" t="s">
        <v>130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6" t="str">
        <f t="shared" si="0"/>
        <v>SCC</v>
      </c>
    </row>
    <row r="15" spans="1:43" x14ac:dyDescent="0.25">
      <c r="A15" s="98">
        <f t="shared" si="1"/>
        <v>11</v>
      </c>
      <c r="B15" s="98" t="s">
        <v>130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6" t="str">
        <f t="shared" si="0"/>
        <v>SCC</v>
      </c>
    </row>
    <row r="16" spans="1:43" x14ac:dyDescent="0.25">
      <c r="A16" s="98">
        <f t="shared" si="1"/>
        <v>12</v>
      </c>
      <c r="B16" s="98" t="s">
        <v>130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SCC</v>
      </c>
    </row>
    <row r="17" spans="1:43" x14ac:dyDescent="0.25">
      <c r="A17" s="98">
        <f t="shared" si="1"/>
        <v>13</v>
      </c>
      <c r="B17" s="98" t="s">
        <v>130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SCC</v>
      </c>
    </row>
    <row r="18" spans="1:43" x14ac:dyDescent="0.25">
      <c r="A18" s="98">
        <f t="shared" si="1"/>
        <v>14</v>
      </c>
      <c r="B18" s="98" t="s">
        <v>130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SCC</v>
      </c>
    </row>
    <row r="19" spans="1:43" x14ac:dyDescent="0.25">
      <c r="A19" s="98">
        <f t="shared" si="1"/>
        <v>15</v>
      </c>
      <c r="B19" s="98" t="s">
        <v>130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SCC</v>
      </c>
    </row>
    <row r="20" spans="1:43" x14ac:dyDescent="0.25">
      <c r="A20" s="98">
        <f t="shared" si="1"/>
        <v>16</v>
      </c>
      <c r="B20" s="98" t="s">
        <v>130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SCC</v>
      </c>
    </row>
    <row r="21" spans="1:43" x14ac:dyDescent="0.25">
      <c r="A21" s="98">
        <f t="shared" si="1"/>
        <v>17</v>
      </c>
      <c r="B21" s="98" t="s">
        <v>130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SCC</v>
      </c>
    </row>
    <row r="22" spans="1:43" x14ac:dyDescent="0.25">
      <c r="A22" s="98">
        <f t="shared" si="1"/>
        <v>18</v>
      </c>
      <c r="B22" s="98" t="s">
        <v>130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SCC</v>
      </c>
    </row>
    <row r="23" spans="1:43" x14ac:dyDescent="0.25">
      <c r="A23" s="98">
        <f t="shared" si="1"/>
        <v>19</v>
      </c>
      <c r="B23" s="98" t="s">
        <v>130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SCC</v>
      </c>
    </row>
    <row r="24" spans="1:43" x14ac:dyDescent="0.25">
      <c r="A24" s="98">
        <f t="shared" si="1"/>
        <v>20</v>
      </c>
      <c r="B24" s="98" t="s">
        <v>130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SCC</v>
      </c>
    </row>
    <row r="25" spans="1:43" x14ac:dyDescent="0.25">
      <c r="A25" s="98">
        <f t="shared" si="1"/>
        <v>21</v>
      </c>
      <c r="B25" s="98" t="s">
        <v>130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SCC</v>
      </c>
    </row>
    <row r="26" spans="1:43" x14ac:dyDescent="0.25">
      <c r="A26" s="98">
        <f t="shared" si="1"/>
        <v>22</v>
      </c>
      <c r="B26" s="98" t="s">
        <v>130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SCC</v>
      </c>
    </row>
    <row r="27" spans="1:43" x14ac:dyDescent="0.25">
      <c r="A27" s="98">
        <f t="shared" si="1"/>
        <v>23</v>
      </c>
      <c r="B27" s="98" t="s">
        <v>130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SCC</v>
      </c>
    </row>
    <row r="28" spans="1:43" x14ac:dyDescent="0.25">
      <c r="A28" s="98">
        <f t="shared" si="1"/>
        <v>24</v>
      </c>
      <c r="B28" s="98" t="s">
        <v>130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SCC</v>
      </c>
    </row>
    <row r="29" spans="1:43" x14ac:dyDescent="0.25">
      <c r="A29" s="98">
        <f t="shared" si="1"/>
        <v>25</v>
      </c>
      <c r="B29" s="98" t="s">
        <v>130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SCC</v>
      </c>
    </row>
    <row r="30" spans="1:43" x14ac:dyDescent="0.25">
      <c r="A30" s="98">
        <f t="shared" si="1"/>
        <v>26</v>
      </c>
      <c r="B30" s="98" t="s">
        <v>130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SCC</v>
      </c>
    </row>
    <row r="31" spans="1:43" x14ac:dyDescent="0.25">
      <c r="A31" s="98">
        <f t="shared" si="1"/>
        <v>27</v>
      </c>
      <c r="B31" s="98" t="s">
        <v>130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SCC</v>
      </c>
    </row>
    <row r="32" spans="1:43" x14ac:dyDescent="0.25">
      <c r="A32" s="98">
        <f t="shared" si="1"/>
        <v>28</v>
      </c>
      <c r="B32" s="98" t="s">
        <v>130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SCC</v>
      </c>
    </row>
    <row r="33" spans="1:43" x14ac:dyDescent="0.25">
      <c r="A33" s="98">
        <f t="shared" si="1"/>
        <v>29</v>
      </c>
      <c r="B33" s="98" t="s">
        <v>130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SCC</v>
      </c>
    </row>
    <row r="34" spans="1:43" x14ac:dyDescent="0.25">
      <c r="A34" s="98">
        <f t="shared" si="1"/>
        <v>30</v>
      </c>
      <c r="B34" s="98" t="s">
        <v>130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SCC</v>
      </c>
    </row>
    <row r="35" spans="1:43" x14ac:dyDescent="0.25">
      <c r="A35" s="98">
        <f t="shared" si="1"/>
        <v>31</v>
      </c>
      <c r="B35" s="98" t="s">
        <v>130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SCC</v>
      </c>
    </row>
    <row r="36" spans="1:43" x14ac:dyDescent="0.25">
      <c r="A36" s="98">
        <f t="shared" si="1"/>
        <v>32</v>
      </c>
      <c r="B36" s="98" t="s">
        <v>130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SCC</v>
      </c>
    </row>
    <row r="37" spans="1:43" x14ac:dyDescent="0.25">
      <c r="A37" s="98">
        <f t="shared" si="1"/>
        <v>33</v>
      </c>
      <c r="B37" s="98" t="s">
        <v>130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2">B37</f>
        <v>SCC</v>
      </c>
    </row>
    <row r="38" spans="1:43" x14ac:dyDescent="0.25">
      <c r="A38" s="98">
        <f t="shared" ref="A38:A102" si="3">A37+1</f>
        <v>34</v>
      </c>
      <c r="B38" s="98" t="s">
        <v>130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2"/>
        <v>SCC</v>
      </c>
    </row>
    <row r="39" spans="1:43" x14ac:dyDescent="0.25">
      <c r="A39" s="98">
        <f t="shared" si="3"/>
        <v>35</v>
      </c>
      <c r="B39" s="98" t="s">
        <v>130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2"/>
        <v>SCC</v>
      </c>
    </row>
    <row r="40" spans="1:43" x14ac:dyDescent="0.25">
      <c r="A40" s="98">
        <f t="shared" si="3"/>
        <v>36</v>
      </c>
      <c r="B40" s="98" t="s">
        <v>130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2"/>
        <v>SCC</v>
      </c>
    </row>
    <row r="41" spans="1:43" x14ac:dyDescent="0.25">
      <c r="A41" s="98">
        <f t="shared" si="3"/>
        <v>37</v>
      </c>
      <c r="B41" s="98" t="s">
        <v>130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2"/>
        <v>SCC</v>
      </c>
    </row>
    <row r="42" spans="1:43" x14ac:dyDescent="0.25">
      <c r="A42" s="98">
        <f t="shared" si="3"/>
        <v>38</v>
      </c>
      <c r="B42" s="98" t="s">
        <v>130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2"/>
        <v>SCC</v>
      </c>
    </row>
    <row r="43" spans="1:43" x14ac:dyDescent="0.25">
      <c r="A43" s="98">
        <f t="shared" si="3"/>
        <v>39</v>
      </c>
      <c r="B43" s="98" t="s">
        <v>130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2"/>
        <v>SCC</v>
      </c>
    </row>
    <row r="44" spans="1:43" x14ac:dyDescent="0.25">
      <c r="A44" s="98">
        <f t="shared" si="3"/>
        <v>40</v>
      </c>
      <c r="B44" s="98" t="s">
        <v>130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2"/>
        <v>SCC</v>
      </c>
    </row>
    <row r="45" spans="1:43" x14ac:dyDescent="0.25">
      <c r="A45" s="98">
        <f t="shared" si="3"/>
        <v>41</v>
      </c>
      <c r="B45" s="98" t="s">
        <v>130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2"/>
        <v>SCC</v>
      </c>
    </row>
    <row r="46" spans="1:43" x14ac:dyDescent="0.25">
      <c r="A46" s="98">
        <f t="shared" si="3"/>
        <v>42</v>
      </c>
      <c r="B46" s="98" t="s">
        <v>130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2"/>
        <v>SCC</v>
      </c>
    </row>
    <row r="47" spans="1:43" x14ac:dyDescent="0.25">
      <c r="A47" s="98">
        <f t="shared" si="3"/>
        <v>43</v>
      </c>
      <c r="B47" s="98" t="s">
        <v>130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2"/>
        <v>SCC</v>
      </c>
    </row>
    <row r="48" spans="1:43" x14ac:dyDescent="0.25">
      <c r="A48" s="98">
        <f t="shared" si="3"/>
        <v>44</v>
      </c>
      <c r="B48" s="98" t="s">
        <v>130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2"/>
        <v>SCC</v>
      </c>
    </row>
    <row r="49" spans="1:43" x14ac:dyDescent="0.25">
      <c r="A49" s="98">
        <f t="shared" si="3"/>
        <v>45</v>
      </c>
      <c r="B49" s="98" t="s">
        <v>130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2"/>
        <v>SCC</v>
      </c>
    </row>
    <row r="50" spans="1:43" x14ac:dyDescent="0.25">
      <c r="A50" s="98">
        <f t="shared" si="3"/>
        <v>46</v>
      </c>
      <c r="B50" s="98" t="s">
        <v>130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2"/>
        <v>SCC</v>
      </c>
    </row>
    <row r="51" spans="1:43" x14ac:dyDescent="0.25">
      <c r="A51" s="98">
        <f t="shared" si="3"/>
        <v>47</v>
      </c>
      <c r="B51" s="98" t="s">
        <v>130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2"/>
        <v>SCC</v>
      </c>
    </row>
    <row r="52" spans="1:43" x14ac:dyDescent="0.25">
      <c r="A52" s="98">
        <f t="shared" si="3"/>
        <v>48</v>
      </c>
      <c r="B52" s="98" t="s">
        <v>130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2"/>
        <v>SCC</v>
      </c>
    </row>
    <row r="53" spans="1:43" x14ac:dyDescent="0.25">
      <c r="A53" s="98">
        <f t="shared" si="3"/>
        <v>49</v>
      </c>
      <c r="B53" s="98" t="s">
        <v>130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2"/>
        <v>SCC</v>
      </c>
    </row>
    <row r="54" spans="1:43" x14ac:dyDescent="0.25">
      <c r="A54" s="98">
        <f t="shared" si="3"/>
        <v>50</v>
      </c>
      <c r="B54" s="98" t="s">
        <v>130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2"/>
        <v>SCC</v>
      </c>
    </row>
    <row r="55" spans="1:43" x14ac:dyDescent="0.25">
      <c r="A55" s="98">
        <f t="shared" si="3"/>
        <v>51</v>
      </c>
      <c r="B55" s="98" t="s">
        <v>130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2"/>
        <v>SCC</v>
      </c>
    </row>
    <row r="56" spans="1:43" x14ac:dyDescent="0.25">
      <c r="A56" s="98">
        <f t="shared" si="3"/>
        <v>52</v>
      </c>
      <c r="B56" s="98" t="s">
        <v>130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2"/>
        <v>SCC</v>
      </c>
    </row>
    <row r="57" spans="1:43" x14ac:dyDescent="0.25">
      <c r="A57" s="98">
        <f t="shared" si="3"/>
        <v>53</v>
      </c>
      <c r="B57" s="98" t="s">
        <v>130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2"/>
        <v>SCC</v>
      </c>
    </row>
    <row r="58" spans="1:43" x14ac:dyDescent="0.25">
      <c r="A58" s="98">
        <f t="shared" si="3"/>
        <v>54</v>
      </c>
      <c r="B58" s="98" t="s">
        <v>130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2"/>
        <v>SCC</v>
      </c>
    </row>
    <row r="59" spans="1:43" x14ac:dyDescent="0.25">
      <c r="A59" s="98">
        <f t="shared" si="3"/>
        <v>55</v>
      </c>
      <c r="B59" s="98" t="s">
        <v>130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2"/>
        <v>SCC</v>
      </c>
    </row>
    <row r="60" spans="1:43" x14ac:dyDescent="0.25">
      <c r="A60" s="98">
        <f t="shared" si="3"/>
        <v>56</v>
      </c>
      <c r="B60" s="98" t="s">
        <v>130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2"/>
        <v>SCC</v>
      </c>
    </row>
    <row r="61" spans="1:43" x14ac:dyDescent="0.25">
      <c r="A61" s="98">
        <f t="shared" si="3"/>
        <v>57</v>
      </c>
      <c r="B61" s="98" t="s">
        <v>130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2"/>
        <v>SCC</v>
      </c>
    </row>
    <row r="62" spans="1:43" x14ac:dyDescent="0.25">
      <c r="A62" s="98">
        <f t="shared" si="3"/>
        <v>58</v>
      </c>
      <c r="B62" s="98" t="s">
        <v>130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2"/>
        <v>SCC</v>
      </c>
    </row>
    <row r="63" spans="1:43" x14ac:dyDescent="0.25">
      <c r="A63" s="98">
        <f t="shared" si="3"/>
        <v>59</v>
      </c>
      <c r="B63" s="98" t="s">
        <v>130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2"/>
        <v>SCC</v>
      </c>
    </row>
    <row r="64" spans="1:43" x14ac:dyDescent="0.25">
      <c r="A64" s="98">
        <f t="shared" si="3"/>
        <v>60</v>
      </c>
      <c r="B64" s="98" t="s">
        <v>130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2"/>
        <v>SCC</v>
      </c>
    </row>
    <row r="65" spans="1:43" x14ac:dyDescent="0.25">
      <c r="A65" s="98">
        <f t="shared" si="3"/>
        <v>61</v>
      </c>
      <c r="B65" s="98" t="s">
        <v>130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2"/>
        <v>SCC</v>
      </c>
    </row>
    <row r="66" spans="1:43" x14ac:dyDescent="0.25">
      <c r="A66" s="98">
        <f t="shared" si="3"/>
        <v>62</v>
      </c>
      <c r="B66" s="98" t="s">
        <v>130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2"/>
        <v>SCC</v>
      </c>
    </row>
    <row r="67" spans="1:43" x14ac:dyDescent="0.25">
      <c r="A67" s="98">
        <f t="shared" si="3"/>
        <v>63</v>
      </c>
      <c r="B67" s="98" t="s">
        <v>130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2"/>
        <v>SCC</v>
      </c>
    </row>
    <row r="68" spans="1:43" x14ac:dyDescent="0.25">
      <c r="A68" s="98">
        <f t="shared" si="3"/>
        <v>64</v>
      </c>
      <c r="B68" s="98" t="s">
        <v>130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2"/>
        <v>SCC</v>
      </c>
    </row>
    <row r="69" spans="1:43" x14ac:dyDescent="0.25">
      <c r="A69" s="98">
        <f t="shared" si="3"/>
        <v>65</v>
      </c>
      <c r="B69" s="98" t="s">
        <v>130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4">B69</f>
        <v>SCC</v>
      </c>
    </row>
    <row r="70" spans="1:43" x14ac:dyDescent="0.25">
      <c r="A70" s="98">
        <f t="shared" si="3"/>
        <v>66</v>
      </c>
      <c r="B70" s="98" t="s">
        <v>130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4"/>
        <v>SCC</v>
      </c>
    </row>
    <row r="71" spans="1:43" x14ac:dyDescent="0.25">
      <c r="A71" s="98">
        <f t="shared" si="3"/>
        <v>67</v>
      </c>
      <c r="B71" s="98" t="s">
        <v>130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4"/>
        <v>SCC</v>
      </c>
    </row>
    <row r="72" spans="1:43" x14ac:dyDescent="0.25">
      <c r="A72" s="98">
        <f t="shared" si="3"/>
        <v>68</v>
      </c>
      <c r="B72" s="98" t="s">
        <v>130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4"/>
        <v>SCC</v>
      </c>
    </row>
    <row r="73" spans="1:43" x14ac:dyDescent="0.25">
      <c r="A73" s="98">
        <f t="shared" si="3"/>
        <v>69</v>
      </c>
      <c r="B73" s="98" t="s">
        <v>130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4"/>
        <v>SCC</v>
      </c>
    </row>
    <row r="74" spans="1:43" x14ac:dyDescent="0.25">
      <c r="A74" s="98">
        <f t="shared" si="3"/>
        <v>70</v>
      </c>
      <c r="B74" s="98" t="s">
        <v>130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4"/>
        <v>SCC</v>
      </c>
    </row>
    <row r="75" spans="1:43" x14ac:dyDescent="0.25">
      <c r="A75" s="98">
        <f t="shared" si="3"/>
        <v>71</v>
      </c>
      <c r="B75" s="98" t="s">
        <v>130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4"/>
        <v>SCC</v>
      </c>
    </row>
    <row r="76" spans="1:43" x14ac:dyDescent="0.25">
      <c r="A76" s="98">
        <f t="shared" si="3"/>
        <v>72</v>
      </c>
      <c r="B76" s="98" t="s">
        <v>130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4"/>
        <v>SCC</v>
      </c>
    </row>
    <row r="77" spans="1:43" x14ac:dyDescent="0.25">
      <c r="A77" s="98">
        <f t="shared" si="3"/>
        <v>73</v>
      </c>
      <c r="B77" s="98" t="s">
        <v>130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4"/>
        <v>SCC</v>
      </c>
    </row>
    <row r="78" spans="1:43" x14ac:dyDescent="0.25">
      <c r="A78" s="98">
        <f t="shared" si="3"/>
        <v>74</v>
      </c>
      <c r="B78" s="98" t="s">
        <v>130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4"/>
        <v>SCC</v>
      </c>
    </row>
    <row r="79" spans="1:43" x14ac:dyDescent="0.25">
      <c r="A79" s="98">
        <f t="shared" si="3"/>
        <v>75</v>
      </c>
      <c r="B79" s="98" t="s">
        <v>130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4"/>
        <v>SCC</v>
      </c>
    </row>
    <row r="80" spans="1:43" x14ac:dyDescent="0.25">
      <c r="A80" s="98">
        <f t="shared" si="3"/>
        <v>76</v>
      </c>
      <c r="B80" s="98" t="s">
        <v>130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4"/>
        <v>SCC</v>
      </c>
    </row>
    <row r="81" spans="1:43" x14ac:dyDescent="0.25">
      <c r="A81" s="98">
        <f t="shared" si="3"/>
        <v>77</v>
      </c>
      <c r="B81" s="98" t="s">
        <v>130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4"/>
        <v>SCC</v>
      </c>
    </row>
    <row r="82" spans="1:43" x14ac:dyDescent="0.25">
      <c r="A82" s="98">
        <f t="shared" si="3"/>
        <v>78</v>
      </c>
      <c r="B82" s="98" t="s">
        <v>130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4"/>
        <v>SCC</v>
      </c>
    </row>
    <row r="83" spans="1:43" x14ac:dyDescent="0.25">
      <c r="A83" s="98">
        <f t="shared" si="3"/>
        <v>79</v>
      </c>
      <c r="B83" s="98" t="s">
        <v>130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4"/>
        <v>SCC</v>
      </c>
    </row>
    <row r="84" spans="1:43" x14ac:dyDescent="0.25">
      <c r="A84" s="98">
        <f t="shared" si="3"/>
        <v>80</v>
      </c>
      <c r="B84" s="98" t="s">
        <v>130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4"/>
        <v>SCC</v>
      </c>
    </row>
    <row r="85" spans="1:43" x14ac:dyDescent="0.25">
      <c r="A85" s="98">
        <f t="shared" si="3"/>
        <v>81</v>
      </c>
      <c r="B85" s="98" t="s">
        <v>130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4"/>
        <v>SCC</v>
      </c>
    </row>
    <row r="86" spans="1:43" x14ac:dyDescent="0.25">
      <c r="A86" s="98">
        <f t="shared" si="3"/>
        <v>82</v>
      </c>
      <c r="B86" s="98" t="s">
        <v>130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4"/>
        <v>SCC</v>
      </c>
    </row>
    <row r="87" spans="1:43" x14ac:dyDescent="0.25">
      <c r="A87" s="98">
        <f t="shared" si="3"/>
        <v>83</v>
      </c>
      <c r="B87" s="98" t="s">
        <v>130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4"/>
        <v>SCC</v>
      </c>
    </row>
    <row r="88" spans="1:43" x14ac:dyDescent="0.25">
      <c r="A88" s="98">
        <f t="shared" si="3"/>
        <v>84</v>
      </c>
      <c r="B88" s="98" t="s">
        <v>130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4"/>
        <v>SCC</v>
      </c>
    </row>
    <row r="89" spans="1:43" x14ac:dyDescent="0.25">
      <c r="A89" s="98">
        <f t="shared" si="3"/>
        <v>85</v>
      </c>
      <c r="B89" s="98" t="s">
        <v>130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4"/>
        <v>SCC</v>
      </c>
    </row>
    <row r="90" spans="1:43" x14ac:dyDescent="0.25">
      <c r="A90" s="98">
        <f t="shared" si="3"/>
        <v>86</v>
      </c>
      <c r="B90" s="98" t="s">
        <v>130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4"/>
        <v>SCC</v>
      </c>
    </row>
    <row r="91" spans="1:43" x14ac:dyDescent="0.25">
      <c r="A91" s="98">
        <f t="shared" si="3"/>
        <v>87</v>
      </c>
      <c r="B91" s="98" t="s">
        <v>130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4"/>
        <v>SCC</v>
      </c>
    </row>
    <row r="92" spans="1:43" x14ac:dyDescent="0.25">
      <c r="A92" s="98">
        <f t="shared" si="3"/>
        <v>88</v>
      </c>
      <c r="B92" s="98" t="s">
        <v>130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4"/>
        <v>SCC</v>
      </c>
    </row>
    <row r="93" spans="1:43" x14ac:dyDescent="0.25">
      <c r="A93" s="98">
        <f t="shared" si="3"/>
        <v>89</v>
      </c>
      <c r="B93" s="98" t="s">
        <v>130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4"/>
        <v>SCC</v>
      </c>
    </row>
    <row r="94" spans="1:43" x14ac:dyDescent="0.25">
      <c r="A94" s="98">
        <f t="shared" si="3"/>
        <v>90</v>
      </c>
      <c r="B94" s="98" t="s">
        <v>130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4"/>
        <v>SCC</v>
      </c>
    </row>
    <row r="95" spans="1:43" x14ac:dyDescent="0.25">
      <c r="A95" s="98">
        <f t="shared" si="3"/>
        <v>91</v>
      </c>
      <c r="B95" s="98" t="s">
        <v>130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4"/>
        <v>SCC</v>
      </c>
    </row>
    <row r="96" spans="1:43" x14ac:dyDescent="0.25">
      <c r="A96" s="98">
        <f t="shared" si="3"/>
        <v>92</v>
      </c>
      <c r="B96" s="98" t="s">
        <v>130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4"/>
        <v>SCC</v>
      </c>
    </row>
    <row r="97" spans="1:43" x14ac:dyDescent="0.25">
      <c r="A97" s="98">
        <f t="shared" si="3"/>
        <v>93</v>
      </c>
      <c r="B97" s="98" t="s">
        <v>130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4"/>
        <v>SCC</v>
      </c>
    </row>
    <row r="98" spans="1:43" x14ac:dyDescent="0.25">
      <c r="A98" s="98">
        <f t="shared" si="3"/>
        <v>94</v>
      </c>
      <c r="B98" s="98" t="s">
        <v>130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4"/>
        <v>SCC</v>
      </c>
    </row>
    <row r="99" spans="1:43" x14ac:dyDescent="0.25">
      <c r="A99" s="98">
        <f t="shared" si="3"/>
        <v>95</v>
      </c>
      <c r="B99" s="98" t="s">
        <v>130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4"/>
        <v>SCC</v>
      </c>
    </row>
    <row r="100" spans="1:43" x14ac:dyDescent="0.25">
      <c r="A100" s="98">
        <f t="shared" si="3"/>
        <v>96</v>
      </c>
      <c r="B100" s="98" t="s">
        <v>130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4"/>
        <v>SCC</v>
      </c>
    </row>
    <row r="101" spans="1:43" x14ac:dyDescent="0.25">
      <c r="A101" s="98">
        <f t="shared" si="3"/>
        <v>97</v>
      </c>
      <c r="B101" s="98" t="s">
        <v>130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4"/>
        <v>SCC</v>
      </c>
    </row>
    <row r="102" spans="1:43" x14ac:dyDescent="0.25">
      <c r="A102" s="98">
        <f t="shared" si="3"/>
        <v>98</v>
      </c>
      <c r="B102" s="98" t="s">
        <v>130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4"/>
        <v>SCC</v>
      </c>
    </row>
    <row r="103" spans="1:43" x14ac:dyDescent="0.25">
      <c r="A103" s="98">
        <f t="shared" ref="A103" si="5">A102+1</f>
        <v>99</v>
      </c>
      <c r="B103" s="98" t="s">
        <v>130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4"/>
        <v>SCC</v>
      </c>
    </row>
    <row r="104" spans="1:43" ht="16.5" thickBot="1" x14ac:dyDescent="0.3">
      <c r="A104" s="98">
        <f>A103+1</f>
        <v>100</v>
      </c>
      <c r="B104" s="98" t="s">
        <v>130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4"/>
        <v>SCC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 t="str">
        <f>IF(SUM(Q5:Q104)=0,"",SUM(Q5:Q104))</f>
        <v/>
      </c>
      <c r="R105" s="91" t="str">
        <f>IF(SUM(R5:R104)=0,"",SUM(R5:R104))</f>
        <v/>
      </c>
      <c r="S105" s="635" t="str">
        <f t="shared" ref="S105:AN105" si="6">S2</f>
        <v>ADVENTUROUS ACTIVITIES</v>
      </c>
      <c r="T105" s="628" t="str">
        <f t="shared" si="6"/>
        <v>ARCHERY</v>
      </c>
      <c r="U105" s="626" t="str">
        <f t="shared" si="6"/>
        <v>ATHLETICS</v>
      </c>
      <c r="V105" s="628" t="str">
        <f t="shared" si="6"/>
        <v>BADMINTON</v>
      </c>
      <c r="W105" s="626" t="str">
        <f t="shared" si="6"/>
        <v>CANOEING</v>
      </c>
      <c r="X105" s="628" t="str">
        <f t="shared" si="6"/>
        <v>GOLF</v>
      </c>
      <c r="Y105" s="626" t="str">
        <f t="shared" si="6"/>
        <v>GYMNASTICS</v>
      </c>
      <c r="Z105" s="628" t="str">
        <f t="shared" si="6"/>
        <v>JUDO</v>
      </c>
      <c r="AA105" s="626" t="str">
        <f t="shared" si="6"/>
        <v>MOUNTAIN BIKING</v>
      </c>
      <c r="AB105" s="628" t="str">
        <f t="shared" si="6"/>
        <v>POOL -ARTISTIC SWIMMING</v>
      </c>
      <c r="AC105" s="626" t="str">
        <f t="shared" si="6"/>
        <v>POOL - POOLSIDE DIVING</v>
      </c>
      <c r="AD105" s="628" t="str">
        <f t="shared" si="6"/>
        <v>SKATEBOARDING</v>
      </c>
      <c r="AE105" s="626" t="str">
        <f t="shared" si="6"/>
        <v>SWORD FENCING</v>
      </c>
      <c r="AF105" s="628" t="str">
        <f t="shared" si="6"/>
        <v>TABLE TENNIS</v>
      </c>
      <c r="AG105" s="626" t="str">
        <f t="shared" si="6"/>
        <v>TRAMPOLINING</v>
      </c>
      <c r="AH105" s="628" t="str">
        <f t="shared" si="6"/>
        <v>VOLLEYBALL</v>
      </c>
      <c r="AI105" s="626" t="str">
        <f t="shared" si="6"/>
        <v>UNUSED</v>
      </c>
      <c r="AJ105" s="628" t="str">
        <f t="shared" si="6"/>
        <v>UNUSED</v>
      </c>
      <c r="AK105" s="626" t="str">
        <f t="shared" si="6"/>
        <v>UNUSED</v>
      </c>
      <c r="AL105" s="628" t="str">
        <f t="shared" si="6"/>
        <v>UNUSED</v>
      </c>
      <c r="AM105" s="626" t="str">
        <f t="shared" si="6"/>
        <v>UNUSED</v>
      </c>
      <c r="AN105" s="624" t="str">
        <f t="shared" si="6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7">IF(COUNTIF(S5:S104,1)=0,"",COUNTIF(S5:S104,1))</f>
        <v/>
      </c>
      <c r="T108" s="35" t="str">
        <f t="shared" si="7"/>
        <v/>
      </c>
      <c r="U108" s="35" t="str">
        <f t="shared" si="7"/>
        <v/>
      </c>
      <c r="V108" s="35" t="str">
        <f t="shared" si="7"/>
        <v/>
      </c>
      <c r="W108" s="35" t="str">
        <f t="shared" si="7"/>
        <v/>
      </c>
      <c r="X108" s="35" t="str">
        <f t="shared" si="7"/>
        <v/>
      </c>
      <c r="Y108" s="35" t="str">
        <f t="shared" si="7"/>
        <v/>
      </c>
      <c r="Z108" s="35" t="str">
        <f t="shared" si="7"/>
        <v/>
      </c>
      <c r="AA108" s="35" t="str">
        <f t="shared" si="7"/>
        <v/>
      </c>
      <c r="AB108" s="35" t="str">
        <f t="shared" si="7"/>
        <v/>
      </c>
      <c r="AC108" s="35" t="str">
        <f t="shared" si="7"/>
        <v/>
      </c>
      <c r="AD108" s="35" t="str">
        <f t="shared" si="7"/>
        <v/>
      </c>
      <c r="AE108" s="35" t="str">
        <f t="shared" si="7"/>
        <v/>
      </c>
      <c r="AF108" s="35" t="str">
        <f t="shared" si="7"/>
        <v/>
      </c>
      <c r="AG108" s="35" t="str">
        <f t="shared" si="7"/>
        <v/>
      </c>
      <c r="AH108" s="35" t="str">
        <f t="shared" si="7"/>
        <v/>
      </c>
      <c r="AI108" s="35" t="str">
        <f t="shared" si="7"/>
        <v/>
      </c>
      <c r="AJ108" s="35" t="str">
        <f t="shared" si="7"/>
        <v/>
      </c>
      <c r="AK108" s="35" t="str">
        <f t="shared" si="7"/>
        <v/>
      </c>
      <c r="AL108" s="35" t="str">
        <f t="shared" si="7"/>
        <v/>
      </c>
      <c r="AM108" s="35" t="str">
        <f t="shared" si="7"/>
        <v/>
      </c>
      <c r="AN108" s="34" t="str">
        <f t="shared" si="7"/>
        <v/>
      </c>
      <c r="AO108" s="33" t="s">
        <v>3</v>
      </c>
      <c r="AP108" s="32"/>
      <c r="AQ108" s="95">
        <f>SUM(S108:AN108)</f>
        <v>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8">IF(COUNTIF(S5:S104,2)=0,"",COUNTIF(S5:S104,2))</f>
        <v/>
      </c>
      <c r="T109" s="27" t="str">
        <f t="shared" si="8"/>
        <v/>
      </c>
      <c r="U109" s="27" t="str">
        <f t="shared" si="8"/>
        <v/>
      </c>
      <c r="V109" s="27" t="str">
        <f t="shared" si="8"/>
        <v/>
      </c>
      <c r="W109" s="27" t="str">
        <f t="shared" si="8"/>
        <v/>
      </c>
      <c r="X109" s="27" t="str">
        <f t="shared" si="8"/>
        <v/>
      </c>
      <c r="Y109" s="27" t="str">
        <f t="shared" si="8"/>
        <v/>
      </c>
      <c r="Z109" s="27" t="str">
        <f t="shared" si="8"/>
        <v/>
      </c>
      <c r="AA109" s="27" t="str">
        <f t="shared" si="8"/>
        <v/>
      </c>
      <c r="AB109" s="27" t="str">
        <f t="shared" si="8"/>
        <v/>
      </c>
      <c r="AC109" s="27" t="str">
        <f t="shared" si="8"/>
        <v/>
      </c>
      <c r="AD109" s="27" t="str">
        <f t="shared" si="8"/>
        <v/>
      </c>
      <c r="AE109" s="27" t="str">
        <f t="shared" si="8"/>
        <v/>
      </c>
      <c r="AF109" s="27" t="str">
        <f t="shared" si="8"/>
        <v/>
      </c>
      <c r="AG109" s="27" t="str">
        <f t="shared" si="8"/>
        <v/>
      </c>
      <c r="AH109" s="27" t="str">
        <f t="shared" si="8"/>
        <v/>
      </c>
      <c r="AI109" s="27" t="str">
        <f t="shared" si="8"/>
        <v/>
      </c>
      <c r="AJ109" s="27" t="str">
        <f t="shared" si="8"/>
        <v/>
      </c>
      <c r="AK109" s="27" t="str">
        <f t="shared" si="8"/>
        <v/>
      </c>
      <c r="AL109" s="27" t="str">
        <f t="shared" si="8"/>
        <v/>
      </c>
      <c r="AM109" s="27" t="str">
        <f t="shared" si="8"/>
        <v/>
      </c>
      <c r="AN109" s="26" t="str">
        <f t="shared" si="8"/>
        <v/>
      </c>
      <c r="AO109" s="25" t="s">
        <v>59</v>
      </c>
      <c r="AP109" s="24"/>
      <c r="AQ109" s="95">
        <f>SUM(S109:AN109)</f>
        <v>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9">IF(COUNTIF(S5:S104,3)=0,"",COUNTIF(S5:S104,3))</f>
        <v/>
      </c>
      <c r="T110" s="28" t="str">
        <f t="shared" si="9"/>
        <v/>
      </c>
      <c r="U110" s="27" t="str">
        <f t="shared" si="9"/>
        <v/>
      </c>
      <c r="V110" s="27" t="str">
        <f t="shared" si="9"/>
        <v/>
      </c>
      <c r="W110" s="27" t="str">
        <f t="shared" si="9"/>
        <v/>
      </c>
      <c r="X110" s="27" t="str">
        <f t="shared" si="9"/>
        <v/>
      </c>
      <c r="Y110" s="27" t="str">
        <f t="shared" si="9"/>
        <v/>
      </c>
      <c r="Z110" s="27" t="str">
        <f t="shared" si="9"/>
        <v/>
      </c>
      <c r="AA110" s="27" t="str">
        <f t="shared" si="9"/>
        <v/>
      </c>
      <c r="AB110" s="27" t="str">
        <f t="shared" si="9"/>
        <v/>
      </c>
      <c r="AC110" s="27" t="str">
        <f t="shared" si="9"/>
        <v/>
      </c>
      <c r="AD110" s="27" t="str">
        <f t="shared" si="9"/>
        <v/>
      </c>
      <c r="AE110" s="27" t="str">
        <f t="shared" si="9"/>
        <v/>
      </c>
      <c r="AF110" s="27" t="str">
        <f t="shared" si="9"/>
        <v/>
      </c>
      <c r="AG110" s="27" t="str">
        <f t="shared" si="9"/>
        <v/>
      </c>
      <c r="AH110" s="27" t="str">
        <f t="shared" si="9"/>
        <v/>
      </c>
      <c r="AI110" s="27" t="str">
        <f t="shared" si="9"/>
        <v/>
      </c>
      <c r="AJ110" s="27" t="str">
        <f t="shared" si="9"/>
        <v/>
      </c>
      <c r="AK110" s="27" t="str">
        <f t="shared" si="9"/>
        <v/>
      </c>
      <c r="AL110" s="27" t="str">
        <f t="shared" si="9"/>
        <v/>
      </c>
      <c r="AM110" s="27" t="str">
        <f t="shared" si="9"/>
        <v/>
      </c>
      <c r="AN110" s="26" t="str">
        <f t="shared" si="9"/>
        <v/>
      </c>
      <c r="AO110" s="25" t="s">
        <v>58</v>
      </c>
      <c r="AP110" s="24"/>
      <c r="AQ110" s="95">
        <f>SUM(S110:AN110)</f>
        <v>0</v>
      </c>
    </row>
    <row r="111" spans="1:43" ht="16.5" thickTop="1" x14ac:dyDescent="0.25"/>
  </sheetData>
  <mergeCells count="48">
    <mergeCell ref="AO2:AO3"/>
    <mergeCell ref="P3:R3"/>
    <mergeCell ref="AL105:AL106"/>
    <mergeCell ref="AM105:AM106"/>
    <mergeCell ref="AN105:AN106"/>
    <mergeCell ref="Y2:Y4"/>
    <mergeCell ref="Z2:Z4"/>
    <mergeCell ref="AJ2:AJ4"/>
    <mergeCell ref="AK2:AK4"/>
    <mergeCell ref="V105:V106"/>
    <mergeCell ref="W105:W106"/>
    <mergeCell ref="X105:X106"/>
    <mergeCell ref="Y105:Y106"/>
    <mergeCell ref="Z105:Z106"/>
    <mergeCell ref="AH105:AH106"/>
    <mergeCell ref="AI105:AI106"/>
    <mergeCell ref="S1:AN1"/>
    <mergeCell ref="D2:G2"/>
    <mergeCell ref="AL2:AL4"/>
    <mergeCell ref="AM2:AM4"/>
    <mergeCell ref="AN2:AN4"/>
    <mergeCell ref="AH2:AH4"/>
    <mergeCell ref="AI2:AI4"/>
    <mergeCell ref="AB2:AB4"/>
    <mergeCell ref="AC2:AC4"/>
    <mergeCell ref="AD2:AD4"/>
    <mergeCell ref="AE2:AE4"/>
    <mergeCell ref="AF2:AF4"/>
    <mergeCell ref="AG2:AG4"/>
    <mergeCell ref="V2:V4"/>
    <mergeCell ref="W2:W4"/>
    <mergeCell ref="X2:X4"/>
    <mergeCell ref="AJ105:AJ106"/>
    <mergeCell ref="AK105:AK106"/>
    <mergeCell ref="S105:S106"/>
    <mergeCell ref="T105:T106"/>
    <mergeCell ref="U105:U106"/>
    <mergeCell ref="AG105:AG106"/>
    <mergeCell ref="AB105:AB106"/>
    <mergeCell ref="AC105:AC106"/>
    <mergeCell ref="AD105:AD106"/>
    <mergeCell ref="AE105:AE106"/>
    <mergeCell ref="AF105:AF106"/>
    <mergeCell ref="S2:S4"/>
    <mergeCell ref="T2:T4"/>
    <mergeCell ref="U2:U4"/>
    <mergeCell ref="AA2:AA4"/>
    <mergeCell ref="AA105:AA106"/>
  </mergeCells>
  <conditionalFormatting sqref="S108:AN110">
    <cfRule type="notContainsBlanks" dxfId="9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111"/>
  <sheetViews>
    <sheetView topLeftCell="A2" zoomScale="70" zoomScaleNormal="70" workbookViewId="0">
      <pane ySplit="1530" activePane="bottomLeft"/>
      <selection activeCell="D3" sqref="D1:D1048576"/>
      <selection pane="bottomLeft" activeCell="AF15" sqref="AF15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hidden="1" customWidth="1"/>
    <col min="11" max="11" width="20" style="120" hidden="1" customWidth="1"/>
    <col min="12" max="12" width="12.28515625" style="21" hidden="1" customWidth="1"/>
    <col min="13" max="13" width="10" style="21" hidden="1" customWidth="1"/>
    <col min="14" max="14" width="15.42578125" style="21" customWidth="1"/>
    <col min="15" max="15" width="6.5703125" style="245" customWidth="1"/>
    <col min="16" max="16" width="6.140625" style="245" customWidth="1"/>
    <col min="17" max="17" width="6.140625" style="22" customWidth="1"/>
    <col min="18" max="18" width="6.140625" style="245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39"/>
      <c r="P1" s="239"/>
      <c r="Q1" s="30"/>
      <c r="R1" s="239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99</v>
      </c>
      <c r="E2" s="631"/>
      <c r="F2" s="631"/>
      <c r="G2" s="632"/>
      <c r="H2" s="124"/>
      <c r="I2" s="124"/>
      <c r="J2" s="78" t="s">
        <v>62</v>
      </c>
      <c r="K2" s="122"/>
      <c r="L2" s="123"/>
      <c r="M2" s="126"/>
      <c r="N2" s="126"/>
      <c r="O2" s="224"/>
      <c r="P2" s="239"/>
      <c r="Q2" s="77"/>
      <c r="R2" s="239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Southbroom St James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39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240" t="s">
        <v>142</v>
      </c>
      <c r="P4" s="246" t="s">
        <v>6</v>
      </c>
      <c r="Q4" s="93" t="s">
        <v>5</v>
      </c>
      <c r="R4" s="251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27" thickTop="1" x14ac:dyDescent="0.25">
      <c r="A5" s="386">
        <v>5</v>
      </c>
      <c r="B5" s="386" t="s">
        <v>17</v>
      </c>
      <c r="C5" s="401" t="s">
        <v>1828</v>
      </c>
      <c r="D5" s="402" t="s">
        <v>1829</v>
      </c>
      <c r="E5" s="403" t="s">
        <v>1830</v>
      </c>
      <c r="F5" s="403" t="s">
        <v>1831</v>
      </c>
      <c r="G5" s="390" t="s">
        <v>161</v>
      </c>
      <c r="H5" s="404" t="s">
        <v>1832</v>
      </c>
      <c r="I5" s="405" t="s">
        <v>1833</v>
      </c>
      <c r="J5" s="405"/>
      <c r="K5" s="405" t="s">
        <v>149</v>
      </c>
      <c r="L5" s="406" t="s">
        <v>1796</v>
      </c>
      <c r="M5" s="390" t="s">
        <v>1834</v>
      </c>
      <c r="N5" s="395"/>
      <c r="O5" s="396" t="s">
        <v>153</v>
      </c>
      <c r="P5" s="247">
        <v>10</v>
      </c>
      <c r="Q5" s="143"/>
      <c r="R5" s="250"/>
      <c r="S5" s="64">
        <v>1</v>
      </c>
      <c r="T5" s="65">
        <v>2</v>
      </c>
      <c r="U5" s="64"/>
      <c r="V5" s="65"/>
      <c r="W5" s="64"/>
      <c r="X5" s="65"/>
      <c r="Y5" s="64"/>
      <c r="Z5" s="65"/>
      <c r="AA5" s="64"/>
      <c r="AB5" s="65"/>
      <c r="AC5" s="64">
        <v>3</v>
      </c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3" t="str">
        <f t="shared" ref="AQ5:AQ42" si="0">B5</f>
        <v>SB</v>
      </c>
    </row>
    <row r="6" spans="1:43" ht="26.25" x14ac:dyDescent="0.25">
      <c r="A6" s="386">
        <v>6</v>
      </c>
      <c r="B6" s="386" t="s">
        <v>17</v>
      </c>
      <c r="C6" s="401" t="s">
        <v>1835</v>
      </c>
      <c r="D6" s="402" t="s">
        <v>1836</v>
      </c>
      <c r="E6" s="403" t="s">
        <v>1837</v>
      </c>
      <c r="F6" s="403" t="s">
        <v>1838</v>
      </c>
      <c r="G6" s="390" t="s">
        <v>148</v>
      </c>
      <c r="H6" s="404" t="s">
        <v>1839</v>
      </c>
      <c r="I6" s="405" t="s">
        <v>1840</v>
      </c>
      <c r="J6" s="405" t="s">
        <v>1841</v>
      </c>
      <c r="K6" s="405" t="s">
        <v>149</v>
      </c>
      <c r="L6" s="406" t="s">
        <v>1842</v>
      </c>
      <c r="M6" s="390" t="s">
        <v>1843</v>
      </c>
      <c r="N6" s="395" t="s">
        <v>1844</v>
      </c>
      <c r="O6" s="396" t="s">
        <v>151</v>
      </c>
      <c r="P6" s="247">
        <v>10</v>
      </c>
      <c r="Q6" s="143"/>
      <c r="R6" s="250"/>
      <c r="S6" s="64">
        <v>3</v>
      </c>
      <c r="T6" s="65"/>
      <c r="U6" s="64"/>
      <c r="V6" s="65"/>
      <c r="W6" s="64">
        <v>2</v>
      </c>
      <c r="X6" s="65"/>
      <c r="Y6" s="64"/>
      <c r="Z6" s="65"/>
      <c r="AA6" s="64"/>
      <c r="AB6" s="65"/>
      <c r="AC6" s="64"/>
      <c r="AD6" s="65"/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 t="s">
        <v>1845</v>
      </c>
      <c r="AQ6" s="193" t="str">
        <f t="shared" si="0"/>
        <v>SB</v>
      </c>
    </row>
    <row r="7" spans="1:43" ht="26.25" x14ac:dyDescent="0.25">
      <c r="A7" s="386">
        <v>7</v>
      </c>
      <c r="B7" s="386" t="s">
        <v>17</v>
      </c>
      <c r="C7" s="387" t="s">
        <v>1846</v>
      </c>
      <c r="D7" s="388" t="s">
        <v>1847</v>
      </c>
      <c r="E7" s="389" t="s">
        <v>1848</v>
      </c>
      <c r="F7" s="389" t="s">
        <v>1849</v>
      </c>
      <c r="G7" s="390"/>
      <c r="H7" s="391" t="s">
        <v>1850</v>
      </c>
      <c r="I7" s="392" t="s">
        <v>1851</v>
      </c>
      <c r="J7" s="392"/>
      <c r="K7" s="392" t="s">
        <v>149</v>
      </c>
      <c r="L7" s="393" t="s">
        <v>1731</v>
      </c>
      <c r="M7" s="394" t="s">
        <v>1852</v>
      </c>
      <c r="N7" s="395"/>
      <c r="O7" s="396" t="s">
        <v>153</v>
      </c>
      <c r="P7" s="247">
        <v>10</v>
      </c>
      <c r="Q7" s="143"/>
      <c r="R7" s="250"/>
      <c r="S7" s="56">
        <v>1</v>
      </c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>
        <v>3</v>
      </c>
      <c r="AH7" s="55">
        <v>2</v>
      </c>
      <c r="AI7" s="54"/>
      <c r="AJ7" s="55"/>
      <c r="AK7" s="54"/>
      <c r="AL7" s="55"/>
      <c r="AM7" s="54"/>
      <c r="AN7" s="53"/>
      <c r="AO7" s="59"/>
      <c r="AP7" s="52" t="s">
        <v>168</v>
      </c>
      <c r="AQ7" s="193" t="str">
        <f t="shared" si="0"/>
        <v>SB</v>
      </c>
    </row>
    <row r="8" spans="1:43" ht="26.25" x14ac:dyDescent="0.25">
      <c r="A8" s="386">
        <v>8</v>
      </c>
      <c r="B8" s="386" t="s">
        <v>17</v>
      </c>
      <c r="C8" s="387" t="s">
        <v>1853</v>
      </c>
      <c r="D8" s="388" t="s">
        <v>1854</v>
      </c>
      <c r="E8" s="389" t="s">
        <v>1855</v>
      </c>
      <c r="F8" s="389" t="s">
        <v>1856</v>
      </c>
      <c r="G8" s="390" t="s">
        <v>148</v>
      </c>
      <c r="H8" s="391" t="s">
        <v>1857</v>
      </c>
      <c r="I8" s="392" t="s">
        <v>1858</v>
      </c>
      <c r="J8" s="392"/>
      <c r="K8" s="392" t="s">
        <v>149</v>
      </c>
      <c r="L8" s="393" t="s">
        <v>1174</v>
      </c>
      <c r="M8" s="394" t="s">
        <v>1859</v>
      </c>
      <c r="N8" s="395" t="s">
        <v>1860</v>
      </c>
      <c r="O8" s="396" t="s">
        <v>207</v>
      </c>
      <c r="P8" s="247">
        <v>10</v>
      </c>
      <c r="Q8" s="143"/>
      <c r="R8" s="250"/>
      <c r="S8" s="56"/>
      <c r="T8" s="57">
        <v>3</v>
      </c>
      <c r="U8" s="56"/>
      <c r="V8" s="57"/>
      <c r="W8" s="56"/>
      <c r="X8" s="57"/>
      <c r="Y8" s="56"/>
      <c r="Z8" s="57"/>
      <c r="AA8" s="56"/>
      <c r="AB8" s="57"/>
      <c r="AC8" s="56"/>
      <c r="AD8" s="57">
        <v>1</v>
      </c>
      <c r="AE8" s="56"/>
      <c r="AF8" s="55">
        <v>2</v>
      </c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3" t="str">
        <f t="shared" si="0"/>
        <v>SB</v>
      </c>
    </row>
    <row r="9" spans="1:43" ht="26.25" x14ac:dyDescent="0.25">
      <c r="A9" s="386">
        <v>10</v>
      </c>
      <c r="B9" s="386" t="s">
        <v>17</v>
      </c>
      <c r="C9" s="387" t="s">
        <v>1702</v>
      </c>
      <c r="D9" s="388" t="s">
        <v>1861</v>
      </c>
      <c r="E9" s="389" t="s">
        <v>1870</v>
      </c>
      <c r="F9" s="389" t="s">
        <v>1863</v>
      </c>
      <c r="G9" s="390"/>
      <c r="H9" s="391" t="s">
        <v>1864</v>
      </c>
      <c r="I9" s="393" t="s">
        <v>1865</v>
      </c>
      <c r="J9" s="393"/>
      <c r="K9" s="393" t="s">
        <v>149</v>
      </c>
      <c r="L9" s="393" t="s">
        <v>732</v>
      </c>
      <c r="M9" s="394" t="s">
        <v>1866</v>
      </c>
      <c r="N9" s="395" t="s">
        <v>1867</v>
      </c>
      <c r="O9" s="396" t="s">
        <v>1868</v>
      </c>
      <c r="P9" s="247">
        <v>10</v>
      </c>
      <c r="Q9" s="143"/>
      <c r="R9" s="250"/>
      <c r="S9" s="56"/>
      <c r="T9" s="57">
        <v>1</v>
      </c>
      <c r="U9" s="56"/>
      <c r="V9" s="57"/>
      <c r="W9" s="56">
        <v>2</v>
      </c>
      <c r="X9" s="57">
        <v>3</v>
      </c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3" t="str">
        <f t="shared" si="0"/>
        <v>SB</v>
      </c>
    </row>
    <row r="10" spans="1:43" ht="26.25" x14ac:dyDescent="0.25">
      <c r="A10" s="386">
        <v>9</v>
      </c>
      <c r="B10" s="386" t="s">
        <v>17</v>
      </c>
      <c r="C10" s="387" t="s">
        <v>704</v>
      </c>
      <c r="D10" s="388" t="s">
        <v>1861</v>
      </c>
      <c r="E10" s="389" t="s">
        <v>1862</v>
      </c>
      <c r="F10" s="389" t="s">
        <v>1863</v>
      </c>
      <c r="G10" s="390"/>
      <c r="H10" s="391" t="s">
        <v>1864</v>
      </c>
      <c r="I10" s="393" t="s">
        <v>1865</v>
      </c>
      <c r="J10" s="393"/>
      <c r="K10" s="393" t="s">
        <v>149</v>
      </c>
      <c r="L10" s="393" t="s">
        <v>732</v>
      </c>
      <c r="M10" s="394" t="s">
        <v>1866</v>
      </c>
      <c r="N10" s="395" t="s">
        <v>1867</v>
      </c>
      <c r="O10" s="396" t="s">
        <v>1868</v>
      </c>
      <c r="P10" s="247">
        <v>10</v>
      </c>
      <c r="Q10" s="143"/>
      <c r="R10" s="250"/>
      <c r="S10" s="56"/>
      <c r="T10" s="57"/>
      <c r="U10" s="56">
        <v>1</v>
      </c>
      <c r="V10" s="57"/>
      <c r="W10" s="56"/>
      <c r="X10" s="57"/>
      <c r="Y10" s="56"/>
      <c r="Z10" s="57"/>
      <c r="AA10" s="56"/>
      <c r="AB10" s="57"/>
      <c r="AC10" s="56"/>
      <c r="AD10" s="57">
        <v>2</v>
      </c>
      <c r="AE10" s="56"/>
      <c r="AF10" s="55">
        <v>3</v>
      </c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1869</v>
      </c>
      <c r="AQ10" s="193" t="str">
        <f t="shared" si="0"/>
        <v>SB</v>
      </c>
    </row>
    <row r="11" spans="1:43" x14ac:dyDescent="0.25">
      <c r="A11" s="386">
        <f>A10+1</f>
        <v>10</v>
      </c>
      <c r="B11" s="386" t="str">
        <f>B10</f>
        <v>SB</v>
      </c>
      <c r="C11" s="398" t="s">
        <v>626</v>
      </c>
      <c r="D11" s="399" t="s">
        <v>2705</v>
      </c>
      <c r="E11" s="389" t="s">
        <v>1367</v>
      </c>
      <c r="F11" s="389" t="s">
        <v>2706</v>
      </c>
      <c r="G11" s="390" t="s">
        <v>152</v>
      </c>
      <c r="H11" s="468" t="s">
        <v>2707</v>
      </c>
      <c r="I11" s="392" t="s">
        <v>2708</v>
      </c>
      <c r="J11" s="392"/>
      <c r="K11" s="392"/>
      <c r="L11" s="393"/>
      <c r="M11" s="394"/>
      <c r="N11" s="396" t="s">
        <v>2709</v>
      </c>
      <c r="O11" s="466" t="s">
        <v>1868</v>
      </c>
      <c r="P11" s="247"/>
      <c r="Q11" s="143"/>
      <c r="R11" s="322">
        <v>10</v>
      </c>
      <c r="S11" s="56"/>
      <c r="T11" s="57">
        <v>2</v>
      </c>
      <c r="U11" s="56"/>
      <c r="V11" s="57"/>
      <c r="W11" s="56"/>
      <c r="X11" s="57"/>
      <c r="Y11" s="56">
        <v>3</v>
      </c>
      <c r="Z11" s="57"/>
      <c r="AA11" s="56"/>
      <c r="AB11" s="57"/>
      <c r="AC11" s="56"/>
      <c r="AD11" s="57"/>
      <c r="AE11" s="56"/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/>
      <c r="AP11" s="52" t="s">
        <v>657</v>
      </c>
      <c r="AQ11" s="193" t="str">
        <f t="shared" si="0"/>
        <v>SB</v>
      </c>
    </row>
    <row r="12" spans="1:43" ht="26.25" x14ac:dyDescent="0.25">
      <c r="A12" s="386">
        <v>19</v>
      </c>
      <c r="B12" s="386" t="s">
        <v>17</v>
      </c>
      <c r="C12" s="387" t="s">
        <v>1702</v>
      </c>
      <c r="D12" s="388" t="s">
        <v>1928</v>
      </c>
      <c r="E12" s="389" t="s">
        <v>1936</v>
      </c>
      <c r="F12" s="389" t="s">
        <v>1930</v>
      </c>
      <c r="G12" s="390" t="s">
        <v>161</v>
      </c>
      <c r="H12" s="391" t="s">
        <v>1931</v>
      </c>
      <c r="I12" s="392" t="s">
        <v>1932</v>
      </c>
      <c r="J12" s="392"/>
      <c r="K12" s="392" t="s">
        <v>149</v>
      </c>
      <c r="L12" s="393" t="s">
        <v>1933</v>
      </c>
      <c r="M12" s="394" t="s">
        <v>1934</v>
      </c>
      <c r="N12" s="395" t="s">
        <v>1935</v>
      </c>
      <c r="O12" s="396" t="s">
        <v>1868</v>
      </c>
      <c r="P12" s="247">
        <v>10</v>
      </c>
      <c r="Q12" s="143"/>
      <c r="R12" s="250"/>
      <c r="S12" s="56"/>
      <c r="T12" s="57">
        <v>1</v>
      </c>
      <c r="U12" s="56"/>
      <c r="V12" s="57"/>
      <c r="W12" s="56"/>
      <c r="X12" s="57"/>
      <c r="Y12" s="56">
        <v>3</v>
      </c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3" t="str">
        <f t="shared" si="0"/>
        <v>SB</v>
      </c>
    </row>
    <row r="13" spans="1:43" ht="26.25" x14ac:dyDescent="0.25">
      <c r="A13" s="386">
        <v>18</v>
      </c>
      <c r="B13" s="386" t="s">
        <v>17</v>
      </c>
      <c r="C13" s="387" t="s">
        <v>1927</v>
      </c>
      <c r="D13" s="388" t="s">
        <v>1928</v>
      </c>
      <c r="E13" s="389" t="s">
        <v>1929</v>
      </c>
      <c r="F13" s="389" t="s">
        <v>1930</v>
      </c>
      <c r="G13" s="390" t="s">
        <v>148</v>
      </c>
      <c r="H13" s="391" t="s">
        <v>1931</v>
      </c>
      <c r="I13" s="392" t="s">
        <v>1932</v>
      </c>
      <c r="J13" s="392"/>
      <c r="K13" s="392" t="s">
        <v>149</v>
      </c>
      <c r="L13" s="393" t="s">
        <v>1933</v>
      </c>
      <c r="M13" s="394" t="s">
        <v>1934</v>
      </c>
      <c r="N13" s="395" t="s">
        <v>1935</v>
      </c>
      <c r="O13" s="396" t="s">
        <v>1868</v>
      </c>
      <c r="P13" s="247">
        <v>10</v>
      </c>
      <c r="Q13" s="143"/>
      <c r="R13" s="250"/>
      <c r="S13" s="56"/>
      <c r="T13" s="57">
        <v>1</v>
      </c>
      <c r="U13" s="56"/>
      <c r="V13" s="57"/>
      <c r="W13" s="56"/>
      <c r="X13" s="57"/>
      <c r="Y13" s="56">
        <v>3</v>
      </c>
      <c r="Z13" s="57"/>
      <c r="AA13" s="56"/>
      <c r="AB13" s="57"/>
      <c r="AC13" s="56"/>
      <c r="AD13" s="57"/>
      <c r="AE13" s="56"/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3" t="str">
        <f t="shared" si="0"/>
        <v>SB</v>
      </c>
    </row>
    <row r="14" spans="1:43" ht="26.25" x14ac:dyDescent="0.25">
      <c r="A14" s="386">
        <v>20</v>
      </c>
      <c r="B14" s="386" t="s">
        <v>17</v>
      </c>
      <c r="C14" s="387" t="s">
        <v>1937</v>
      </c>
      <c r="D14" s="388" t="s">
        <v>1928</v>
      </c>
      <c r="E14" s="389" t="s">
        <v>1938</v>
      </c>
      <c r="F14" s="389" t="s">
        <v>1930</v>
      </c>
      <c r="G14" s="390" t="s">
        <v>1905</v>
      </c>
      <c r="H14" s="391" t="s">
        <v>1931</v>
      </c>
      <c r="I14" s="392" t="s">
        <v>1932</v>
      </c>
      <c r="J14" s="392"/>
      <c r="K14" s="392" t="s">
        <v>149</v>
      </c>
      <c r="L14" s="393" t="s">
        <v>1933</v>
      </c>
      <c r="M14" s="394" t="s">
        <v>1934</v>
      </c>
      <c r="N14" s="395" t="s">
        <v>1935</v>
      </c>
      <c r="O14" s="396" t="s">
        <v>153</v>
      </c>
      <c r="P14" s="247"/>
      <c r="Q14" s="143"/>
      <c r="R14" s="250"/>
      <c r="S14" s="56"/>
      <c r="T14" s="57">
        <v>3</v>
      </c>
      <c r="U14" s="56"/>
      <c r="V14" s="57"/>
      <c r="W14" s="56"/>
      <c r="X14" s="57"/>
      <c r="Y14" s="56">
        <v>1</v>
      </c>
      <c r="Z14" s="57"/>
      <c r="AA14" s="56"/>
      <c r="AB14" s="57"/>
      <c r="AC14" s="56"/>
      <c r="AD14" s="57"/>
      <c r="AE14" s="56"/>
      <c r="AF14" s="55"/>
      <c r="AG14" s="54">
        <v>3</v>
      </c>
      <c r="AH14" s="55"/>
      <c r="AI14" s="54"/>
      <c r="AJ14" s="55"/>
      <c r="AK14" s="54"/>
      <c r="AL14" s="55"/>
      <c r="AM14" s="54"/>
      <c r="AN14" s="53"/>
      <c r="AO14" s="59"/>
      <c r="AP14" s="52"/>
      <c r="AQ14" s="193" t="str">
        <f t="shared" si="0"/>
        <v>SB</v>
      </c>
    </row>
    <row r="15" spans="1:43" ht="26.25" x14ac:dyDescent="0.25">
      <c r="A15" s="386">
        <v>11</v>
      </c>
      <c r="B15" s="386" t="s">
        <v>17</v>
      </c>
      <c r="C15" s="387" t="s">
        <v>281</v>
      </c>
      <c r="D15" s="388" t="s">
        <v>1871</v>
      </c>
      <c r="E15" s="389" t="s">
        <v>1170</v>
      </c>
      <c r="F15" s="389" t="s">
        <v>1872</v>
      </c>
      <c r="G15" s="390" t="s">
        <v>161</v>
      </c>
      <c r="H15" s="391" t="s">
        <v>1873</v>
      </c>
      <c r="I15" s="392" t="s">
        <v>1874</v>
      </c>
      <c r="J15" s="392"/>
      <c r="K15" s="392" t="s">
        <v>149</v>
      </c>
      <c r="L15" s="393" t="s">
        <v>1875</v>
      </c>
      <c r="M15" s="394" t="s">
        <v>1876</v>
      </c>
      <c r="N15" s="395" t="s">
        <v>1877</v>
      </c>
      <c r="O15" s="396" t="s">
        <v>151</v>
      </c>
      <c r="P15" s="247"/>
      <c r="Q15" s="143"/>
      <c r="R15" s="277">
        <v>10</v>
      </c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>
        <v>1</v>
      </c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3" t="str">
        <f t="shared" si="0"/>
        <v>SB</v>
      </c>
    </row>
    <row r="16" spans="1:43" ht="26.25" x14ac:dyDescent="0.25">
      <c r="A16" s="386">
        <v>22</v>
      </c>
      <c r="B16" s="386" t="s">
        <v>17</v>
      </c>
      <c r="C16" s="387" t="s">
        <v>1947</v>
      </c>
      <c r="D16" s="388" t="s">
        <v>480</v>
      </c>
      <c r="E16" s="389" t="s">
        <v>1948</v>
      </c>
      <c r="F16" s="389" t="s">
        <v>1949</v>
      </c>
      <c r="G16" s="390" t="s">
        <v>148</v>
      </c>
      <c r="H16" s="391" t="s">
        <v>1950</v>
      </c>
      <c r="I16" s="392" t="s">
        <v>1951</v>
      </c>
      <c r="J16" s="392"/>
      <c r="K16" s="392" t="s">
        <v>149</v>
      </c>
      <c r="L16" s="393" t="s">
        <v>1952</v>
      </c>
      <c r="M16" s="394" t="s">
        <v>1953</v>
      </c>
      <c r="N16" s="395"/>
      <c r="O16" s="396" t="s">
        <v>151</v>
      </c>
      <c r="P16" s="247">
        <v>10</v>
      </c>
      <c r="Q16" s="143"/>
      <c r="R16" s="250"/>
      <c r="S16" s="56">
        <v>1</v>
      </c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 t="s">
        <v>1954</v>
      </c>
      <c r="AQ16" s="193" t="str">
        <f t="shared" si="0"/>
        <v>SB</v>
      </c>
    </row>
    <row r="17" spans="1:43" ht="26.25" x14ac:dyDescent="0.25">
      <c r="A17" s="386">
        <v>12</v>
      </c>
      <c r="B17" s="386" t="s">
        <v>17</v>
      </c>
      <c r="C17" s="387" t="s">
        <v>1878</v>
      </c>
      <c r="D17" s="388" t="s">
        <v>1879</v>
      </c>
      <c r="E17" s="389" t="s">
        <v>1880</v>
      </c>
      <c r="F17" s="389" t="s">
        <v>1881</v>
      </c>
      <c r="G17" s="390" t="s">
        <v>161</v>
      </c>
      <c r="H17" s="391" t="s">
        <v>1882</v>
      </c>
      <c r="I17" s="392" t="s">
        <v>1883</v>
      </c>
      <c r="J17" s="392" t="s">
        <v>617</v>
      </c>
      <c r="K17" s="392" t="s">
        <v>149</v>
      </c>
      <c r="L17" s="393" t="s">
        <v>1884</v>
      </c>
      <c r="M17" s="394" t="s">
        <v>1885</v>
      </c>
      <c r="N17" s="395"/>
      <c r="O17" s="396" t="s">
        <v>151</v>
      </c>
      <c r="P17" s="247">
        <v>10</v>
      </c>
      <c r="Q17" s="143"/>
      <c r="R17" s="277"/>
      <c r="S17" s="56"/>
      <c r="T17" s="57"/>
      <c r="U17" s="56"/>
      <c r="V17" s="57"/>
      <c r="W17" s="56"/>
      <c r="X17" s="57"/>
      <c r="Y17" s="56"/>
      <c r="Z17" s="57"/>
      <c r="AA17" s="222"/>
      <c r="AB17" s="57"/>
      <c r="AC17" s="56"/>
      <c r="AD17" s="57"/>
      <c r="AE17" s="56">
        <v>2</v>
      </c>
      <c r="AF17" s="55">
        <v>1</v>
      </c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3" t="str">
        <f t="shared" si="0"/>
        <v>SB</v>
      </c>
    </row>
    <row r="18" spans="1:43" ht="26.25" x14ac:dyDescent="0.25">
      <c r="A18" s="386">
        <v>13</v>
      </c>
      <c r="B18" s="386" t="s">
        <v>17</v>
      </c>
      <c r="C18" s="387" t="s">
        <v>1886</v>
      </c>
      <c r="D18" s="388" t="s">
        <v>156</v>
      </c>
      <c r="E18" s="389" t="s">
        <v>1887</v>
      </c>
      <c r="F18" s="389" t="s">
        <v>1888</v>
      </c>
      <c r="G18" s="390" t="s">
        <v>148</v>
      </c>
      <c r="H18" s="391" t="s">
        <v>1889</v>
      </c>
      <c r="I18" s="392" t="s">
        <v>1890</v>
      </c>
      <c r="J18" s="392"/>
      <c r="K18" s="392" t="s">
        <v>149</v>
      </c>
      <c r="L18" s="393" t="s">
        <v>1891</v>
      </c>
      <c r="M18" s="394" t="s">
        <v>1892</v>
      </c>
      <c r="N18" s="395"/>
      <c r="O18" s="396" t="s">
        <v>153</v>
      </c>
      <c r="P18" s="247"/>
      <c r="Q18" s="143"/>
      <c r="R18" s="250">
        <v>10</v>
      </c>
      <c r="S18" s="56"/>
      <c r="T18" s="57">
        <v>3</v>
      </c>
      <c r="U18" s="56"/>
      <c r="V18" s="57"/>
      <c r="W18" s="56"/>
      <c r="X18" s="57">
        <v>2</v>
      </c>
      <c r="Y18" s="56"/>
      <c r="Z18" s="57"/>
      <c r="AA18" s="56"/>
      <c r="AB18" s="57"/>
      <c r="AC18" s="56"/>
      <c r="AD18" s="57"/>
      <c r="AE18" s="56"/>
      <c r="AF18" s="55">
        <v>1</v>
      </c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3" t="str">
        <f t="shared" si="0"/>
        <v>SB</v>
      </c>
    </row>
    <row r="19" spans="1:43" ht="26.25" x14ac:dyDescent="0.25">
      <c r="A19" s="386">
        <v>2</v>
      </c>
      <c r="B19" s="386" t="s">
        <v>17</v>
      </c>
      <c r="C19" s="398" t="s">
        <v>300</v>
      </c>
      <c r="D19" s="399" t="s">
        <v>301</v>
      </c>
      <c r="E19" s="389" t="s">
        <v>302</v>
      </c>
      <c r="F19" s="389" t="s">
        <v>303</v>
      </c>
      <c r="G19" s="390" t="s">
        <v>161</v>
      </c>
      <c r="H19" s="391" t="s">
        <v>304</v>
      </c>
      <c r="I19" s="392" t="s">
        <v>305</v>
      </c>
      <c r="J19" s="392"/>
      <c r="K19" s="392" t="s">
        <v>149</v>
      </c>
      <c r="L19" s="393" t="s">
        <v>306</v>
      </c>
      <c r="M19" s="394" t="s">
        <v>307</v>
      </c>
      <c r="N19" s="395" t="s">
        <v>308</v>
      </c>
      <c r="O19" s="396" t="s">
        <v>151</v>
      </c>
      <c r="P19" s="247"/>
      <c r="Q19" s="143"/>
      <c r="R19" s="277">
        <v>10</v>
      </c>
      <c r="S19" s="56"/>
      <c r="T19" s="57"/>
      <c r="U19" s="56"/>
      <c r="V19" s="57"/>
      <c r="W19" s="56">
        <v>1</v>
      </c>
      <c r="X19" s="57"/>
      <c r="Y19" s="56"/>
      <c r="Z19" s="57"/>
      <c r="AA19" s="56"/>
      <c r="AB19" s="57"/>
      <c r="AC19" s="56"/>
      <c r="AD19" s="57">
        <v>2</v>
      </c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 t="s">
        <v>309</v>
      </c>
      <c r="AQ19" s="193" t="str">
        <f t="shared" si="0"/>
        <v>SB</v>
      </c>
    </row>
    <row r="20" spans="1:43" ht="26.25" x14ac:dyDescent="0.25">
      <c r="A20" s="386">
        <v>14</v>
      </c>
      <c r="B20" s="386" t="s">
        <v>17</v>
      </c>
      <c r="C20" s="387" t="s">
        <v>1893</v>
      </c>
      <c r="D20" s="388" t="s">
        <v>1894</v>
      </c>
      <c r="E20" s="389" t="s">
        <v>1895</v>
      </c>
      <c r="F20" s="389" t="s">
        <v>1896</v>
      </c>
      <c r="G20" s="390" t="s">
        <v>148</v>
      </c>
      <c r="H20" s="391" t="s">
        <v>1897</v>
      </c>
      <c r="I20" s="392" t="s">
        <v>1898</v>
      </c>
      <c r="J20" s="392"/>
      <c r="K20" s="392" t="s">
        <v>149</v>
      </c>
      <c r="L20" s="393" t="s">
        <v>1899</v>
      </c>
      <c r="M20" s="394" t="s">
        <v>1900</v>
      </c>
      <c r="N20" s="395"/>
      <c r="O20" s="396" t="s">
        <v>153</v>
      </c>
      <c r="P20" s="247">
        <v>10</v>
      </c>
      <c r="Q20" s="143"/>
      <c r="R20" s="250"/>
      <c r="S20" s="56"/>
      <c r="T20" s="57"/>
      <c r="U20" s="56"/>
      <c r="V20" s="57"/>
      <c r="W20" s="56"/>
      <c r="X20" s="57"/>
      <c r="Y20" s="56">
        <v>1</v>
      </c>
      <c r="Z20" s="57"/>
      <c r="AA20" s="56"/>
      <c r="AB20" s="57">
        <v>3</v>
      </c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59"/>
      <c r="AP20" s="52" t="s">
        <v>1901</v>
      </c>
      <c r="AQ20" s="193" t="str">
        <f t="shared" si="0"/>
        <v>SB</v>
      </c>
    </row>
    <row r="21" spans="1:43" ht="26.25" x14ac:dyDescent="0.25">
      <c r="A21" s="386">
        <v>3</v>
      </c>
      <c r="B21" s="386" t="s">
        <v>17</v>
      </c>
      <c r="C21" s="398" t="s">
        <v>310</v>
      </c>
      <c r="D21" s="399" t="s">
        <v>311</v>
      </c>
      <c r="E21" s="389" t="s">
        <v>312</v>
      </c>
      <c r="F21" s="389" t="s">
        <v>313</v>
      </c>
      <c r="G21" s="390" t="s">
        <v>161</v>
      </c>
      <c r="H21" s="391" t="s">
        <v>314</v>
      </c>
      <c r="I21" s="392" t="s">
        <v>315</v>
      </c>
      <c r="J21" s="392"/>
      <c r="K21" s="392" t="s">
        <v>149</v>
      </c>
      <c r="L21" s="393" t="s">
        <v>316</v>
      </c>
      <c r="M21" s="394" t="s">
        <v>317</v>
      </c>
      <c r="N21" s="395" t="s">
        <v>318</v>
      </c>
      <c r="O21" s="396" t="s">
        <v>153</v>
      </c>
      <c r="P21" s="247"/>
      <c r="Q21" s="143"/>
      <c r="R21" s="277">
        <v>10</v>
      </c>
      <c r="S21" s="56"/>
      <c r="T21" s="57">
        <v>2</v>
      </c>
      <c r="U21" s="56">
        <v>1</v>
      </c>
      <c r="V21" s="57"/>
      <c r="W21" s="56"/>
      <c r="X21" s="57"/>
      <c r="Y21" s="56"/>
      <c r="Z21" s="57"/>
      <c r="AA21" s="222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3" t="str">
        <f t="shared" si="0"/>
        <v>SB</v>
      </c>
    </row>
    <row r="22" spans="1:43" ht="26.25" x14ac:dyDescent="0.25">
      <c r="A22" s="386">
        <v>4</v>
      </c>
      <c r="B22" s="386" t="s">
        <v>17</v>
      </c>
      <c r="C22" s="398" t="s">
        <v>687</v>
      </c>
      <c r="D22" s="399" t="s">
        <v>688</v>
      </c>
      <c r="E22" s="389" t="s">
        <v>689</v>
      </c>
      <c r="F22" s="389" t="s">
        <v>690</v>
      </c>
      <c r="G22" s="390" t="s">
        <v>161</v>
      </c>
      <c r="H22" s="391" t="s">
        <v>691</v>
      </c>
      <c r="I22" s="392" t="s">
        <v>692</v>
      </c>
      <c r="J22" s="392"/>
      <c r="K22" s="392" t="s">
        <v>149</v>
      </c>
      <c r="L22" s="393" t="s">
        <v>693</v>
      </c>
      <c r="M22" s="394" t="s">
        <v>694</v>
      </c>
      <c r="N22" s="395"/>
      <c r="O22" s="396" t="s">
        <v>151</v>
      </c>
      <c r="P22" s="247"/>
      <c r="Q22" s="143"/>
      <c r="R22" s="277">
        <v>10</v>
      </c>
      <c r="S22" s="56">
        <v>2</v>
      </c>
      <c r="T22" s="57">
        <v>1</v>
      </c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3" t="str">
        <f t="shared" si="0"/>
        <v>SB</v>
      </c>
    </row>
    <row r="23" spans="1:43" ht="26.25" x14ac:dyDescent="0.25">
      <c r="A23" s="386">
        <v>17</v>
      </c>
      <c r="B23" s="386" t="s">
        <v>17</v>
      </c>
      <c r="C23" s="464" t="s">
        <v>1919</v>
      </c>
      <c r="D23" s="422" t="s">
        <v>1920</v>
      </c>
      <c r="E23" s="444" t="s">
        <v>1921</v>
      </c>
      <c r="F23" s="389" t="s">
        <v>1922</v>
      </c>
      <c r="G23" s="390" t="s">
        <v>152</v>
      </c>
      <c r="H23" s="391" t="s">
        <v>1923</v>
      </c>
      <c r="I23" s="392" t="s">
        <v>1924</v>
      </c>
      <c r="J23" s="392"/>
      <c r="K23" s="392" t="s">
        <v>149</v>
      </c>
      <c r="L23" s="393" t="s">
        <v>1925</v>
      </c>
      <c r="M23" s="394" t="s">
        <v>1926</v>
      </c>
      <c r="N23" s="395"/>
      <c r="O23" s="396" t="s">
        <v>153</v>
      </c>
      <c r="P23" s="247">
        <v>10</v>
      </c>
      <c r="Q23" s="143"/>
      <c r="R23" s="250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>
        <v>1</v>
      </c>
      <c r="AF23" s="55"/>
      <c r="AG23" s="54">
        <v>2</v>
      </c>
      <c r="AH23" s="55"/>
      <c r="AI23" s="54"/>
      <c r="AJ23" s="55"/>
      <c r="AK23" s="54"/>
      <c r="AL23" s="55"/>
      <c r="AM23" s="54"/>
      <c r="AN23" s="53"/>
      <c r="AO23" s="59" t="s">
        <v>336</v>
      </c>
      <c r="AP23" s="52"/>
      <c r="AQ23" s="193" t="str">
        <f t="shared" si="0"/>
        <v>SB</v>
      </c>
    </row>
    <row r="24" spans="1:43" ht="26.25" x14ac:dyDescent="0.25">
      <c r="A24" s="386">
        <v>15</v>
      </c>
      <c r="B24" s="386" t="s">
        <v>17</v>
      </c>
      <c r="C24" s="464" t="s">
        <v>1902</v>
      </c>
      <c r="D24" s="422" t="s">
        <v>1903</v>
      </c>
      <c r="E24" s="444" t="s">
        <v>1164</v>
      </c>
      <c r="F24" s="389" t="s">
        <v>1904</v>
      </c>
      <c r="G24" s="390" t="s">
        <v>161</v>
      </c>
      <c r="H24" s="391" t="s">
        <v>1906</v>
      </c>
      <c r="I24" s="392" t="s">
        <v>1907</v>
      </c>
      <c r="J24" s="392"/>
      <c r="K24" s="392" t="s">
        <v>149</v>
      </c>
      <c r="L24" s="393" t="s">
        <v>1908</v>
      </c>
      <c r="M24" s="394" t="s">
        <v>1909</v>
      </c>
      <c r="N24" s="395"/>
      <c r="O24" s="396" t="s">
        <v>153</v>
      </c>
      <c r="P24" s="247">
        <v>10</v>
      </c>
      <c r="Q24" s="143"/>
      <c r="R24" s="250"/>
      <c r="S24" s="56">
        <v>1</v>
      </c>
      <c r="T24" s="57"/>
      <c r="U24" s="56"/>
      <c r="V24" s="57">
        <v>2</v>
      </c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3" t="str">
        <f t="shared" si="0"/>
        <v>SB</v>
      </c>
    </row>
    <row r="25" spans="1:43" ht="26.25" x14ac:dyDescent="0.25">
      <c r="A25" s="386">
        <v>16</v>
      </c>
      <c r="B25" s="386" t="s">
        <v>17</v>
      </c>
      <c r="C25" s="387" t="s">
        <v>1910</v>
      </c>
      <c r="D25" s="388" t="s">
        <v>1911</v>
      </c>
      <c r="E25" s="403" t="s">
        <v>1912</v>
      </c>
      <c r="F25" s="403" t="s">
        <v>1913</v>
      </c>
      <c r="G25" s="390" t="s">
        <v>152</v>
      </c>
      <c r="H25" s="404" t="s">
        <v>1914</v>
      </c>
      <c r="I25" s="405" t="s">
        <v>1915</v>
      </c>
      <c r="J25" s="392"/>
      <c r="K25" s="392" t="s">
        <v>149</v>
      </c>
      <c r="L25" s="393" t="s">
        <v>1916</v>
      </c>
      <c r="M25" s="394" t="s">
        <v>1917</v>
      </c>
      <c r="N25" s="395" t="s">
        <v>1918</v>
      </c>
      <c r="O25" s="396" t="s">
        <v>153</v>
      </c>
      <c r="P25" s="247">
        <v>10</v>
      </c>
      <c r="Q25" s="143"/>
      <c r="R25" s="250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>
        <v>3</v>
      </c>
      <c r="AE25" s="56">
        <v>1</v>
      </c>
      <c r="AF25" s="55"/>
      <c r="AG25" s="54">
        <v>2</v>
      </c>
      <c r="AH25" s="55"/>
      <c r="AI25" s="54"/>
      <c r="AJ25" s="55"/>
      <c r="AK25" s="54"/>
      <c r="AL25" s="55"/>
      <c r="AM25" s="54"/>
      <c r="AN25" s="53"/>
      <c r="AO25" s="59"/>
      <c r="AP25" s="52"/>
      <c r="AQ25" s="193" t="str">
        <f t="shared" si="0"/>
        <v>SB</v>
      </c>
    </row>
    <row r="26" spans="1:43" ht="26.25" x14ac:dyDescent="0.25">
      <c r="A26" s="386">
        <v>21</v>
      </c>
      <c r="B26" s="386" t="s">
        <v>17</v>
      </c>
      <c r="C26" s="387" t="s">
        <v>985</v>
      </c>
      <c r="D26" s="388" t="s">
        <v>1939</v>
      </c>
      <c r="E26" s="389" t="s">
        <v>1940</v>
      </c>
      <c r="F26" s="389" t="s">
        <v>1941</v>
      </c>
      <c r="G26" s="390" t="s">
        <v>161</v>
      </c>
      <c r="H26" s="391" t="s">
        <v>1942</v>
      </c>
      <c r="I26" s="392" t="s">
        <v>1943</v>
      </c>
      <c r="J26" s="392" t="s">
        <v>1944</v>
      </c>
      <c r="K26" s="392" t="s">
        <v>149</v>
      </c>
      <c r="L26" s="393" t="s">
        <v>1945</v>
      </c>
      <c r="M26" s="394" t="s">
        <v>1946</v>
      </c>
      <c r="N26" s="395"/>
      <c r="O26" s="396" t="s">
        <v>153</v>
      </c>
      <c r="P26" s="247">
        <v>10</v>
      </c>
      <c r="Q26" s="143"/>
      <c r="R26" s="250"/>
      <c r="S26" s="56"/>
      <c r="T26" s="57"/>
      <c r="U26" s="56"/>
      <c r="V26" s="57"/>
      <c r="W26" s="56"/>
      <c r="X26" s="57">
        <v>3</v>
      </c>
      <c r="Y26" s="56">
        <v>2</v>
      </c>
      <c r="Z26" s="57"/>
      <c r="AA26" s="56"/>
      <c r="AB26" s="57"/>
      <c r="AC26" s="56"/>
      <c r="AD26" s="57"/>
      <c r="AE26" s="56">
        <v>1</v>
      </c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 t="s">
        <v>686</v>
      </c>
      <c r="AQ26" s="193" t="str">
        <f t="shared" si="0"/>
        <v>SB</v>
      </c>
    </row>
    <row r="27" spans="1:43" ht="26.25" x14ac:dyDescent="0.25">
      <c r="A27" s="386">
        <v>23</v>
      </c>
      <c r="B27" s="386" t="s">
        <v>17</v>
      </c>
      <c r="C27" s="387" t="s">
        <v>1955</v>
      </c>
      <c r="D27" s="388" t="s">
        <v>1956</v>
      </c>
      <c r="E27" s="389" t="s">
        <v>1957</v>
      </c>
      <c r="F27" s="389" t="s">
        <v>1958</v>
      </c>
      <c r="G27" s="390" t="s">
        <v>152</v>
      </c>
      <c r="H27" s="391" t="s">
        <v>1959</v>
      </c>
      <c r="I27" s="392" t="s">
        <v>1960</v>
      </c>
      <c r="J27" s="392"/>
      <c r="K27" s="392" t="s">
        <v>149</v>
      </c>
      <c r="L27" s="393" t="s">
        <v>1961</v>
      </c>
      <c r="M27" s="394" t="s">
        <v>1962</v>
      </c>
      <c r="N27" s="395" t="s">
        <v>1963</v>
      </c>
      <c r="O27" s="396" t="s">
        <v>153</v>
      </c>
      <c r="P27" s="247">
        <v>10</v>
      </c>
      <c r="Q27" s="143"/>
      <c r="R27" s="250"/>
      <c r="S27" s="56"/>
      <c r="T27" s="57"/>
      <c r="U27" s="56"/>
      <c r="V27" s="57"/>
      <c r="W27" s="56"/>
      <c r="X27" s="57"/>
      <c r="Y27" s="56">
        <v>1</v>
      </c>
      <c r="Z27" s="57"/>
      <c r="AA27" s="56"/>
      <c r="AB27" s="57"/>
      <c r="AC27" s="56"/>
      <c r="AD27" s="57"/>
      <c r="AE27" s="56">
        <v>3</v>
      </c>
      <c r="AF27" s="55"/>
      <c r="AG27" s="54">
        <v>2</v>
      </c>
      <c r="AH27" s="55"/>
      <c r="AI27" s="54"/>
      <c r="AJ27" s="55"/>
      <c r="AK27" s="54"/>
      <c r="AL27" s="55"/>
      <c r="AM27" s="54"/>
      <c r="AN27" s="53"/>
      <c r="AO27" s="59"/>
      <c r="AP27" s="52"/>
      <c r="AQ27" s="193" t="str">
        <f t="shared" si="0"/>
        <v>SB</v>
      </c>
    </row>
    <row r="28" spans="1:43" ht="26.25" x14ac:dyDescent="0.25">
      <c r="A28" s="386">
        <v>24</v>
      </c>
      <c r="B28" s="386" t="s">
        <v>17</v>
      </c>
      <c r="C28" s="387" t="s">
        <v>1964</v>
      </c>
      <c r="D28" s="388" t="s">
        <v>1965</v>
      </c>
      <c r="E28" s="389" t="s">
        <v>1966</v>
      </c>
      <c r="F28" s="389" t="s">
        <v>1967</v>
      </c>
      <c r="G28" s="390" t="s">
        <v>161</v>
      </c>
      <c r="H28" s="391" t="s">
        <v>1968</v>
      </c>
      <c r="I28" s="392" t="s">
        <v>1969</v>
      </c>
      <c r="J28" s="392"/>
      <c r="K28" s="392" t="s">
        <v>149</v>
      </c>
      <c r="L28" s="393" t="s">
        <v>1970</v>
      </c>
      <c r="M28" s="394" t="s">
        <v>1971</v>
      </c>
      <c r="N28" s="395"/>
      <c r="O28" s="396" t="s">
        <v>153</v>
      </c>
      <c r="P28" s="247"/>
      <c r="Q28" s="143"/>
      <c r="R28" s="277">
        <v>10</v>
      </c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>
        <v>2</v>
      </c>
      <c r="AF28" s="55"/>
      <c r="AG28" s="54">
        <v>1</v>
      </c>
      <c r="AH28" s="55"/>
      <c r="AI28" s="54"/>
      <c r="AJ28" s="55"/>
      <c r="AK28" s="54"/>
      <c r="AL28" s="55"/>
      <c r="AM28" s="54"/>
      <c r="AN28" s="53"/>
      <c r="AO28" s="59"/>
      <c r="AP28" s="52"/>
      <c r="AQ28" s="193" t="str">
        <f t="shared" si="0"/>
        <v>SB</v>
      </c>
    </row>
    <row r="29" spans="1:43" ht="26.25" x14ac:dyDescent="0.25">
      <c r="A29" s="386">
        <v>25</v>
      </c>
      <c r="B29" s="386" t="s">
        <v>17</v>
      </c>
      <c r="C29" s="387" t="s">
        <v>1972</v>
      </c>
      <c r="D29" s="388" t="s">
        <v>1973</v>
      </c>
      <c r="E29" s="389" t="s">
        <v>1974</v>
      </c>
      <c r="F29" s="389" t="s">
        <v>1975</v>
      </c>
      <c r="G29" s="390" t="s">
        <v>152</v>
      </c>
      <c r="H29" s="391" t="s">
        <v>1976</v>
      </c>
      <c r="I29" s="392" t="s">
        <v>1977</v>
      </c>
      <c r="J29" s="392"/>
      <c r="K29" s="392" t="s">
        <v>149</v>
      </c>
      <c r="L29" s="393" t="s">
        <v>1978</v>
      </c>
      <c r="M29" s="394" t="s">
        <v>1979</v>
      </c>
      <c r="N29" s="395"/>
      <c r="O29" s="396" t="s">
        <v>153</v>
      </c>
      <c r="P29" s="247">
        <v>10</v>
      </c>
      <c r="Q29" s="143"/>
      <c r="R29" s="250"/>
      <c r="S29" s="56"/>
      <c r="T29" s="57">
        <v>2</v>
      </c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>
        <v>3</v>
      </c>
      <c r="AG29" s="54">
        <v>1</v>
      </c>
      <c r="AH29" s="55"/>
      <c r="AI29" s="54"/>
      <c r="AJ29" s="55"/>
      <c r="AK29" s="54"/>
      <c r="AL29" s="55"/>
      <c r="AM29" s="54"/>
      <c r="AN29" s="53"/>
      <c r="AO29" s="59" t="s">
        <v>336</v>
      </c>
      <c r="AP29" s="52" t="s">
        <v>1980</v>
      </c>
      <c r="AQ29" s="193" t="str">
        <f t="shared" si="0"/>
        <v>SB</v>
      </c>
    </row>
    <row r="30" spans="1:43" ht="26.25" x14ac:dyDescent="0.25">
      <c r="A30" s="386">
        <v>26</v>
      </c>
      <c r="B30" s="386" t="s">
        <v>17</v>
      </c>
      <c r="C30" s="387" t="s">
        <v>626</v>
      </c>
      <c r="D30" s="388" t="s">
        <v>1981</v>
      </c>
      <c r="E30" s="389" t="s">
        <v>1982</v>
      </c>
      <c r="F30" s="389" t="s">
        <v>1983</v>
      </c>
      <c r="G30" s="390" t="s">
        <v>148</v>
      </c>
      <c r="H30" s="391" t="s">
        <v>1984</v>
      </c>
      <c r="I30" s="392" t="s">
        <v>1985</v>
      </c>
      <c r="J30" s="392"/>
      <c r="K30" s="392" t="s">
        <v>149</v>
      </c>
      <c r="L30" s="393" t="s">
        <v>1024</v>
      </c>
      <c r="M30" s="394" t="s">
        <v>1986</v>
      </c>
      <c r="N30" s="395"/>
      <c r="O30" s="396" t="s">
        <v>151</v>
      </c>
      <c r="P30" s="247"/>
      <c r="Q30" s="143"/>
      <c r="R30" s="277">
        <v>10</v>
      </c>
      <c r="S30" s="56">
        <v>1</v>
      </c>
      <c r="T30" s="57"/>
      <c r="U30" s="56"/>
      <c r="V30" s="57"/>
      <c r="W30" s="56"/>
      <c r="X30" s="57"/>
      <c r="Y30" s="56"/>
      <c r="Z30" s="57"/>
      <c r="AA30" s="56"/>
      <c r="AB30" s="57"/>
      <c r="AC30" s="56">
        <v>3</v>
      </c>
      <c r="AD30" s="57"/>
      <c r="AE30" s="56"/>
      <c r="AF30" s="55"/>
      <c r="AG30" s="54">
        <v>2</v>
      </c>
      <c r="AH30" s="55"/>
      <c r="AI30" s="54"/>
      <c r="AJ30" s="55"/>
      <c r="AK30" s="54"/>
      <c r="AL30" s="55"/>
      <c r="AM30" s="54"/>
      <c r="AN30" s="53"/>
      <c r="AO30" s="59"/>
      <c r="AP30" s="52"/>
      <c r="AQ30" s="193" t="str">
        <f t="shared" si="0"/>
        <v>SB</v>
      </c>
    </row>
    <row r="31" spans="1:43" ht="26.25" x14ac:dyDescent="0.25">
      <c r="A31" s="386">
        <v>27</v>
      </c>
      <c r="B31" s="386" t="s">
        <v>17</v>
      </c>
      <c r="C31" s="387" t="s">
        <v>695</v>
      </c>
      <c r="D31" s="388" t="s">
        <v>1981</v>
      </c>
      <c r="E31" s="389" t="s">
        <v>1987</v>
      </c>
      <c r="F31" s="389" t="s">
        <v>1983</v>
      </c>
      <c r="G31" s="390" t="s">
        <v>148</v>
      </c>
      <c r="H31" s="391" t="s">
        <v>1984</v>
      </c>
      <c r="I31" s="392" t="s">
        <v>1985</v>
      </c>
      <c r="J31" s="392"/>
      <c r="K31" s="392" t="s">
        <v>149</v>
      </c>
      <c r="L31" s="393" t="s">
        <v>1024</v>
      </c>
      <c r="M31" s="394" t="s">
        <v>1986</v>
      </c>
      <c r="N31" s="395"/>
      <c r="O31" s="396" t="s">
        <v>151</v>
      </c>
      <c r="P31" s="247"/>
      <c r="Q31" s="143"/>
      <c r="R31" s="277">
        <v>10</v>
      </c>
      <c r="S31" s="56"/>
      <c r="T31" s="57">
        <v>1</v>
      </c>
      <c r="U31" s="56"/>
      <c r="V31" s="57"/>
      <c r="W31" s="56"/>
      <c r="X31" s="57"/>
      <c r="Y31" s="56"/>
      <c r="Z31" s="57"/>
      <c r="AA31" s="222"/>
      <c r="AB31" s="57"/>
      <c r="AC31" s="56"/>
      <c r="AD31" s="57"/>
      <c r="AE31" s="56">
        <v>3</v>
      </c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3" t="str">
        <f t="shared" si="0"/>
        <v>SB</v>
      </c>
    </row>
    <row r="32" spans="1:43" ht="26.25" x14ac:dyDescent="0.25">
      <c r="A32" s="386">
        <v>32</v>
      </c>
      <c r="B32" s="386" t="s">
        <v>17</v>
      </c>
      <c r="C32" s="387" t="s">
        <v>2004</v>
      </c>
      <c r="D32" s="388" t="s">
        <v>2005</v>
      </c>
      <c r="E32" s="389" t="s">
        <v>2006</v>
      </c>
      <c r="F32" s="389" t="s">
        <v>2007</v>
      </c>
      <c r="G32" s="390" t="s">
        <v>152</v>
      </c>
      <c r="H32" s="391" t="s">
        <v>2008</v>
      </c>
      <c r="I32" s="392" t="s">
        <v>2009</v>
      </c>
      <c r="J32" s="392"/>
      <c r="K32" s="392" t="s">
        <v>149</v>
      </c>
      <c r="L32" s="393" t="s">
        <v>183</v>
      </c>
      <c r="M32" s="394" t="s">
        <v>2010</v>
      </c>
      <c r="N32" s="395" t="s">
        <v>2011</v>
      </c>
      <c r="O32" s="396" t="s">
        <v>153</v>
      </c>
      <c r="P32" s="247">
        <v>10</v>
      </c>
      <c r="Q32" s="143"/>
      <c r="R32" s="250"/>
      <c r="S32" s="56">
        <v>1</v>
      </c>
      <c r="T32" s="57">
        <v>3</v>
      </c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>
        <v>2</v>
      </c>
      <c r="AH32" s="55"/>
      <c r="AI32" s="54"/>
      <c r="AJ32" s="55"/>
      <c r="AK32" s="54"/>
      <c r="AL32" s="55"/>
      <c r="AM32" s="54"/>
      <c r="AN32" s="53"/>
      <c r="AO32" s="59"/>
      <c r="AP32" s="52"/>
      <c r="AQ32" s="193" t="str">
        <f t="shared" si="0"/>
        <v>SB</v>
      </c>
    </row>
    <row r="33" spans="1:43" ht="26.25" x14ac:dyDescent="0.25">
      <c r="A33" s="386">
        <v>31</v>
      </c>
      <c r="B33" s="386" t="s">
        <v>17</v>
      </c>
      <c r="C33" s="387" t="s">
        <v>1084</v>
      </c>
      <c r="D33" s="388" t="s">
        <v>1998</v>
      </c>
      <c r="E33" s="389" t="s">
        <v>1999</v>
      </c>
      <c r="F33" s="389" t="s">
        <v>2000</v>
      </c>
      <c r="G33" s="390" t="s">
        <v>161</v>
      </c>
      <c r="H33" s="391" t="s">
        <v>2001</v>
      </c>
      <c r="I33" s="392" t="s">
        <v>2002</v>
      </c>
      <c r="J33" s="392"/>
      <c r="K33" s="392" t="s">
        <v>149</v>
      </c>
      <c r="L33" s="393" t="s">
        <v>1528</v>
      </c>
      <c r="M33" s="394" t="s">
        <v>2003</v>
      </c>
      <c r="N33" s="395"/>
      <c r="O33" s="396" t="s">
        <v>153</v>
      </c>
      <c r="P33" s="247">
        <v>10</v>
      </c>
      <c r="Q33" s="143"/>
      <c r="R33" s="250"/>
      <c r="S33" s="56"/>
      <c r="T33" s="57">
        <v>3</v>
      </c>
      <c r="U33" s="56"/>
      <c r="V33" s="57"/>
      <c r="W33" s="56">
        <v>1</v>
      </c>
      <c r="X33" s="57"/>
      <c r="Y33" s="56"/>
      <c r="Z33" s="57"/>
      <c r="AA33" s="56"/>
      <c r="AB33" s="57"/>
      <c r="AC33" s="56"/>
      <c r="AD33" s="57"/>
      <c r="AE33" s="56"/>
      <c r="AF33" s="55"/>
      <c r="AG33" s="54">
        <v>2</v>
      </c>
      <c r="AH33" s="55"/>
      <c r="AI33" s="54"/>
      <c r="AJ33" s="55"/>
      <c r="AK33" s="54"/>
      <c r="AL33" s="55"/>
      <c r="AM33" s="54"/>
      <c r="AN33" s="53"/>
      <c r="AO33" s="59" t="s">
        <v>168</v>
      </c>
      <c r="AP33" s="52"/>
      <c r="AQ33" s="193" t="str">
        <f t="shared" si="0"/>
        <v>SB</v>
      </c>
    </row>
    <row r="34" spans="1:43" ht="26.25" x14ac:dyDescent="0.25">
      <c r="A34" s="386">
        <v>1</v>
      </c>
      <c r="B34" s="386" t="s">
        <v>17</v>
      </c>
      <c r="C34" s="398" t="s">
        <v>291</v>
      </c>
      <c r="D34" s="399" t="s">
        <v>292</v>
      </c>
      <c r="E34" s="389" t="s">
        <v>293</v>
      </c>
      <c r="F34" s="389" t="s">
        <v>294</v>
      </c>
      <c r="G34" s="390" t="s">
        <v>152</v>
      </c>
      <c r="H34" s="391" t="s">
        <v>295</v>
      </c>
      <c r="I34" s="392" t="s">
        <v>296</v>
      </c>
      <c r="J34" s="392"/>
      <c r="K34" s="392" t="s">
        <v>149</v>
      </c>
      <c r="L34" s="393" t="s">
        <v>297</v>
      </c>
      <c r="M34" s="394" t="s">
        <v>298</v>
      </c>
      <c r="N34" s="395"/>
      <c r="O34" s="396" t="s">
        <v>153</v>
      </c>
      <c r="P34" s="247"/>
      <c r="Q34" s="143"/>
      <c r="R34" s="277">
        <v>10</v>
      </c>
      <c r="S34" s="56">
        <v>3</v>
      </c>
      <c r="T34" s="57">
        <v>2</v>
      </c>
      <c r="U34" s="56"/>
      <c r="V34" s="57"/>
      <c r="W34" s="56"/>
      <c r="X34" s="57"/>
      <c r="Y34" s="56">
        <v>1</v>
      </c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 t="s">
        <v>168</v>
      </c>
      <c r="AP34" s="52" t="s">
        <v>299</v>
      </c>
      <c r="AQ34" s="193" t="str">
        <f t="shared" si="0"/>
        <v>SB</v>
      </c>
    </row>
    <row r="35" spans="1:43" ht="26.25" x14ac:dyDescent="0.25">
      <c r="A35" s="386">
        <v>33</v>
      </c>
      <c r="B35" s="386" t="s">
        <v>17</v>
      </c>
      <c r="C35" s="387" t="s">
        <v>2012</v>
      </c>
      <c r="D35" s="388" t="s">
        <v>2013</v>
      </c>
      <c r="E35" s="389" t="s">
        <v>2014</v>
      </c>
      <c r="F35" s="389" t="s">
        <v>2015</v>
      </c>
      <c r="G35" s="390" t="s">
        <v>152</v>
      </c>
      <c r="H35" s="391" t="s">
        <v>2016</v>
      </c>
      <c r="I35" s="392" t="s">
        <v>2017</v>
      </c>
      <c r="J35" s="392"/>
      <c r="K35" s="392" t="s">
        <v>149</v>
      </c>
      <c r="L35" s="393" t="s">
        <v>2018</v>
      </c>
      <c r="M35" s="394" t="s">
        <v>2019</v>
      </c>
      <c r="N35" s="395"/>
      <c r="O35" s="396" t="s">
        <v>153</v>
      </c>
      <c r="P35" s="247"/>
      <c r="Q35" s="143"/>
      <c r="R35" s="277">
        <v>10</v>
      </c>
      <c r="S35" s="56">
        <v>3</v>
      </c>
      <c r="T35" s="57"/>
      <c r="U35" s="56"/>
      <c r="V35" s="57"/>
      <c r="W35" s="56"/>
      <c r="X35" s="57"/>
      <c r="Y35" s="56">
        <v>2</v>
      </c>
      <c r="Z35" s="57"/>
      <c r="AA35" s="56"/>
      <c r="AB35" s="57"/>
      <c r="AC35" s="56"/>
      <c r="AD35" s="57"/>
      <c r="AE35" s="56"/>
      <c r="AF35" s="55"/>
      <c r="AG35" s="54">
        <v>1</v>
      </c>
      <c r="AH35" s="55"/>
      <c r="AI35" s="54"/>
      <c r="AJ35" s="55"/>
      <c r="AK35" s="54"/>
      <c r="AL35" s="55"/>
      <c r="AM35" s="54"/>
      <c r="AN35" s="53"/>
      <c r="AO35" s="59" t="s">
        <v>657</v>
      </c>
      <c r="AP35" s="52"/>
      <c r="AQ35" s="193" t="str">
        <f t="shared" si="0"/>
        <v>SB</v>
      </c>
    </row>
    <row r="36" spans="1:43" ht="26.25" x14ac:dyDescent="0.25">
      <c r="A36" s="386">
        <v>28</v>
      </c>
      <c r="B36" s="386" t="s">
        <v>17</v>
      </c>
      <c r="C36" s="387" t="s">
        <v>626</v>
      </c>
      <c r="D36" s="388" t="s">
        <v>1779</v>
      </c>
      <c r="E36" s="389" t="s">
        <v>1988</v>
      </c>
      <c r="F36" s="389" t="s">
        <v>1993</v>
      </c>
      <c r="G36" s="390" t="s">
        <v>161</v>
      </c>
      <c r="H36" s="391" t="s">
        <v>1989</v>
      </c>
      <c r="I36" s="392" t="s">
        <v>1994</v>
      </c>
      <c r="J36" s="392"/>
      <c r="K36" s="392" t="s">
        <v>149</v>
      </c>
      <c r="L36" s="393" t="s">
        <v>1990</v>
      </c>
      <c r="M36" s="394" t="s">
        <v>1991</v>
      </c>
      <c r="N36" s="395" t="s">
        <v>1992</v>
      </c>
      <c r="O36" s="396" t="s">
        <v>153</v>
      </c>
      <c r="P36" s="247"/>
      <c r="Q36" s="143"/>
      <c r="R36" s="277">
        <v>10</v>
      </c>
      <c r="S36" s="56"/>
      <c r="T36" s="57"/>
      <c r="U36" s="56"/>
      <c r="V36" s="57"/>
      <c r="W36" s="56"/>
      <c r="X36" s="57"/>
      <c r="Y36" s="56">
        <v>1</v>
      </c>
      <c r="Z36" s="57">
        <v>3</v>
      </c>
      <c r="AA36" s="56"/>
      <c r="AB36" s="57"/>
      <c r="AC36" s="56"/>
      <c r="AD36" s="57"/>
      <c r="AE36" s="56"/>
      <c r="AF36" s="55"/>
      <c r="AG36" s="54">
        <v>2</v>
      </c>
      <c r="AH36" s="55"/>
      <c r="AI36" s="54"/>
      <c r="AJ36" s="55"/>
      <c r="AK36" s="54"/>
      <c r="AL36" s="55"/>
      <c r="AM36" s="54"/>
      <c r="AN36" s="53"/>
      <c r="AO36" s="59"/>
      <c r="AP36" s="52"/>
      <c r="AQ36" s="193" t="str">
        <f t="shared" si="0"/>
        <v>SB</v>
      </c>
    </row>
    <row r="37" spans="1:43" ht="26.25" x14ac:dyDescent="0.25">
      <c r="A37" s="386">
        <v>29</v>
      </c>
      <c r="B37" s="386" t="s">
        <v>17</v>
      </c>
      <c r="C37" s="387" t="s">
        <v>515</v>
      </c>
      <c r="D37" s="388" t="s">
        <v>1779</v>
      </c>
      <c r="E37" s="389" t="s">
        <v>1996</v>
      </c>
      <c r="F37" s="389" t="s">
        <v>1993</v>
      </c>
      <c r="G37" s="390" t="s">
        <v>148</v>
      </c>
      <c r="H37" s="391" t="s">
        <v>1989</v>
      </c>
      <c r="I37" s="392" t="s">
        <v>1995</v>
      </c>
      <c r="J37" s="392"/>
      <c r="K37" s="392" t="s">
        <v>149</v>
      </c>
      <c r="L37" s="393" t="s">
        <v>1990</v>
      </c>
      <c r="M37" s="394" t="s">
        <v>1991</v>
      </c>
      <c r="N37" s="395" t="s">
        <v>1992</v>
      </c>
      <c r="O37" s="396" t="s">
        <v>153</v>
      </c>
      <c r="P37" s="247"/>
      <c r="Q37" s="143"/>
      <c r="R37" s="277">
        <v>10</v>
      </c>
      <c r="S37" s="56"/>
      <c r="T37" s="57">
        <v>2</v>
      </c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>
        <v>1</v>
      </c>
      <c r="AF37" s="55">
        <v>3</v>
      </c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3" t="str">
        <f t="shared" si="0"/>
        <v>SB</v>
      </c>
    </row>
    <row r="38" spans="1:43" ht="26.25" x14ac:dyDescent="0.25">
      <c r="A38" s="386">
        <v>30</v>
      </c>
      <c r="B38" s="386" t="s">
        <v>17</v>
      </c>
      <c r="C38" s="387" t="s">
        <v>1997</v>
      </c>
      <c r="D38" s="388" t="s">
        <v>1779</v>
      </c>
      <c r="E38" s="389" t="s">
        <v>1988</v>
      </c>
      <c r="F38" s="389" t="s">
        <v>1993</v>
      </c>
      <c r="G38" s="390" t="s">
        <v>161</v>
      </c>
      <c r="H38" s="391" t="s">
        <v>1989</v>
      </c>
      <c r="I38" s="392" t="s">
        <v>1995</v>
      </c>
      <c r="J38" s="392"/>
      <c r="K38" s="392" t="s">
        <v>149</v>
      </c>
      <c r="L38" s="393" t="s">
        <v>1990</v>
      </c>
      <c r="M38" s="394" t="s">
        <v>1991</v>
      </c>
      <c r="N38" s="395" t="s">
        <v>1992</v>
      </c>
      <c r="O38" s="396" t="s">
        <v>153</v>
      </c>
      <c r="P38" s="247"/>
      <c r="Q38" s="143"/>
      <c r="R38" s="277">
        <v>10</v>
      </c>
      <c r="S38" s="56">
        <v>1</v>
      </c>
      <c r="T38" s="57"/>
      <c r="U38" s="56"/>
      <c r="V38" s="57"/>
      <c r="W38" s="56"/>
      <c r="X38" s="57"/>
      <c r="Y38" s="56">
        <v>2</v>
      </c>
      <c r="Z38" s="57">
        <v>3</v>
      </c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3" t="str">
        <f t="shared" si="0"/>
        <v>SB</v>
      </c>
    </row>
    <row r="39" spans="1:43" ht="26.25" x14ac:dyDescent="0.25">
      <c r="A39" s="386">
        <v>34</v>
      </c>
      <c r="B39" s="386" t="s">
        <v>17</v>
      </c>
      <c r="C39" s="387" t="s">
        <v>1022</v>
      </c>
      <c r="D39" s="388" t="s">
        <v>1529</v>
      </c>
      <c r="E39" s="389" t="s">
        <v>2020</v>
      </c>
      <c r="F39" s="389" t="s">
        <v>1808</v>
      </c>
      <c r="G39" s="390" t="s">
        <v>161</v>
      </c>
      <c r="H39" s="391" t="s">
        <v>1809</v>
      </c>
      <c r="I39" s="392" t="s">
        <v>1810</v>
      </c>
      <c r="J39" s="392"/>
      <c r="K39" s="392" t="s">
        <v>149</v>
      </c>
      <c r="L39" s="393" t="s">
        <v>1811</v>
      </c>
      <c r="M39" s="394" t="s">
        <v>1812</v>
      </c>
      <c r="N39" s="395"/>
      <c r="O39" s="396" t="s">
        <v>151</v>
      </c>
      <c r="P39" s="247">
        <v>10</v>
      </c>
      <c r="Q39" s="143"/>
      <c r="R39" s="250"/>
      <c r="S39" s="56">
        <v>1</v>
      </c>
      <c r="T39" s="57">
        <v>3</v>
      </c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>
        <v>2</v>
      </c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 t="s">
        <v>2021</v>
      </c>
      <c r="AQ39" s="193" t="str">
        <f t="shared" si="0"/>
        <v>SB</v>
      </c>
    </row>
    <row r="40" spans="1:43" ht="26.25" x14ac:dyDescent="0.25">
      <c r="A40" s="386">
        <v>35</v>
      </c>
      <c r="B40" s="386" t="s">
        <v>17</v>
      </c>
      <c r="C40" s="387" t="s">
        <v>281</v>
      </c>
      <c r="D40" s="388" t="s">
        <v>2022</v>
      </c>
      <c r="E40" s="389" t="s">
        <v>2023</v>
      </c>
      <c r="F40" s="389" t="s">
        <v>2024</v>
      </c>
      <c r="G40" s="390" t="s">
        <v>148</v>
      </c>
      <c r="H40" s="391" t="s">
        <v>2025</v>
      </c>
      <c r="I40" s="392" t="s">
        <v>2026</v>
      </c>
      <c r="J40" s="392" t="s">
        <v>2027</v>
      </c>
      <c r="K40" s="392" t="s">
        <v>149</v>
      </c>
      <c r="L40" s="393" t="s">
        <v>2028</v>
      </c>
      <c r="M40" s="394" t="s">
        <v>2029</v>
      </c>
      <c r="N40" s="395" t="s">
        <v>2030</v>
      </c>
      <c r="O40" s="396" t="s">
        <v>153</v>
      </c>
      <c r="P40" s="247">
        <v>10</v>
      </c>
      <c r="Q40" s="143"/>
      <c r="R40" s="250"/>
      <c r="S40" s="56"/>
      <c r="T40" s="57">
        <v>2</v>
      </c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>
        <v>3</v>
      </c>
      <c r="AH40" s="55">
        <v>1</v>
      </c>
      <c r="AI40" s="54"/>
      <c r="AJ40" s="55"/>
      <c r="AK40" s="54"/>
      <c r="AL40" s="55"/>
      <c r="AM40" s="54"/>
      <c r="AN40" s="53"/>
      <c r="AO40" s="59"/>
      <c r="AP40" s="52"/>
      <c r="AQ40" s="193" t="str">
        <f t="shared" si="0"/>
        <v>SB</v>
      </c>
    </row>
    <row r="41" spans="1:43" ht="26.25" x14ac:dyDescent="0.25">
      <c r="A41" s="386">
        <f>A40+1</f>
        <v>36</v>
      </c>
      <c r="B41" s="386" t="str">
        <f>B40</f>
        <v>SB</v>
      </c>
      <c r="C41" s="387" t="s">
        <v>2031</v>
      </c>
      <c r="D41" s="388" t="s">
        <v>2032</v>
      </c>
      <c r="E41" s="389" t="s">
        <v>872</v>
      </c>
      <c r="F41" s="389" t="s">
        <v>2033</v>
      </c>
      <c r="G41" s="390" t="s">
        <v>148</v>
      </c>
      <c r="H41" s="391" t="s">
        <v>2034</v>
      </c>
      <c r="I41" s="392" t="s">
        <v>2035</v>
      </c>
      <c r="J41" s="392"/>
      <c r="K41" s="392" t="s">
        <v>149</v>
      </c>
      <c r="L41" s="393" t="s">
        <v>2036</v>
      </c>
      <c r="M41" s="394" t="s">
        <v>2037</v>
      </c>
      <c r="N41" s="395"/>
      <c r="O41" s="396" t="s">
        <v>151</v>
      </c>
      <c r="P41" s="247">
        <v>10</v>
      </c>
      <c r="Q41" s="143"/>
      <c r="R41" s="250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>
        <v>2</v>
      </c>
      <c r="AE41" s="56"/>
      <c r="AF41" s="55">
        <v>3</v>
      </c>
      <c r="AG41" s="54">
        <v>1</v>
      </c>
      <c r="AH41" s="55"/>
      <c r="AI41" s="54"/>
      <c r="AJ41" s="55"/>
      <c r="AK41" s="54"/>
      <c r="AL41" s="55"/>
      <c r="AM41" s="54"/>
      <c r="AN41" s="53"/>
      <c r="AO41" s="59"/>
      <c r="AP41" s="52"/>
      <c r="AQ41" s="193" t="str">
        <f t="shared" si="0"/>
        <v>SB</v>
      </c>
    </row>
    <row r="42" spans="1:43" ht="26.25" x14ac:dyDescent="0.25">
      <c r="A42" s="386">
        <f>A41+1</f>
        <v>37</v>
      </c>
      <c r="B42" s="386" t="str">
        <f>B41</f>
        <v>SB</v>
      </c>
      <c r="C42" s="387" t="s">
        <v>2038</v>
      </c>
      <c r="D42" s="388" t="s">
        <v>2039</v>
      </c>
      <c r="E42" s="389" t="s">
        <v>2040</v>
      </c>
      <c r="F42" s="389" t="s">
        <v>2041</v>
      </c>
      <c r="G42" s="390" t="s">
        <v>152</v>
      </c>
      <c r="H42" s="465" t="s">
        <v>2042</v>
      </c>
      <c r="I42" s="392" t="s">
        <v>2043</v>
      </c>
      <c r="J42" s="392"/>
      <c r="K42" s="392" t="s">
        <v>149</v>
      </c>
      <c r="L42" s="393" t="s">
        <v>2044</v>
      </c>
      <c r="M42" s="394" t="s">
        <v>2045</v>
      </c>
      <c r="N42" s="395"/>
      <c r="O42" s="469" t="s">
        <v>153</v>
      </c>
      <c r="P42" s="247">
        <v>10</v>
      </c>
      <c r="Q42" s="143"/>
      <c r="R42" s="250"/>
      <c r="S42" s="56"/>
      <c r="T42" s="57">
        <v>3</v>
      </c>
      <c r="U42" s="56"/>
      <c r="V42" s="57"/>
      <c r="W42" s="56"/>
      <c r="X42" s="57"/>
      <c r="Y42" s="56">
        <v>2</v>
      </c>
      <c r="Z42" s="57"/>
      <c r="AA42" s="56"/>
      <c r="AB42" s="57"/>
      <c r="AC42" s="56"/>
      <c r="AD42" s="57"/>
      <c r="AE42" s="56"/>
      <c r="AF42" s="55"/>
      <c r="AG42" s="54">
        <v>1</v>
      </c>
      <c r="AH42" s="55"/>
      <c r="AI42" s="54"/>
      <c r="AJ42" s="55"/>
      <c r="AK42" s="54"/>
      <c r="AL42" s="55"/>
      <c r="AM42" s="54"/>
      <c r="AN42" s="53"/>
      <c r="AO42" s="59"/>
      <c r="AP42" s="52"/>
      <c r="AQ42" s="193" t="str">
        <f t="shared" si="0"/>
        <v>SB</v>
      </c>
    </row>
    <row r="43" spans="1:43" x14ac:dyDescent="0.25">
      <c r="A43" s="94">
        <f t="shared" ref="A43:A102" si="1">A42+1</f>
        <v>38</v>
      </c>
      <c r="B43" s="94" t="str">
        <f t="shared" ref="B43:B48" si="2">B42</f>
        <v>SB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241"/>
      <c r="P43" s="247"/>
      <c r="Q43" s="143"/>
      <c r="R43" s="250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3" t="str">
        <f t="shared" ref="AQ43:AQ68" si="3">B43</f>
        <v>SB</v>
      </c>
    </row>
    <row r="44" spans="1:43" x14ac:dyDescent="0.25">
      <c r="A44" s="94">
        <f t="shared" si="1"/>
        <v>39</v>
      </c>
      <c r="B44" s="94" t="str">
        <f t="shared" si="2"/>
        <v>SB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241"/>
      <c r="P44" s="247"/>
      <c r="Q44" s="143"/>
      <c r="R44" s="250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3" t="str">
        <f t="shared" si="3"/>
        <v>SB</v>
      </c>
    </row>
    <row r="45" spans="1:43" x14ac:dyDescent="0.25">
      <c r="A45" s="94">
        <f t="shared" si="1"/>
        <v>40</v>
      </c>
      <c r="B45" s="94" t="str">
        <f t="shared" si="2"/>
        <v>SB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241"/>
      <c r="P45" s="247"/>
      <c r="Q45" s="143"/>
      <c r="R45" s="250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3" t="str">
        <f t="shared" si="3"/>
        <v>SB</v>
      </c>
    </row>
    <row r="46" spans="1:43" x14ac:dyDescent="0.25">
      <c r="A46" s="94">
        <f t="shared" si="1"/>
        <v>41</v>
      </c>
      <c r="B46" s="94" t="str">
        <f t="shared" si="2"/>
        <v>SB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241"/>
      <c r="P46" s="247"/>
      <c r="Q46" s="143"/>
      <c r="R46" s="250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3" t="str">
        <f t="shared" si="3"/>
        <v>SB</v>
      </c>
    </row>
    <row r="47" spans="1:43" x14ac:dyDescent="0.25">
      <c r="A47" s="94">
        <f t="shared" si="1"/>
        <v>42</v>
      </c>
      <c r="B47" s="94" t="str">
        <f t="shared" si="2"/>
        <v>SB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241"/>
      <c r="P47" s="247"/>
      <c r="Q47" s="143"/>
      <c r="R47" s="250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3" t="str">
        <f t="shared" si="3"/>
        <v>SB</v>
      </c>
    </row>
    <row r="48" spans="1:43" x14ac:dyDescent="0.25">
      <c r="A48" s="94">
        <f t="shared" si="1"/>
        <v>43</v>
      </c>
      <c r="B48" s="94" t="str">
        <f t="shared" si="2"/>
        <v>SB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241"/>
      <c r="P48" s="247"/>
      <c r="Q48" s="143"/>
      <c r="R48" s="250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3" t="str">
        <f t="shared" si="3"/>
        <v>SB</v>
      </c>
    </row>
    <row r="49" spans="1:43" x14ac:dyDescent="0.25">
      <c r="A49" s="94">
        <f t="shared" si="1"/>
        <v>44</v>
      </c>
      <c r="B49" s="94" t="str">
        <f>B43</f>
        <v>SB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241"/>
      <c r="P49" s="247"/>
      <c r="Q49" s="143"/>
      <c r="R49" s="250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3" t="str">
        <f t="shared" si="3"/>
        <v>SB</v>
      </c>
    </row>
    <row r="50" spans="1:43" x14ac:dyDescent="0.25">
      <c r="A50" s="94">
        <f t="shared" si="1"/>
        <v>45</v>
      </c>
      <c r="B50" s="94" t="str">
        <f>B49</f>
        <v>SB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241"/>
      <c r="P50" s="247"/>
      <c r="Q50" s="143"/>
      <c r="R50" s="250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3" t="str">
        <f t="shared" si="3"/>
        <v>SB</v>
      </c>
    </row>
    <row r="51" spans="1:43" x14ac:dyDescent="0.25">
      <c r="A51" s="94">
        <f t="shared" si="1"/>
        <v>46</v>
      </c>
      <c r="B51" s="94" t="str">
        <f>B50</f>
        <v>SB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241"/>
      <c r="P51" s="247"/>
      <c r="Q51" s="143"/>
      <c r="R51" s="250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3" t="str">
        <f t="shared" si="3"/>
        <v>SB</v>
      </c>
    </row>
    <row r="52" spans="1:43" x14ac:dyDescent="0.25">
      <c r="A52" s="94">
        <f t="shared" si="1"/>
        <v>47</v>
      </c>
      <c r="B52" s="94" t="str">
        <f>B51</f>
        <v>SB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241"/>
      <c r="P52" s="247"/>
      <c r="Q52" s="143"/>
      <c r="R52" s="250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3" t="str">
        <f t="shared" si="3"/>
        <v>SB</v>
      </c>
    </row>
    <row r="53" spans="1:43" x14ac:dyDescent="0.25">
      <c r="A53" s="94">
        <f t="shared" si="1"/>
        <v>48</v>
      </c>
      <c r="B53" s="94" t="str">
        <f>B52</f>
        <v>SB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241"/>
      <c r="P53" s="247"/>
      <c r="Q53" s="143"/>
      <c r="R53" s="250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3" t="str">
        <f t="shared" si="3"/>
        <v>SB</v>
      </c>
    </row>
    <row r="54" spans="1:43" x14ac:dyDescent="0.25">
      <c r="A54" s="94">
        <f t="shared" si="1"/>
        <v>49</v>
      </c>
      <c r="B54" s="94" t="str">
        <f t="shared" ref="B54:B96" si="4">B53</f>
        <v>SB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241"/>
      <c r="P54" s="247"/>
      <c r="Q54" s="143"/>
      <c r="R54" s="250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3" t="str">
        <f t="shared" si="3"/>
        <v>SB</v>
      </c>
    </row>
    <row r="55" spans="1:43" x14ac:dyDescent="0.25">
      <c r="A55" s="94">
        <f t="shared" si="1"/>
        <v>50</v>
      </c>
      <c r="B55" s="94" t="str">
        <f t="shared" si="4"/>
        <v>SB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241"/>
      <c r="P55" s="247"/>
      <c r="Q55" s="143"/>
      <c r="R55" s="250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3" t="str">
        <f t="shared" si="3"/>
        <v>SB</v>
      </c>
    </row>
    <row r="56" spans="1:43" x14ac:dyDescent="0.25">
      <c r="A56" s="94">
        <f t="shared" si="1"/>
        <v>51</v>
      </c>
      <c r="B56" s="94" t="str">
        <f t="shared" si="4"/>
        <v>SB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241"/>
      <c r="P56" s="247"/>
      <c r="Q56" s="143"/>
      <c r="R56" s="250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3" t="str">
        <f t="shared" si="3"/>
        <v>SB</v>
      </c>
    </row>
    <row r="57" spans="1:43" x14ac:dyDescent="0.25">
      <c r="A57" s="94">
        <f t="shared" si="1"/>
        <v>52</v>
      </c>
      <c r="B57" s="94" t="str">
        <f t="shared" si="4"/>
        <v>SB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241"/>
      <c r="P57" s="247"/>
      <c r="Q57" s="143"/>
      <c r="R57" s="250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3" t="str">
        <f t="shared" si="3"/>
        <v>SB</v>
      </c>
    </row>
    <row r="58" spans="1:43" x14ac:dyDescent="0.25">
      <c r="A58" s="94">
        <f t="shared" si="1"/>
        <v>53</v>
      </c>
      <c r="B58" s="94" t="str">
        <f t="shared" si="4"/>
        <v>SB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241"/>
      <c r="P58" s="247"/>
      <c r="Q58" s="143"/>
      <c r="R58" s="250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3" t="str">
        <f t="shared" si="3"/>
        <v>SB</v>
      </c>
    </row>
    <row r="59" spans="1:43" x14ac:dyDescent="0.25">
      <c r="A59" s="94">
        <f t="shared" si="1"/>
        <v>54</v>
      </c>
      <c r="B59" s="94" t="str">
        <f t="shared" si="4"/>
        <v>SB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241"/>
      <c r="P59" s="247"/>
      <c r="Q59" s="143"/>
      <c r="R59" s="250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3" t="str">
        <f t="shared" si="3"/>
        <v>SB</v>
      </c>
    </row>
    <row r="60" spans="1:43" x14ac:dyDescent="0.25">
      <c r="A60" s="94">
        <f t="shared" si="1"/>
        <v>55</v>
      </c>
      <c r="B60" s="94" t="str">
        <f t="shared" si="4"/>
        <v>SB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241"/>
      <c r="P60" s="247"/>
      <c r="Q60" s="143"/>
      <c r="R60" s="250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3" t="str">
        <f t="shared" si="3"/>
        <v>SB</v>
      </c>
    </row>
    <row r="61" spans="1:43" x14ac:dyDescent="0.25">
      <c r="A61" s="94">
        <f t="shared" si="1"/>
        <v>56</v>
      </c>
      <c r="B61" s="94" t="str">
        <f t="shared" si="4"/>
        <v>SB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241"/>
      <c r="P61" s="247"/>
      <c r="Q61" s="143"/>
      <c r="R61" s="250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3" t="str">
        <f t="shared" si="3"/>
        <v>SB</v>
      </c>
    </row>
    <row r="62" spans="1:43" x14ac:dyDescent="0.25">
      <c r="A62" s="94">
        <f t="shared" si="1"/>
        <v>57</v>
      </c>
      <c r="B62" s="94" t="str">
        <f t="shared" si="4"/>
        <v>SB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241"/>
      <c r="P62" s="247"/>
      <c r="Q62" s="143"/>
      <c r="R62" s="250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3" t="str">
        <f t="shared" si="3"/>
        <v>SB</v>
      </c>
    </row>
    <row r="63" spans="1:43" x14ac:dyDescent="0.25">
      <c r="A63" s="94">
        <f t="shared" si="1"/>
        <v>58</v>
      </c>
      <c r="B63" s="94" t="str">
        <f t="shared" si="4"/>
        <v>SB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241"/>
      <c r="P63" s="247"/>
      <c r="Q63" s="143"/>
      <c r="R63" s="250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3" t="str">
        <f t="shared" si="3"/>
        <v>SB</v>
      </c>
    </row>
    <row r="64" spans="1:43" x14ac:dyDescent="0.25">
      <c r="A64" s="94">
        <f t="shared" si="1"/>
        <v>59</v>
      </c>
      <c r="B64" s="94" t="str">
        <f t="shared" si="4"/>
        <v>SB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241"/>
      <c r="P64" s="247"/>
      <c r="Q64" s="143"/>
      <c r="R64" s="250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3" t="str">
        <f t="shared" si="3"/>
        <v>SB</v>
      </c>
    </row>
    <row r="65" spans="1:43" x14ac:dyDescent="0.25">
      <c r="A65" s="94">
        <f t="shared" si="1"/>
        <v>60</v>
      </c>
      <c r="B65" s="94" t="str">
        <f t="shared" si="4"/>
        <v>SB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241"/>
      <c r="P65" s="247"/>
      <c r="Q65" s="143"/>
      <c r="R65" s="250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3" t="str">
        <f t="shared" si="3"/>
        <v>SB</v>
      </c>
    </row>
    <row r="66" spans="1:43" x14ac:dyDescent="0.25">
      <c r="A66" s="94">
        <f t="shared" si="1"/>
        <v>61</v>
      </c>
      <c r="B66" s="94" t="str">
        <f t="shared" si="4"/>
        <v>SB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241"/>
      <c r="P66" s="247"/>
      <c r="Q66" s="143"/>
      <c r="R66" s="250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3" t="str">
        <f t="shared" si="3"/>
        <v>SB</v>
      </c>
    </row>
    <row r="67" spans="1:43" x14ac:dyDescent="0.25">
      <c r="A67" s="94">
        <f t="shared" si="1"/>
        <v>62</v>
      </c>
      <c r="B67" s="94" t="str">
        <f t="shared" si="4"/>
        <v>SB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241"/>
      <c r="P67" s="247"/>
      <c r="Q67" s="143"/>
      <c r="R67" s="250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3" t="str">
        <f t="shared" si="3"/>
        <v>SB</v>
      </c>
    </row>
    <row r="68" spans="1:43" x14ac:dyDescent="0.25">
      <c r="A68" s="94">
        <f t="shared" si="1"/>
        <v>63</v>
      </c>
      <c r="B68" s="94" t="str">
        <f t="shared" si="4"/>
        <v>SB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241"/>
      <c r="P68" s="247"/>
      <c r="Q68" s="143"/>
      <c r="R68" s="250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3" t="str">
        <f t="shared" si="3"/>
        <v>SB</v>
      </c>
    </row>
    <row r="69" spans="1:43" x14ac:dyDescent="0.25">
      <c r="A69" s="94">
        <f t="shared" si="1"/>
        <v>64</v>
      </c>
      <c r="B69" s="94" t="str">
        <f t="shared" si="4"/>
        <v>SB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241"/>
      <c r="P69" s="247"/>
      <c r="Q69" s="143"/>
      <c r="R69" s="250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3" t="str">
        <f t="shared" ref="AQ69:AQ104" si="5">B69</f>
        <v>SB</v>
      </c>
    </row>
    <row r="70" spans="1:43" x14ac:dyDescent="0.25">
      <c r="A70" s="94">
        <f t="shared" si="1"/>
        <v>65</v>
      </c>
      <c r="B70" s="94" t="str">
        <f t="shared" si="4"/>
        <v>SB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241"/>
      <c r="P70" s="247"/>
      <c r="Q70" s="143"/>
      <c r="R70" s="250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3" t="str">
        <f t="shared" si="5"/>
        <v>SB</v>
      </c>
    </row>
    <row r="71" spans="1:43" x14ac:dyDescent="0.25">
      <c r="A71" s="94">
        <f t="shared" si="1"/>
        <v>66</v>
      </c>
      <c r="B71" s="94" t="str">
        <f t="shared" si="4"/>
        <v>SB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241"/>
      <c r="P71" s="247"/>
      <c r="Q71" s="143"/>
      <c r="R71" s="250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3" t="str">
        <f t="shared" si="5"/>
        <v>SB</v>
      </c>
    </row>
    <row r="72" spans="1:43" x14ac:dyDescent="0.25">
      <c r="A72" s="94">
        <f t="shared" si="1"/>
        <v>67</v>
      </c>
      <c r="B72" s="94" t="str">
        <f t="shared" si="4"/>
        <v>SB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241"/>
      <c r="P72" s="247"/>
      <c r="Q72" s="143"/>
      <c r="R72" s="250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3" t="str">
        <f t="shared" si="5"/>
        <v>SB</v>
      </c>
    </row>
    <row r="73" spans="1:43" x14ac:dyDescent="0.25">
      <c r="A73" s="94">
        <f t="shared" si="1"/>
        <v>68</v>
      </c>
      <c r="B73" s="94" t="str">
        <f t="shared" si="4"/>
        <v>SB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241"/>
      <c r="P73" s="247"/>
      <c r="Q73" s="143"/>
      <c r="R73" s="250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3" t="str">
        <f t="shared" si="5"/>
        <v>SB</v>
      </c>
    </row>
    <row r="74" spans="1:43" x14ac:dyDescent="0.25">
      <c r="A74" s="94">
        <f t="shared" si="1"/>
        <v>69</v>
      </c>
      <c r="B74" s="94" t="str">
        <f t="shared" si="4"/>
        <v>SB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241"/>
      <c r="P74" s="247"/>
      <c r="Q74" s="143"/>
      <c r="R74" s="250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3" t="str">
        <f t="shared" si="5"/>
        <v>SB</v>
      </c>
    </row>
    <row r="75" spans="1:43" x14ac:dyDescent="0.25">
      <c r="A75" s="94">
        <f t="shared" si="1"/>
        <v>70</v>
      </c>
      <c r="B75" s="94" t="str">
        <f t="shared" si="4"/>
        <v>SB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241"/>
      <c r="P75" s="247"/>
      <c r="Q75" s="143"/>
      <c r="R75" s="250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3" t="str">
        <f t="shared" si="5"/>
        <v>SB</v>
      </c>
    </row>
    <row r="76" spans="1:43" x14ac:dyDescent="0.25">
      <c r="A76" s="94">
        <f t="shared" si="1"/>
        <v>71</v>
      </c>
      <c r="B76" s="94" t="str">
        <f t="shared" si="4"/>
        <v>SB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241"/>
      <c r="P76" s="247"/>
      <c r="Q76" s="143"/>
      <c r="R76" s="250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3" t="str">
        <f t="shared" si="5"/>
        <v>SB</v>
      </c>
    </row>
    <row r="77" spans="1:43" x14ac:dyDescent="0.25">
      <c r="A77" s="94">
        <f t="shared" si="1"/>
        <v>72</v>
      </c>
      <c r="B77" s="94" t="str">
        <f t="shared" si="4"/>
        <v>SB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241"/>
      <c r="P77" s="247"/>
      <c r="Q77" s="143"/>
      <c r="R77" s="250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3" t="str">
        <f t="shared" si="5"/>
        <v>SB</v>
      </c>
    </row>
    <row r="78" spans="1:43" x14ac:dyDescent="0.25">
      <c r="A78" s="94">
        <f t="shared" si="1"/>
        <v>73</v>
      </c>
      <c r="B78" s="94" t="str">
        <f t="shared" si="4"/>
        <v>SB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241"/>
      <c r="P78" s="247"/>
      <c r="Q78" s="143"/>
      <c r="R78" s="250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3" t="str">
        <f t="shared" si="5"/>
        <v>SB</v>
      </c>
    </row>
    <row r="79" spans="1:43" x14ac:dyDescent="0.25">
      <c r="A79" s="94">
        <f t="shared" si="1"/>
        <v>74</v>
      </c>
      <c r="B79" s="94" t="str">
        <f t="shared" si="4"/>
        <v>SB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241"/>
      <c r="P79" s="247"/>
      <c r="Q79" s="143"/>
      <c r="R79" s="250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3" t="str">
        <f t="shared" si="5"/>
        <v>SB</v>
      </c>
    </row>
    <row r="80" spans="1:43" x14ac:dyDescent="0.25">
      <c r="A80" s="94">
        <f t="shared" si="1"/>
        <v>75</v>
      </c>
      <c r="B80" s="94" t="str">
        <f t="shared" si="4"/>
        <v>SB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241"/>
      <c r="P80" s="247"/>
      <c r="Q80" s="143"/>
      <c r="R80" s="250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3" t="str">
        <f t="shared" si="5"/>
        <v>SB</v>
      </c>
    </row>
    <row r="81" spans="1:43" x14ac:dyDescent="0.25">
      <c r="A81" s="94">
        <f t="shared" si="1"/>
        <v>76</v>
      </c>
      <c r="B81" s="94" t="str">
        <f t="shared" si="4"/>
        <v>SB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241"/>
      <c r="P81" s="247"/>
      <c r="Q81" s="143"/>
      <c r="R81" s="250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3" t="str">
        <f t="shared" si="5"/>
        <v>SB</v>
      </c>
    </row>
    <row r="82" spans="1:43" x14ac:dyDescent="0.25">
      <c r="A82" s="94">
        <f t="shared" si="1"/>
        <v>77</v>
      </c>
      <c r="B82" s="94" t="str">
        <f t="shared" si="4"/>
        <v>SB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241"/>
      <c r="P82" s="247"/>
      <c r="Q82" s="143"/>
      <c r="R82" s="250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3" t="str">
        <f t="shared" si="5"/>
        <v>SB</v>
      </c>
    </row>
    <row r="83" spans="1:43" x14ac:dyDescent="0.25">
      <c r="A83" s="94">
        <f t="shared" si="1"/>
        <v>78</v>
      </c>
      <c r="B83" s="94" t="str">
        <f t="shared" si="4"/>
        <v>SB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241"/>
      <c r="P83" s="247"/>
      <c r="Q83" s="143"/>
      <c r="R83" s="250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3" t="str">
        <f t="shared" si="5"/>
        <v>SB</v>
      </c>
    </row>
    <row r="84" spans="1:43" x14ac:dyDescent="0.25">
      <c r="A84" s="94">
        <f t="shared" si="1"/>
        <v>79</v>
      </c>
      <c r="B84" s="94" t="str">
        <f t="shared" si="4"/>
        <v>SB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241"/>
      <c r="P84" s="247"/>
      <c r="Q84" s="143"/>
      <c r="R84" s="250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3" t="str">
        <f t="shared" si="5"/>
        <v>SB</v>
      </c>
    </row>
    <row r="85" spans="1:43" x14ac:dyDescent="0.25">
      <c r="A85" s="94">
        <f t="shared" si="1"/>
        <v>80</v>
      </c>
      <c r="B85" s="94" t="str">
        <f t="shared" si="4"/>
        <v>SB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241"/>
      <c r="P85" s="247"/>
      <c r="Q85" s="143"/>
      <c r="R85" s="250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3" t="str">
        <f t="shared" si="5"/>
        <v>SB</v>
      </c>
    </row>
    <row r="86" spans="1:43" x14ac:dyDescent="0.25">
      <c r="A86" s="94">
        <f t="shared" si="1"/>
        <v>81</v>
      </c>
      <c r="B86" s="94" t="str">
        <f t="shared" si="4"/>
        <v>SB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241"/>
      <c r="P86" s="247"/>
      <c r="Q86" s="143"/>
      <c r="R86" s="250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3" t="str">
        <f t="shared" si="5"/>
        <v>SB</v>
      </c>
    </row>
    <row r="87" spans="1:43" x14ac:dyDescent="0.25">
      <c r="A87" s="94">
        <f t="shared" si="1"/>
        <v>82</v>
      </c>
      <c r="B87" s="94" t="str">
        <f t="shared" si="4"/>
        <v>SB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241"/>
      <c r="P87" s="247"/>
      <c r="Q87" s="143"/>
      <c r="R87" s="250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3" t="str">
        <f t="shared" si="5"/>
        <v>SB</v>
      </c>
    </row>
    <row r="88" spans="1:43" x14ac:dyDescent="0.25">
      <c r="A88" s="94">
        <f t="shared" si="1"/>
        <v>83</v>
      </c>
      <c r="B88" s="94" t="str">
        <f t="shared" si="4"/>
        <v>SB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241"/>
      <c r="P88" s="247"/>
      <c r="Q88" s="143"/>
      <c r="R88" s="250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3" t="str">
        <f t="shared" si="5"/>
        <v>SB</v>
      </c>
    </row>
    <row r="89" spans="1:43" x14ac:dyDescent="0.25">
      <c r="A89" s="94">
        <f t="shared" si="1"/>
        <v>84</v>
      </c>
      <c r="B89" s="94" t="str">
        <f t="shared" si="4"/>
        <v>SB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241"/>
      <c r="P89" s="247"/>
      <c r="Q89" s="143"/>
      <c r="R89" s="250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3" t="str">
        <f t="shared" si="5"/>
        <v>SB</v>
      </c>
    </row>
    <row r="90" spans="1:43" x14ac:dyDescent="0.25">
      <c r="A90" s="94">
        <f t="shared" si="1"/>
        <v>85</v>
      </c>
      <c r="B90" s="94" t="str">
        <f t="shared" si="4"/>
        <v>SB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241"/>
      <c r="P90" s="247"/>
      <c r="Q90" s="143"/>
      <c r="R90" s="250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3" t="str">
        <f t="shared" si="5"/>
        <v>SB</v>
      </c>
    </row>
    <row r="91" spans="1:43" x14ac:dyDescent="0.25">
      <c r="A91" s="94">
        <f t="shared" si="1"/>
        <v>86</v>
      </c>
      <c r="B91" s="94" t="str">
        <f t="shared" si="4"/>
        <v>SB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241"/>
      <c r="P91" s="247"/>
      <c r="Q91" s="143"/>
      <c r="R91" s="250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3" t="str">
        <f t="shared" si="5"/>
        <v>SB</v>
      </c>
    </row>
    <row r="92" spans="1:43" x14ac:dyDescent="0.25">
      <c r="A92" s="94">
        <f t="shared" si="1"/>
        <v>87</v>
      </c>
      <c r="B92" s="94" t="str">
        <f t="shared" si="4"/>
        <v>SB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241"/>
      <c r="P92" s="247"/>
      <c r="Q92" s="143"/>
      <c r="R92" s="250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3" t="str">
        <f t="shared" si="5"/>
        <v>SB</v>
      </c>
    </row>
    <row r="93" spans="1:43" x14ac:dyDescent="0.25">
      <c r="A93" s="94">
        <f t="shared" si="1"/>
        <v>88</v>
      </c>
      <c r="B93" s="94" t="str">
        <f t="shared" si="4"/>
        <v>SB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241"/>
      <c r="P93" s="247"/>
      <c r="Q93" s="143"/>
      <c r="R93" s="250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3" t="str">
        <f t="shared" si="5"/>
        <v>SB</v>
      </c>
    </row>
    <row r="94" spans="1:43" x14ac:dyDescent="0.25">
      <c r="A94" s="94">
        <f t="shared" si="1"/>
        <v>89</v>
      </c>
      <c r="B94" s="94" t="str">
        <f t="shared" si="4"/>
        <v>SB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241"/>
      <c r="P94" s="247"/>
      <c r="Q94" s="143"/>
      <c r="R94" s="250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3" t="str">
        <f t="shared" si="5"/>
        <v>SB</v>
      </c>
    </row>
    <row r="95" spans="1:43" x14ac:dyDescent="0.25">
      <c r="A95" s="94">
        <f t="shared" si="1"/>
        <v>90</v>
      </c>
      <c r="B95" s="94" t="str">
        <f t="shared" si="4"/>
        <v>SB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241"/>
      <c r="P95" s="247"/>
      <c r="Q95" s="143"/>
      <c r="R95" s="250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3" t="str">
        <f t="shared" si="5"/>
        <v>SB</v>
      </c>
    </row>
    <row r="96" spans="1:43" x14ac:dyDescent="0.25">
      <c r="A96" s="94">
        <f t="shared" si="1"/>
        <v>91</v>
      </c>
      <c r="B96" s="94" t="str">
        <f t="shared" si="4"/>
        <v>SB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241"/>
      <c r="P96" s="247"/>
      <c r="Q96" s="143"/>
      <c r="R96" s="250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3" t="str">
        <f t="shared" si="5"/>
        <v>SB</v>
      </c>
    </row>
    <row r="97" spans="1:43" x14ac:dyDescent="0.25">
      <c r="A97" s="94">
        <f t="shared" si="1"/>
        <v>92</v>
      </c>
      <c r="B97" s="94" t="str">
        <f>B91</f>
        <v>SB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241"/>
      <c r="P97" s="247"/>
      <c r="Q97" s="143"/>
      <c r="R97" s="250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3" t="str">
        <f t="shared" si="5"/>
        <v>SB</v>
      </c>
    </row>
    <row r="98" spans="1:43" x14ac:dyDescent="0.25">
      <c r="A98" s="94">
        <f t="shared" si="1"/>
        <v>93</v>
      </c>
      <c r="B98" s="94" t="str">
        <f t="shared" ref="B98:B103" si="6">B97</f>
        <v>SB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241"/>
      <c r="P98" s="247"/>
      <c r="Q98" s="143"/>
      <c r="R98" s="250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3" t="str">
        <f t="shared" si="5"/>
        <v>SB</v>
      </c>
    </row>
    <row r="99" spans="1:43" x14ac:dyDescent="0.25">
      <c r="A99" s="94">
        <f t="shared" si="1"/>
        <v>94</v>
      </c>
      <c r="B99" s="94" t="str">
        <f t="shared" si="6"/>
        <v>SB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241"/>
      <c r="P99" s="247"/>
      <c r="Q99" s="143"/>
      <c r="R99" s="250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3" t="str">
        <f t="shared" si="5"/>
        <v>SB</v>
      </c>
    </row>
    <row r="100" spans="1:43" x14ac:dyDescent="0.25">
      <c r="A100" s="94">
        <f t="shared" si="1"/>
        <v>95</v>
      </c>
      <c r="B100" s="94" t="str">
        <f t="shared" si="6"/>
        <v>SB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241"/>
      <c r="P100" s="247"/>
      <c r="Q100" s="143"/>
      <c r="R100" s="250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3" t="str">
        <f t="shared" si="5"/>
        <v>SB</v>
      </c>
    </row>
    <row r="101" spans="1:43" x14ac:dyDescent="0.25">
      <c r="A101" s="94">
        <f t="shared" si="1"/>
        <v>96</v>
      </c>
      <c r="B101" s="94" t="str">
        <f t="shared" si="6"/>
        <v>SB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241"/>
      <c r="P101" s="247"/>
      <c r="Q101" s="143"/>
      <c r="R101" s="250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3" t="str">
        <f t="shared" si="5"/>
        <v>SB</v>
      </c>
    </row>
    <row r="102" spans="1:43" x14ac:dyDescent="0.25">
      <c r="A102" s="94">
        <f t="shared" si="1"/>
        <v>97</v>
      </c>
      <c r="B102" s="94" t="str">
        <f t="shared" si="6"/>
        <v>SB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241"/>
      <c r="P102" s="247"/>
      <c r="Q102" s="143"/>
      <c r="R102" s="250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3" t="str">
        <f t="shared" si="5"/>
        <v>SB</v>
      </c>
    </row>
    <row r="103" spans="1:43" x14ac:dyDescent="0.25">
      <c r="A103" s="94">
        <f t="shared" ref="A103" si="7">A102+1</f>
        <v>98</v>
      </c>
      <c r="B103" s="94" t="str">
        <f t="shared" si="6"/>
        <v>SB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241"/>
      <c r="P103" s="247"/>
      <c r="Q103" s="143"/>
      <c r="R103" s="250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3" t="str">
        <f t="shared" si="5"/>
        <v>SB</v>
      </c>
    </row>
    <row r="104" spans="1:43" ht="16.5" thickBot="1" x14ac:dyDescent="0.3">
      <c r="A104" s="94">
        <f>A103+1</f>
        <v>99</v>
      </c>
      <c r="B104" s="94" t="str">
        <f>B53</f>
        <v>SB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42"/>
      <c r="P104" s="248"/>
      <c r="Q104" s="144"/>
      <c r="R104" s="252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3" t="str">
        <f t="shared" si="5"/>
        <v>SB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43" t="s">
        <v>108</v>
      </c>
      <c r="P105" s="249">
        <f>IF(SUM(P5:P104)=0,"",SUM(P5:P104))</f>
        <v>230</v>
      </c>
      <c r="Q105" s="91" t="str">
        <f>IF(SUM(Q5:Q104)=0,"",SUM(Q5:Q104))</f>
        <v/>
      </c>
      <c r="R105" s="249">
        <f>IF(SUM(R5:R104)=0,"",SUM(R5:R104))</f>
        <v>140</v>
      </c>
      <c r="S105" s="635" t="str">
        <f t="shared" ref="S105:AN105" si="8">S2</f>
        <v>ADVENTUROUS ACTIVITIES</v>
      </c>
      <c r="T105" s="628" t="str">
        <f t="shared" si="8"/>
        <v>ARCHERY</v>
      </c>
      <c r="U105" s="626" t="str">
        <f t="shared" si="8"/>
        <v>ATHLETICS</v>
      </c>
      <c r="V105" s="628" t="str">
        <f t="shared" si="8"/>
        <v>BADMINTON</v>
      </c>
      <c r="W105" s="626" t="str">
        <f t="shared" si="8"/>
        <v>CANOEING</v>
      </c>
      <c r="X105" s="628" t="str">
        <f t="shared" si="8"/>
        <v>GOLF</v>
      </c>
      <c r="Y105" s="626" t="str">
        <f t="shared" si="8"/>
        <v>GYMNASTICS</v>
      </c>
      <c r="Z105" s="628" t="str">
        <f t="shared" si="8"/>
        <v>JUDO</v>
      </c>
      <c r="AA105" s="626" t="str">
        <f t="shared" si="8"/>
        <v>MOUNTAIN BIKING</v>
      </c>
      <c r="AB105" s="628" t="str">
        <f t="shared" si="8"/>
        <v>POOL -ARTISTIC SWIMMING</v>
      </c>
      <c r="AC105" s="626" t="str">
        <f t="shared" si="8"/>
        <v>POOL - POOLSIDE DIVING</v>
      </c>
      <c r="AD105" s="628" t="str">
        <f t="shared" si="8"/>
        <v>SKATEBOARDING</v>
      </c>
      <c r="AE105" s="626" t="str">
        <f t="shared" si="8"/>
        <v>SWORD FENCING</v>
      </c>
      <c r="AF105" s="628" t="str">
        <f t="shared" si="8"/>
        <v>TABLE TENNIS</v>
      </c>
      <c r="AG105" s="626" t="str">
        <f t="shared" si="8"/>
        <v>TRAMPOLINING</v>
      </c>
      <c r="AH105" s="628" t="str">
        <f t="shared" si="8"/>
        <v>VOLLEYBALL</v>
      </c>
      <c r="AI105" s="626" t="str">
        <f t="shared" si="8"/>
        <v>UNUSED</v>
      </c>
      <c r="AJ105" s="628" t="str">
        <f t="shared" si="8"/>
        <v>UNUSED</v>
      </c>
      <c r="AK105" s="626" t="str">
        <f t="shared" si="8"/>
        <v>UNUSED</v>
      </c>
      <c r="AL105" s="628" t="str">
        <f t="shared" si="8"/>
        <v>UNUSED</v>
      </c>
      <c r="AM105" s="626" t="str">
        <f t="shared" si="8"/>
        <v>UNUSED</v>
      </c>
      <c r="AN105" s="624" t="str">
        <f t="shared" si="8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244"/>
      <c r="P106" s="239"/>
      <c r="Q106" s="84"/>
      <c r="R106" s="239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39"/>
      <c r="P107" s="239"/>
      <c r="Q107" s="30"/>
      <c r="R107" s="239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38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39"/>
      <c r="P108" s="239"/>
      <c r="Q108" s="30"/>
      <c r="R108" s="239"/>
      <c r="S108" s="36">
        <f t="shared" ref="S108:AN108" si="9">IF(COUNTIF(S5:S104,1)=0,"",COUNTIF(S5:S104,1))</f>
        <v>8</v>
      </c>
      <c r="T108" s="35">
        <f t="shared" si="9"/>
        <v>5</v>
      </c>
      <c r="U108" s="35">
        <f t="shared" si="9"/>
        <v>2</v>
      </c>
      <c r="V108" s="35" t="str">
        <f t="shared" si="9"/>
        <v/>
      </c>
      <c r="W108" s="35">
        <f t="shared" si="9"/>
        <v>2</v>
      </c>
      <c r="X108" s="35" t="str">
        <f t="shared" si="9"/>
        <v/>
      </c>
      <c r="Y108" s="35">
        <f t="shared" si="9"/>
        <v>5</v>
      </c>
      <c r="Z108" s="35" t="str">
        <f t="shared" si="9"/>
        <v/>
      </c>
      <c r="AA108" s="35" t="str">
        <f t="shared" si="9"/>
        <v/>
      </c>
      <c r="AB108" s="35" t="str">
        <f t="shared" si="9"/>
        <v/>
      </c>
      <c r="AC108" s="35" t="str">
        <f t="shared" si="9"/>
        <v/>
      </c>
      <c r="AD108" s="35">
        <f t="shared" si="9"/>
        <v>1</v>
      </c>
      <c r="AE108" s="35">
        <f t="shared" si="9"/>
        <v>5</v>
      </c>
      <c r="AF108" s="35">
        <f t="shared" si="9"/>
        <v>3</v>
      </c>
      <c r="AG108" s="35">
        <f t="shared" si="9"/>
        <v>6</v>
      </c>
      <c r="AH108" s="35">
        <f t="shared" si="9"/>
        <v>1</v>
      </c>
      <c r="AI108" s="35" t="str">
        <f t="shared" si="9"/>
        <v/>
      </c>
      <c r="AJ108" s="35" t="str">
        <f t="shared" si="9"/>
        <v/>
      </c>
      <c r="AK108" s="35" t="str">
        <f t="shared" si="9"/>
        <v/>
      </c>
      <c r="AL108" s="35" t="str">
        <f t="shared" si="9"/>
        <v/>
      </c>
      <c r="AM108" s="35" t="str">
        <f t="shared" si="9"/>
        <v/>
      </c>
      <c r="AN108" s="34" t="str">
        <f t="shared" si="9"/>
        <v/>
      </c>
      <c r="AO108" s="33" t="s">
        <v>3</v>
      </c>
      <c r="AP108" s="32"/>
      <c r="AQ108" s="95">
        <f>SUM(S108:AN108)</f>
        <v>38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39"/>
      <c r="P109" s="239"/>
      <c r="Q109" s="30"/>
      <c r="R109" s="239"/>
      <c r="S109" s="29">
        <f t="shared" ref="S109:AN109" si="10">IF(COUNTIF(S5:S104,2)=0,"",COUNTIF(S5:S104,2))</f>
        <v>1</v>
      </c>
      <c r="T109" s="27">
        <f t="shared" si="10"/>
        <v>7</v>
      </c>
      <c r="U109" s="27" t="str">
        <f t="shared" si="10"/>
        <v/>
      </c>
      <c r="V109" s="27">
        <f t="shared" si="10"/>
        <v>1</v>
      </c>
      <c r="W109" s="27">
        <f t="shared" si="10"/>
        <v>2</v>
      </c>
      <c r="X109" s="27">
        <f t="shared" si="10"/>
        <v>1</v>
      </c>
      <c r="Y109" s="27">
        <f t="shared" si="10"/>
        <v>4</v>
      </c>
      <c r="Z109" s="27" t="str">
        <f t="shared" si="10"/>
        <v/>
      </c>
      <c r="AA109" s="27" t="str">
        <f t="shared" si="10"/>
        <v/>
      </c>
      <c r="AB109" s="27" t="str">
        <f t="shared" si="10"/>
        <v/>
      </c>
      <c r="AC109" s="27" t="str">
        <f t="shared" si="10"/>
        <v/>
      </c>
      <c r="AD109" s="27">
        <f t="shared" si="10"/>
        <v>3</v>
      </c>
      <c r="AE109" s="27">
        <f t="shared" si="10"/>
        <v>3</v>
      </c>
      <c r="AF109" s="27">
        <f t="shared" si="10"/>
        <v>1</v>
      </c>
      <c r="AG109" s="27">
        <f t="shared" si="10"/>
        <v>10</v>
      </c>
      <c r="AH109" s="27">
        <f t="shared" si="10"/>
        <v>1</v>
      </c>
      <c r="AI109" s="27" t="str">
        <f t="shared" si="10"/>
        <v/>
      </c>
      <c r="AJ109" s="27" t="str">
        <f t="shared" si="10"/>
        <v/>
      </c>
      <c r="AK109" s="27" t="str">
        <f t="shared" si="10"/>
        <v/>
      </c>
      <c r="AL109" s="27" t="str">
        <f t="shared" si="10"/>
        <v/>
      </c>
      <c r="AM109" s="27" t="str">
        <f t="shared" si="10"/>
        <v/>
      </c>
      <c r="AN109" s="26" t="str">
        <f t="shared" si="10"/>
        <v/>
      </c>
      <c r="AO109" s="25" t="s">
        <v>59</v>
      </c>
      <c r="AP109" s="24"/>
      <c r="AQ109" s="95">
        <f>SUM(S109:AN109)</f>
        <v>34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4"/>
      <c r="P110" s="224"/>
      <c r="Q110" s="83"/>
      <c r="R110" s="224"/>
      <c r="S110" s="29">
        <f t="shared" ref="S110:AN110" si="11">IF(COUNTIF(S5:S104,3)=0,"",COUNTIF(S5:S104,3))</f>
        <v>3</v>
      </c>
      <c r="T110" s="28">
        <f t="shared" si="11"/>
        <v>7</v>
      </c>
      <c r="U110" s="27" t="str">
        <f t="shared" si="11"/>
        <v/>
      </c>
      <c r="V110" s="27" t="str">
        <f t="shared" si="11"/>
        <v/>
      </c>
      <c r="W110" s="27" t="str">
        <f t="shared" si="11"/>
        <v/>
      </c>
      <c r="X110" s="27">
        <f t="shared" si="11"/>
        <v>2</v>
      </c>
      <c r="Y110" s="27">
        <f t="shared" si="11"/>
        <v>3</v>
      </c>
      <c r="Z110" s="27">
        <f t="shared" si="11"/>
        <v>2</v>
      </c>
      <c r="AA110" s="27" t="str">
        <f t="shared" si="11"/>
        <v/>
      </c>
      <c r="AB110" s="27">
        <f t="shared" si="11"/>
        <v>1</v>
      </c>
      <c r="AC110" s="27">
        <f t="shared" si="11"/>
        <v>2</v>
      </c>
      <c r="AD110" s="27">
        <f t="shared" si="11"/>
        <v>1</v>
      </c>
      <c r="AE110" s="27">
        <f t="shared" si="11"/>
        <v>2</v>
      </c>
      <c r="AF110" s="27">
        <f t="shared" si="11"/>
        <v>4</v>
      </c>
      <c r="AG110" s="27">
        <f t="shared" si="11"/>
        <v>3</v>
      </c>
      <c r="AH110" s="27" t="str">
        <f t="shared" si="11"/>
        <v/>
      </c>
      <c r="AI110" s="27" t="str">
        <f t="shared" si="11"/>
        <v/>
      </c>
      <c r="AJ110" s="27" t="str">
        <f t="shared" si="11"/>
        <v/>
      </c>
      <c r="AK110" s="27" t="str">
        <f t="shared" si="11"/>
        <v/>
      </c>
      <c r="AL110" s="27" t="str">
        <f t="shared" si="11"/>
        <v/>
      </c>
      <c r="AM110" s="27" t="str">
        <f t="shared" si="11"/>
        <v/>
      </c>
      <c r="AN110" s="26" t="str">
        <f t="shared" si="11"/>
        <v/>
      </c>
      <c r="AO110" s="25" t="s">
        <v>58</v>
      </c>
      <c r="AP110" s="24"/>
      <c r="AQ110" s="95">
        <f>SUM(S110:AN110)</f>
        <v>30</v>
      </c>
    </row>
    <row r="111" spans="1:43" ht="16.5" thickTop="1" x14ac:dyDescent="0.25"/>
  </sheetData>
  <sortState xmlns:xlrd2="http://schemas.microsoft.com/office/spreadsheetml/2017/richdata2" ref="A5:AQ42">
    <sortCondition ref="D5:D42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phoneticPr fontId="26" type="noConversion"/>
  <conditionalFormatting sqref="S108:AN110">
    <cfRule type="notContainsBlanks" dxfId="8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34" r:id="rId1" xr:uid="{520772FA-BEA5-574A-8918-10E787513931}"/>
    <hyperlink ref="H19" r:id="rId2" xr:uid="{290489B0-498A-F643-A9B5-AA21B75CBFB3}"/>
    <hyperlink ref="H21" r:id="rId3" xr:uid="{68D6F263-3A48-CB4E-905E-030A5A1636D6}"/>
    <hyperlink ref="H5" r:id="rId4" xr:uid="{25F43E74-F65C-4D0C-BED1-04E30E00BC82}"/>
    <hyperlink ref="H6" r:id="rId5" xr:uid="{C1E9F80F-15E3-4E43-867C-518CE1DCB0C7}"/>
    <hyperlink ref="H7" r:id="rId6" xr:uid="{3ED2754A-7B6F-4DD8-92BB-C6E0237D4867}"/>
    <hyperlink ref="H8" r:id="rId7" xr:uid="{C8ACE24E-364B-45DF-9EE8-89D7796AB7C7}"/>
    <hyperlink ref="H10" r:id="rId8" xr:uid="{15BC111D-9C3A-4B3E-A0A2-CC2DD65B93F3}"/>
    <hyperlink ref="H9" r:id="rId9" xr:uid="{58D27CA4-9FE1-427A-9C63-2F42F7C4A8D0}"/>
    <hyperlink ref="H15" r:id="rId10" xr:uid="{E1A9786E-0D9E-4391-A008-B0B032A0F729}"/>
    <hyperlink ref="H17" r:id="rId11" xr:uid="{9A07A03D-3C5B-43FD-9E24-45D569BECD22}"/>
    <hyperlink ref="H18" r:id="rId12" xr:uid="{54F62D3E-ADA0-4043-9232-2D3607F3E0A8}"/>
    <hyperlink ref="H20" r:id="rId13" xr:uid="{43AC0F06-F7C3-4693-AA85-4D70C219C95C}"/>
    <hyperlink ref="H24" r:id="rId14" xr:uid="{0503FE44-D312-4DDB-B7A3-F4304CA78735}"/>
    <hyperlink ref="H25" r:id="rId15" xr:uid="{5B8F5349-12BC-4A0C-BB74-25D352F4F75C}"/>
    <hyperlink ref="H23" r:id="rId16" xr:uid="{EDB2D75E-1663-4173-A75D-69B91D038D61}"/>
    <hyperlink ref="H13" r:id="rId17" xr:uid="{194342C1-696C-44F9-9A2B-CC351C585EBA}"/>
    <hyperlink ref="H12" r:id="rId18" xr:uid="{90D3A721-18FE-4084-9853-44BC2761C133}"/>
    <hyperlink ref="H14" r:id="rId19" xr:uid="{674E460D-0C43-417A-85FB-ADABD3C4D1AF}"/>
    <hyperlink ref="H26" r:id="rId20" xr:uid="{240EF26F-36EC-4B8F-B1E4-42FFEE1FF3BD}"/>
    <hyperlink ref="H16" r:id="rId21" xr:uid="{A9632BCA-A359-41F4-8346-E64FFDF00B33}"/>
    <hyperlink ref="H27" r:id="rId22" xr:uid="{AD2BF514-88C9-45F3-9CCC-F9D487A5AF55}"/>
    <hyperlink ref="H28" r:id="rId23" xr:uid="{E39F429A-42AB-479A-BAA3-1F5FB23D60BC}"/>
    <hyperlink ref="H29" r:id="rId24" xr:uid="{1BF287E0-5A2B-413C-88FF-7C9042B30BF9}"/>
    <hyperlink ref="H30" r:id="rId25" xr:uid="{435A5737-FFD1-47E4-9A4F-506069E1E996}"/>
    <hyperlink ref="H31" r:id="rId26" xr:uid="{9131D10A-3BD6-409A-BA0F-28CCA8025516}"/>
    <hyperlink ref="H36" r:id="rId27" xr:uid="{B039B631-D593-4ACA-AFD8-7327541D151F}"/>
    <hyperlink ref="H37" r:id="rId28" xr:uid="{52B5AA18-C251-4572-A41D-80D1D1EBA005}"/>
    <hyperlink ref="H38" r:id="rId29" xr:uid="{B8BCE944-1647-4460-A044-9DFA5D06D0F1}"/>
    <hyperlink ref="H33" r:id="rId30" xr:uid="{19B992ED-2546-42D1-9851-01EA475975FB}"/>
    <hyperlink ref="H32" r:id="rId31" xr:uid="{32A4AB78-EF93-4F4E-8AAA-7DB5233CEF09}"/>
    <hyperlink ref="H35" r:id="rId32" xr:uid="{368B494E-BB3C-4782-ACF9-5944C3F42031}"/>
    <hyperlink ref="H39" r:id="rId33" xr:uid="{31DC785E-DDC8-4898-9E16-A1AA855F65E1}"/>
    <hyperlink ref="H40" r:id="rId34" xr:uid="{CE02C3A5-F42A-4120-8ADB-A602BC476607}"/>
    <hyperlink ref="H41" r:id="rId35" xr:uid="{BD1C3D92-B261-4D26-BD72-3993BF2E9E21}"/>
    <hyperlink ref="H42" r:id="rId36" xr:uid="{CBDE8D53-D392-4945-B171-DA00DA5BB7F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37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Q111"/>
  <sheetViews>
    <sheetView topLeftCell="J1" zoomScale="115" zoomScaleNormal="115" workbookViewId="0">
      <pane ySplit="2895" topLeftCell="A5" activePane="bottomLeft"/>
      <selection activeCell="H2" sqref="H2"/>
      <selection pane="bottomLeft" activeCell="B5" sqref="B5:AP1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100</v>
      </c>
      <c r="E2" s="631"/>
      <c r="F2" s="631"/>
      <c r="G2" s="632"/>
      <c r="H2" s="124"/>
      <c r="I2" s="124"/>
      <c r="J2" s="78" t="s">
        <v>62</v>
      </c>
      <c r="K2" s="122" t="s">
        <v>120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St Barnabas CE VC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5" thickTop="1" x14ac:dyDescent="0.25">
      <c r="A5" s="97">
        <v>1</v>
      </c>
      <c r="B5" s="97" t="s">
        <v>30</v>
      </c>
      <c r="C5" s="367" t="s">
        <v>319</v>
      </c>
      <c r="D5" s="368" t="s">
        <v>320</v>
      </c>
      <c r="E5" s="167" t="s">
        <v>321</v>
      </c>
      <c r="F5" s="160" t="s">
        <v>322</v>
      </c>
      <c r="G5" s="165" t="s">
        <v>148</v>
      </c>
      <c r="H5" s="180" t="s">
        <v>323</v>
      </c>
      <c r="I5" s="172" t="s">
        <v>324</v>
      </c>
      <c r="J5" s="129" t="s">
        <v>325</v>
      </c>
      <c r="K5" s="172" t="s">
        <v>149</v>
      </c>
      <c r="L5" s="181" t="s">
        <v>326</v>
      </c>
      <c r="M5" s="165" t="s">
        <v>327</v>
      </c>
      <c r="N5" s="182"/>
      <c r="O5" s="188" t="s">
        <v>151</v>
      </c>
      <c r="P5" s="89"/>
      <c r="Q5" s="143"/>
      <c r="R5" s="280">
        <v>10</v>
      </c>
      <c r="S5" s="64"/>
      <c r="T5" s="65"/>
      <c r="U5" s="64"/>
      <c r="V5" s="65"/>
      <c r="W5" s="64">
        <v>3</v>
      </c>
      <c r="X5" s="65"/>
      <c r="Y5" s="64"/>
      <c r="Z5" s="65"/>
      <c r="AA5" s="64"/>
      <c r="AB5" s="65"/>
      <c r="AC5" s="64"/>
      <c r="AD5" s="65">
        <v>1</v>
      </c>
      <c r="AE5" s="64"/>
      <c r="AF5" s="63"/>
      <c r="AG5" s="62">
        <v>2</v>
      </c>
      <c r="AH5" s="63"/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6" si="0">B5</f>
        <v>St B</v>
      </c>
    </row>
    <row r="6" spans="1:43" x14ac:dyDescent="0.25">
      <c r="A6" s="97">
        <v>2</v>
      </c>
      <c r="B6" s="97" t="s">
        <v>30</v>
      </c>
      <c r="C6" s="367" t="s">
        <v>329</v>
      </c>
      <c r="D6" s="368" t="s">
        <v>328</v>
      </c>
      <c r="E6" s="167" t="s">
        <v>330</v>
      </c>
      <c r="F6" s="160" t="s">
        <v>331</v>
      </c>
      <c r="G6" s="165" t="s">
        <v>148</v>
      </c>
      <c r="H6" s="180" t="s">
        <v>332</v>
      </c>
      <c r="I6" s="172" t="s">
        <v>333</v>
      </c>
      <c r="J6" s="129" t="s">
        <v>325</v>
      </c>
      <c r="K6" s="172" t="s">
        <v>149</v>
      </c>
      <c r="L6" s="181" t="s">
        <v>334</v>
      </c>
      <c r="M6" s="165" t="s">
        <v>335</v>
      </c>
      <c r="N6" s="182"/>
      <c r="O6" s="189" t="s">
        <v>151</v>
      </c>
      <c r="P6" s="89"/>
      <c r="Q6" s="143"/>
      <c r="R6" s="281">
        <v>10</v>
      </c>
      <c r="S6" s="64"/>
      <c r="T6" s="65"/>
      <c r="U6" s="64"/>
      <c r="V6" s="65"/>
      <c r="W6" s="64"/>
      <c r="X6" s="65"/>
      <c r="Y6" s="64">
        <v>3</v>
      </c>
      <c r="Z6" s="65"/>
      <c r="AA6" s="64"/>
      <c r="AB6" s="65"/>
      <c r="AC6" s="64"/>
      <c r="AD6" s="65"/>
      <c r="AE6" s="64"/>
      <c r="AF6" s="63">
        <v>2</v>
      </c>
      <c r="AG6" s="62">
        <v>1</v>
      </c>
      <c r="AH6" s="63"/>
      <c r="AI6" s="62"/>
      <c r="AJ6" s="63"/>
      <c r="AK6" s="62"/>
      <c r="AL6" s="63"/>
      <c r="AM6" s="62"/>
      <c r="AN6" s="61"/>
      <c r="AO6" s="60" t="s">
        <v>336</v>
      </c>
      <c r="AP6" s="147"/>
      <c r="AQ6" s="195" t="str">
        <f t="shared" si="0"/>
        <v>St B</v>
      </c>
    </row>
    <row r="7" spans="1:43" ht="26.25" x14ac:dyDescent="0.25">
      <c r="A7" s="97">
        <v>3</v>
      </c>
      <c r="B7" s="97" t="s">
        <v>30</v>
      </c>
      <c r="C7" s="350" t="s">
        <v>977</v>
      </c>
      <c r="D7" s="351" t="s">
        <v>978</v>
      </c>
      <c r="E7" s="168" t="s">
        <v>556</v>
      </c>
      <c r="F7" s="161" t="s">
        <v>979</v>
      </c>
      <c r="G7" s="165" t="s">
        <v>980</v>
      </c>
      <c r="H7" s="379" t="s">
        <v>2736</v>
      </c>
      <c r="I7" s="173" t="s">
        <v>981</v>
      </c>
      <c r="J7" s="134" t="s">
        <v>617</v>
      </c>
      <c r="K7" s="173" t="s">
        <v>149</v>
      </c>
      <c r="L7" s="135" t="s">
        <v>982</v>
      </c>
      <c r="M7" s="175" t="s">
        <v>983</v>
      </c>
      <c r="N7" s="182" t="s">
        <v>984</v>
      </c>
      <c r="O7" s="189" t="s">
        <v>153</v>
      </c>
      <c r="P7" s="89"/>
      <c r="Q7" s="143"/>
      <c r="R7" s="281">
        <v>10</v>
      </c>
      <c r="S7" s="56"/>
      <c r="T7" s="57"/>
      <c r="U7" s="56"/>
      <c r="V7" s="57"/>
      <c r="W7" s="56">
        <v>1</v>
      </c>
      <c r="X7" s="57"/>
      <c r="Y7" s="56"/>
      <c r="Z7" s="57"/>
      <c r="AA7" s="56"/>
      <c r="AB7" s="57"/>
      <c r="AC7" s="56">
        <v>3</v>
      </c>
      <c r="AD7" s="57"/>
      <c r="AE7" s="56">
        <v>2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5" t="str">
        <f t="shared" si="0"/>
        <v>St B</v>
      </c>
    </row>
    <row r="8" spans="1:43" ht="51.75" x14ac:dyDescent="0.25">
      <c r="A8" s="97">
        <v>4</v>
      </c>
      <c r="B8" s="97" t="s">
        <v>30</v>
      </c>
      <c r="C8" s="350" t="s">
        <v>996</v>
      </c>
      <c r="D8" s="351" t="s">
        <v>997</v>
      </c>
      <c r="E8" s="168" t="s">
        <v>998</v>
      </c>
      <c r="F8" s="161" t="s">
        <v>999</v>
      </c>
      <c r="G8" s="165" t="s">
        <v>148</v>
      </c>
      <c r="H8" s="183" t="s">
        <v>1005</v>
      </c>
      <c r="I8" s="173" t="s">
        <v>1000</v>
      </c>
      <c r="J8" s="134" t="s">
        <v>325</v>
      </c>
      <c r="K8" s="173" t="s">
        <v>149</v>
      </c>
      <c r="L8" s="135" t="s">
        <v>1001</v>
      </c>
      <c r="M8" s="175" t="s">
        <v>1002</v>
      </c>
      <c r="N8" s="182" t="s">
        <v>1003</v>
      </c>
      <c r="O8" s="189" t="s">
        <v>153</v>
      </c>
      <c r="P8" s="89"/>
      <c r="Q8" s="143"/>
      <c r="R8" s="88">
        <v>10</v>
      </c>
      <c r="S8" s="56"/>
      <c r="T8" s="57"/>
      <c r="U8" s="56"/>
      <c r="V8" s="57"/>
      <c r="W8" s="56"/>
      <c r="X8" s="57"/>
      <c r="Y8" s="56"/>
      <c r="Z8" s="57">
        <v>1</v>
      </c>
      <c r="AA8" s="56"/>
      <c r="AB8" s="57"/>
      <c r="AC8" s="56"/>
      <c r="AD8" s="57">
        <v>2</v>
      </c>
      <c r="AE8" s="56">
        <v>3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 t="s">
        <v>1004</v>
      </c>
      <c r="AQ8" s="195" t="str">
        <f t="shared" si="0"/>
        <v>St B</v>
      </c>
    </row>
    <row r="9" spans="1:43" ht="38.25" x14ac:dyDescent="0.25">
      <c r="A9" s="97">
        <v>5</v>
      </c>
      <c r="B9" s="97" t="s">
        <v>30</v>
      </c>
      <c r="C9" s="365" t="s">
        <v>1117</v>
      </c>
      <c r="D9" s="351" t="s">
        <v>1118</v>
      </c>
      <c r="E9" s="168" t="s">
        <v>1119</v>
      </c>
      <c r="F9" s="161" t="s">
        <v>1120</v>
      </c>
      <c r="G9" s="165" t="s">
        <v>712</v>
      </c>
      <c r="H9" s="183" t="s">
        <v>1121</v>
      </c>
      <c r="I9" s="52" t="s">
        <v>1122</v>
      </c>
      <c r="J9" s="135" t="s">
        <v>1124</v>
      </c>
      <c r="K9" s="174" t="s">
        <v>149</v>
      </c>
      <c r="L9" s="135" t="s">
        <v>1123</v>
      </c>
      <c r="M9" s="175" t="s">
        <v>1125</v>
      </c>
      <c r="N9" s="182"/>
      <c r="O9" s="189" t="s">
        <v>153</v>
      </c>
      <c r="P9" s="89"/>
      <c r="Q9" s="143"/>
      <c r="R9" s="88">
        <v>10</v>
      </c>
      <c r="S9" s="56"/>
      <c r="T9" s="57"/>
      <c r="U9" s="56"/>
      <c r="V9" s="57"/>
      <c r="W9" s="56">
        <v>3</v>
      </c>
      <c r="X9" s="57"/>
      <c r="Y9" s="56"/>
      <c r="Z9" s="57"/>
      <c r="AA9" s="56"/>
      <c r="AB9" s="57"/>
      <c r="AC9" s="56"/>
      <c r="AD9" s="57">
        <v>1</v>
      </c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/>
      <c r="AP9" s="52" t="s">
        <v>1129</v>
      </c>
      <c r="AQ9" s="195" t="str">
        <f t="shared" si="0"/>
        <v>St B</v>
      </c>
    </row>
    <row r="10" spans="1:43" x14ac:dyDescent="0.25">
      <c r="A10" s="97">
        <v>6</v>
      </c>
      <c r="B10" s="97" t="s">
        <v>30</v>
      </c>
      <c r="C10" s="350" t="s">
        <v>1022</v>
      </c>
      <c r="D10" s="351" t="s">
        <v>2500</v>
      </c>
      <c r="E10" s="314" t="s">
        <v>2501</v>
      </c>
      <c r="F10" s="161" t="s">
        <v>2502</v>
      </c>
      <c r="G10" s="165" t="s">
        <v>152</v>
      </c>
      <c r="H10" s="315" t="s">
        <v>2503</v>
      </c>
      <c r="I10" s="174" t="s">
        <v>2504</v>
      </c>
      <c r="J10" s="135" t="s">
        <v>2505</v>
      </c>
      <c r="K10" s="174" t="s">
        <v>325</v>
      </c>
      <c r="L10" s="135" t="s">
        <v>2506</v>
      </c>
      <c r="M10" s="175" t="s">
        <v>2507</v>
      </c>
      <c r="N10" s="182"/>
      <c r="O10" s="188" t="s">
        <v>153</v>
      </c>
      <c r="P10" s="89">
        <v>10</v>
      </c>
      <c r="Q10" s="143"/>
      <c r="R10" s="88"/>
      <c r="S10" s="56"/>
      <c r="T10" s="57"/>
      <c r="U10" s="56"/>
      <c r="V10" s="57"/>
      <c r="W10" s="56">
        <v>1</v>
      </c>
      <c r="X10" s="57"/>
      <c r="Y10" s="56"/>
      <c r="Z10" s="57">
        <v>3</v>
      </c>
      <c r="AA10" s="56"/>
      <c r="AB10" s="57"/>
      <c r="AC10" s="56"/>
      <c r="AD10" s="57">
        <v>2</v>
      </c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5" t="str">
        <f t="shared" si="0"/>
        <v>St B</v>
      </c>
    </row>
    <row r="11" spans="1:43" x14ac:dyDescent="0.25">
      <c r="A11" s="97">
        <v>7</v>
      </c>
      <c r="B11" s="97" t="s">
        <v>30</v>
      </c>
      <c r="C11" s="350" t="s">
        <v>2508</v>
      </c>
      <c r="D11" s="351" t="s">
        <v>2509</v>
      </c>
      <c r="E11" s="314" t="s">
        <v>2510</v>
      </c>
      <c r="F11" s="161" t="s">
        <v>2511</v>
      </c>
      <c r="G11" s="165" t="s">
        <v>152</v>
      </c>
      <c r="H11" s="315" t="s">
        <v>2512</v>
      </c>
      <c r="I11" s="173" t="s">
        <v>2513</v>
      </c>
      <c r="J11" s="134" t="s">
        <v>325</v>
      </c>
      <c r="K11" s="173"/>
      <c r="L11" s="135" t="s">
        <v>326</v>
      </c>
      <c r="M11" s="175" t="s">
        <v>2514</v>
      </c>
      <c r="N11" s="182"/>
      <c r="O11" s="188" t="s">
        <v>153</v>
      </c>
      <c r="P11" s="89">
        <v>10</v>
      </c>
      <c r="Q11" s="143"/>
      <c r="R11" s="88"/>
      <c r="S11" s="56">
        <v>2</v>
      </c>
      <c r="T11" s="57"/>
      <c r="U11" s="56"/>
      <c r="V11" s="57"/>
      <c r="W11" s="56">
        <v>1</v>
      </c>
      <c r="X11" s="57"/>
      <c r="Y11" s="56"/>
      <c r="Z11" s="57"/>
      <c r="AA11" s="56"/>
      <c r="AB11" s="57"/>
      <c r="AC11" s="56"/>
      <c r="AD11" s="57"/>
      <c r="AE11" s="56">
        <v>3</v>
      </c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5" t="str">
        <f t="shared" si="0"/>
        <v>St B</v>
      </c>
    </row>
    <row r="12" spans="1:43" x14ac:dyDescent="0.25">
      <c r="A12" s="97">
        <v>8</v>
      </c>
      <c r="B12" s="97" t="s">
        <v>30</v>
      </c>
      <c r="C12" s="350" t="s">
        <v>2515</v>
      </c>
      <c r="D12" s="351" t="s">
        <v>2516</v>
      </c>
      <c r="E12" s="314" t="s">
        <v>582</v>
      </c>
      <c r="F12" s="161" t="s">
        <v>2517</v>
      </c>
      <c r="G12" s="165" t="s">
        <v>152</v>
      </c>
      <c r="H12" s="315" t="s">
        <v>2518</v>
      </c>
      <c r="I12" s="173" t="s">
        <v>2519</v>
      </c>
      <c r="J12" s="134" t="s">
        <v>325</v>
      </c>
      <c r="K12" s="173"/>
      <c r="L12" s="135" t="s">
        <v>2520</v>
      </c>
      <c r="M12" s="175" t="s">
        <v>2521</v>
      </c>
      <c r="N12" s="182" t="s">
        <v>2522</v>
      </c>
      <c r="O12" s="188" t="s">
        <v>153</v>
      </c>
      <c r="P12" s="89">
        <v>10</v>
      </c>
      <c r="Q12" s="143"/>
      <c r="R12" s="88"/>
      <c r="S12" s="56">
        <v>1</v>
      </c>
      <c r="T12" s="310">
        <v>3</v>
      </c>
      <c r="U12" s="309">
        <v>2</v>
      </c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0"/>
        <v>St B</v>
      </c>
    </row>
    <row r="13" spans="1:43" ht="26.25" x14ac:dyDescent="0.25">
      <c r="A13" s="97">
        <v>9</v>
      </c>
      <c r="B13" s="97" t="s">
        <v>30</v>
      </c>
      <c r="C13" s="350" t="s">
        <v>2523</v>
      </c>
      <c r="D13" s="351" t="s">
        <v>2524</v>
      </c>
      <c r="E13" s="314" t="s">
        <v>2525</v>
      </c>
      <c r="F13" s="161" t="s">
        <v>2526</v>
      </c>
      <c r="G13" s="165" t="s">
        <v>161</v>
      </c>
      <c r="H13" s="315" t="s">
        <v>2527</v>
      </c>
      <c r="I13" s="173" t="s">
        <v>2528</v>
      </c>
      <c r="J13" s="134" t="s">
        <v>2529</v>
      </c>
      <c r="K13" s="173" t="s">
        <v>617</v>
      </c>
      <c r="L13" s="135" t="s">
        <v>2530</v>
      </c>
      <c r="M13" s="175" t="s">
        <v>2531</v>
      </c>
      <c r="N13" s="182"/>
      <c r="O13" s="188" t="s">
        <v>151</v>
      </c>
      <c r="P13" s="89">
        <v>10</v>
      </c>
      <c r="Q13" s="143"/>
      <c r="R13" s="191"/>
      <c r="S13" s="56"/>
      <c r="T13" s="57"/>
      <c r="U13" s="56">
        <v>3</v>
      </c>
      <c r="V13" s="57"/>
      <c r="W13" s="56"/>
      <c r="X13" s="57"/>
      <c r="Y13" s="56"/>
      <c r="Z13" s="57"/>
      <c r="AA13" s="56"/>
      <c r="AB13" s="57"/>
      <c r="AC13" s="56"/>
      <c r="AD13" s="57">
        <v>1</v>
      </c>
      <c r="AE13" s="56"/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5" t="str">
        <f t="shared" si="0"/>
        <v>St B</v>
      </c>
    </row>
    <row r="14" spans="1:43" x14ac:dyDescent="0.25">
      <c r="A14" s="97">
        <v>10</v>
      </c>
      <c r="B14" s="97" t="s">
        <v>30</v>
      </c>
      <c r="C14" s="350" t="s">
        <v>1218</v>
      </c>
      <c r="D14" s="351" t="s">
        <v>480</v>
      </c>
      <c r="E14" s="314" t="s">
        <v>2532</v>
      </c>
      <c r="F14" s="161" t="s">
        <v>2533</v>
      </c>
      <c r="G14" s="165" t="s">
        <v>152</v>
      </c>
      <c r="H14" s="315" t="s">
        <v>2534</v>
      </c>
      <c r="I14" s="173" t="s">
        <v>2535</v>
      </c>
      <c r="J14" s="134"/>
      <c r="K14" s="173" t="s">
        <v>149</v>
      </c>
      <c r="L14" s="135" t="s">
        <v>2536</v>
      </c>
      <c r="M14" s="175" t="s">
        <v>2537</v>
      </c>
      <c r="N14" s="182"/>
      <c r="O14" s="188" t="s">
        <v>153</v>
      </c>
      <c r="P14" s="89"/>
      <c r="Q14" s="143"/>
      <c r="R14" s="88"/>
      <c r="S14" s="309">
        <v>1</v>
      </c>
      <c r="T14" s="57"/>
      <c r="U14" s="56"/>
      <c r="V14" s="57"/>
      <c r="W14" s="56"/>
      <c r="X14" s="57"/>
      <c r="Y14" s="56">
        <v>3</v>
      </c>
      <c r="Z14" s="57"/>
      <c r="AA14" s="56"/>
      <c r="AB14" s="57"/>
      <c r="AC14" s="56"/>
      <c r="AD14" s="57"/>
      <c r="AE14" s="56">
        <v>2</v>
      </c>
      <c r="AF14" s="55"/>
      <c r="AG14" s="54"/>
      <c r="AH14" s="55"/>
      <c r="AI14" s="54"/>
      <c r="AJ14" s="55"/>
      <c r="AK14" s="54"/>
      <c r="AL14" s="55"/>
      <c r="AM14" s="54"/>
      <c r="AN14" s="53"/>
      <c r="AO14" s="59" t="s">
        <v>168</v>
      </c>
      <c r="AP14" s="52"/>
      <c r="AQ14" s="195" t="str">
        <f t="shared" si="0"/>
        <v>St B</v>
      </c>
    </row>
    <row r="15" spans="1:43" x14ac:dyDescent="0.25">
      <c r="A15" s="97">
        <f t="shared" ref="A15:A37" si="1">A14+1</f>
        <v>11</v>
      </c>
      <c r="B15" s="97" t="str">
        <f t="shared" ref="B15:B48" si="2">B14</f>
        <v>St B</v>
      </c>
      <c r="C15" s="350" t="s">
        <v>626</v>
      </c>
      <c r="D15" s="351" t="s">
        <v>2538</v>
      </c>
      <c r="E15" s="314" t="s">
        <v>2539</v>
      </c>
      <c r="F15" s="161" t="s">
        <v>2540</v>
      </c>
      <c r="G15" s="165" t="s">
        <v>148</v>
      </c>
      <c r="H15" s="315" t="s">
        <v>2541</v>
      </c>
      <c r="I15" s="173" t="s">
        <v>2542</v>
      </c>
      <c r="J15" s="134" t="s">
        <v>325</v>
      </c>
      <c r="K15" s="173"/>
      <c r="L15" s="135" t="s">
        <v>2543</v>
      </c>
      <c r="M15" s="175" t="s">
        <v>2544</v>
      </c>
      <c r="N15" s="182"/>
      <c r="O15" s="188" t="s">
        <v>153</v>
      </c>
      <c r="P15" s="89">
        <v>10</v>
      </c>
      <c r="Q15" s="143"/>
      <c r="R15" s="88"/>
      <c r="S15" s="56">
        <v>1</v>
      </c>
      <c r="T15" s="57"/>
      <c r="U15" s="56"/>
      <c r="V15" s="57"/>
      <c r="W15" s="56"/>
      <c r="X15" s="57"/>
      <c r="Y15" s="56">
        <v>2</v>
      </c>
      <c r="Z15" s="57"/>
      <c r="AA15" s="56"/>
      <c r="AB15" s="57"/>
      <c r="AC15" s="56"/>
      <c r="AD15" s="57"/>
      <c r="AE15" s="56"/>
      <c r="AF15" s="55"/>
      <c r="AG15" s="54">
        <v>3</v>
      </c>
      <c r="AH15" s="55"/>
      <c r="AI15" s="54"/>
      <c r="AJ15" s="55"/>
      <c r="AK15" s="54"/>
      <c r="AL15" s="55"/>
      <c r="AM15" s="54"/>
      <c r="AN15" s="53"/>
      <c r="AO15" s="59" t="s">
        <v>2545</v>
      </c>
      <c r="AP15" s="52"/>
      <c r="AQ15" s="195" t="str">
        <f t="shared" si="0"/>
        <v>St B</v>
      </c>
    </row>
    <row r="16" spans="1:43" x14ac:dyDescent="0.25">
      <c r="A16" s="97">
        <f t="shared" si="1"/>
        <v>12</v>
      </c>
      <c r="B16" s="97" t="str">
        <f t="shared" si="2"/>
        <v>St B</v>
      </c>
      <c r="C16" s="350" t="s">
        <v>822</v>
      </c>
      <c r="D16" s="351" t="s">
        <v>629</v>
      </c>
      <c r="E16" s="314" t="s">
        <v>2546</v>
      </c>
      <c r="F16" s="161" t="s">
        <v>2547</v>
      </c>
      <c r="G16" s="165" t="s">
        <v>152</v>
      </c>
      <c r="H16" s="315" t="s">
        <v>2548</v>
      </c>
      <c r="I16" s="173" t="s">
        <v>2549</v>
      </c>
      <c r="J16" s="134" t="s">
        <v>174</v>
      </c>
      <c r="K16" s="173"/>
      <c r="L16" s="135" t="s">
        <v>2550</v>
      </c>
      <c r="M16" s="175" t="s">
        <v>2551</v>
      </c>
      <c r="N16" s="182" t="s">
        <v>2552</v>
      </c>
      <c r="O16" s="188" t="s">
        <v>153</v>
      </c>
      <c r="P16" s="89">
        <v>10</v>
      </c>
      <c r="Q16" s="143"/>
      <c r="R16" s="88"/>
      <c r="S16" s="56">
        <v>1</v>
      </c>
      <c r="T16" s="57">
        <v>3</v>
      </c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>
        <v>2</v>
      </c>
      <c r="AH16" s="55"/>
      <c r="AI16" s="54"/>
      <c r="AJ16" s="55"/>
      <c r="AK16" s="54"/>
      <c r="AL16" s="55"/>
      <c r="AM16" s="54"/>
      <c r="AN16" s="53"/>
      <c r="AO16" s="59" t="s">
        <v>168</v>
      </c>
      <c r="AP16" s="52" t="s">
        <v>2553</v>
      </c>
      <c r="AQ16" s="195" t="str">
        <f t="shared" si="0"/>
        <v>St B</v>
      </c>
    </row>
    <row r="17" spans="1:43" x14ac:dyDescent="0.25">
      <c r="A17" s="97">
        <f t="shared" si="1"/>
        <v>13</v>
      </c>
      <c r="B17" s="97" t="str">
        <f t="shared" si="2"/>
        <v>St B</v>
      </c>
      <c r="C17" s="350" t="s">
        <v>1685</v>
      </c>
      <c r="D17" s="351" t="s">
        <v>629</v>
      </c>
      <c r="E17" s="314" t="s">
        <v>2554</v>
      </c>
      <c r="F17" s="161" t="s">
        <v>2547</v>
      </c>
      <c r="G17" s="165" t="s">
        <v>148</v>
      </c>
      <c r="H17" s="315" t="s">
        <v>2548</v>
      </c>
      <c r="I17" s="173" t="s">
        <v>2555</v>
      </c>
      <c r="J17" s="134" t="s">
        <v>174</v>
      </c>
      <c r="K17" s="173"/>
      <c r="L17" s="135" t="s">
        <v>2550</v>
      </c>
      <c r="M17" s="175" t="s">
        <v>2556</v>
      </c>
      <c r="N17" s="182" t="s">
        <v>2557</v>
      </c>
      <c r="O17" s="188" t="s">
        <v>151</v>
      </c>
      <c r="P17" s="89">
        <v>10</v>
      </c>
      <c r="Q17" s="143"/>
      <c r="R17" s="88"/>
      <c r="S17" s="56"/>
      <c r="T17" s="57">
        <v>3</v>
      </c>
      <c r="U17" s="56"/>
      <c r="V17" s="57"/>
      <c r="W17" s="56"/>
      <c r="X17" s="57"/>
      <c r="Y17" s="56"/>
      <c r="Z17" s="57"/>
      <c r="AA17" s="56"/>
      <c r="AB17" s="57"/>
      <c r="AC17" s="56"/>
      <c r="AD17" s="57">
        <v>1</v>
      </c>
      <c r="AE17" s="56"/>
      <c r="AF17" s="55"/>
      <c r="AG17" s="54">
        <v>2</v>
      </c>
      <c r="AH17" s="55"/>
      <c r="AI17" s="54"/>
      <c r="AJ17" s="55"/>
      <c r="AK17" s="54"/>
      <c r="AL17" s="55"/>
      <c r="AM17" s="54"/>
      <c r="AN17" s="53"/>
      <c r="AO17" s="59" t="s">
        <v>168</v>
      </c>
      <c r="AP17" s="52" t="s">
        <v>2558</v>
      </c>
      <c r="AQ17" s="195" t="str">
        <f t="shared" si="0"/>
        <v>St B</v>
      </c>
    </row>
    <row r="18" spans="1:43" x14ac:dyDescent="0.25">
      <c r="A18" s="97">
        <f t="shared" si="1"/>
        <v>14</v>
      </c>
      <c r="B18" s="97" t="str">
        <f t="shared" si="2"/>
        <v>St B</v>
      </c>
      <c r="C18" s="350" t="s">
        <v>497</v>
      </c>
      <c r="D18" s="351" t="s">
        <v>2559</v>
      </c>
      <c r="E18" s="314" t="s">
        <v>346</v>
      </c>
      <c r="F18" s="161" t="s">
        <v>2560</v>
      </c>
      <c r="G18" s="165" t="s">
        <v>152</v>
      </c>
      <c r="H18" s="316" t="s">
        <v>2561</v>
      </c>
      <c r="I18" s="173" t="s">
        <v>2562</v>
      </c>
      <c r="J18" s="134" t="s">
        <v>617</v>
      </c>
      <c r="K18" s="173"/>
      <c r="L18" s="135" t="s">
        <v>2563</v>
      </c>
      <c r="M18" s="175" t="s">
        <v>2564</v>
      </c>
      <c r="N18" s="182"/>
      <c r="O18" s="188" t="s">
        <v>153</v>
      </c>
      <c r="P18" s="89"/>
      <c r="Q18" s="143"/>
      <c r="R18" s="88"/>
      <c r="S18" s="56"/>
      <c r="T18" s="57">
        <v>3</v>
      </c>
      <c r="U18" s="56"/>
      <c r="V18" s="57"/>
      <c r="W18" s="56"/>
      <c r="X18" s="57"/>
      <c r="Y18" s="56"/>
      <c r="Z18" s="57"/>
      <c r="AA18" s="56"/>
      <c r="AB18" s="57"/>
      <c r="AC18" s="56"/>
      <c r="AD18" s="57">
        <v>1</v>
      </c>
      <c r="AE18" s="56">
        <v>2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5" t="str">
        <f t="shared" si="0"/>
        <v>St B</v>
      </c>
    </row>
    <row r="19" spans="1:43" x14ac:dyDescent="0.25">
      <c r="A19" s="97">
        <f t="shared" si="1"/>
        <v>15</v>
      </c>
      <c r="B19" s="97" t="str">
        <f t="shared" si="2"/>
        <v>St B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5" t="str">
        <f t="shared" si="0"/>
        <v>St B</v>
      </c>
    </row>
    <row r="20" spans="1:43" x14ac:dyDescent="0.25">
      <c r="A20" s="97">
        <f t="shared" si="1"/>
        <v>16</v>
      </c>
      <c r="B20" s="97" t="str">
        <f t="shared" si="2"/>
        <v>St B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0"/>
        <v>St B</v>
      </c>
    </row>
    <row r="21" spans="1:43" x14ac:dyDescent="0.25">
      <c r="A21" s="97">
        <f t="shared" si="1"/>
        <v>17</v>
      </c>
      <c r="B21" s="97" t="str">
        <f t="shared" si="2"/>
        <v>St B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5" t="str">
        <f t="shared" si="0"/>
        <v>St B</v>
      </c>
    </row>
    <row r="22" spans="1:43" x14ac:dyDescent="0.25">
      <c r="A22" s="97">
        <f t="shared" si="1"/>
        <v>18</v>
      </c>
      <c r="B22" s="97" t="str">
        <f t="shared" si="2"/>
        <v>St B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5" t="str">
        <f t="shared" si="0"/>
        <v>St B</v>
      </c>
    </row>
    <row r="23" spans="1:43" x14ac:dyDescent="0.25">
      <c r="A23" s="97">
        <f t="shared" si="1"/>
        <v>19</v>
      </c>
      <c r="B23" s="97" t="str">
        <f t="shared" si="2"/>
        <v>St B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5" t="str">
        <f t="shared" si="0"/>
        <v>St B</v>
      </c>
    </row>
    <row r="24" spans="1:43" x14ac:dyDescent="0.25">
      <c r="A24" s="97">
        <f t="shared" si="1"/>
        <v>20</v>
      </c>
      <c r="B24" s="97" t="str">
        <f t="shared" si="2"/>
        <v>St B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5" t="str">
        <f t="shared" si="0"/>
        <v>St B</v>
      </c>
    </row>
    <row r="25" spans="1:43" x14ac:dyDescent="0.25">
      <c r="A25" s="97">
        <f t="shared" si="1"/>
        <v>21</v>
      </c>
      <c r="B25" s="97" t="str">
        <f t="shared" si="2"/>
        <v>St B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5" t="str">
        <f t="shared" si="0"/>
        <v>St B</v>
      </c>
    </row>
    <row r="26" spans="1:43" x14ac:dyDescent="0.25">
      <c r="A26" s="97">
        <f t="shared" si="1"/>
        <v>22</v>
      </c>
      <c r="B26" s="97" t="str">
        <f t="shared" si="2"/>
        <v>St B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5" t="str">
        <f t="shared" si="0"/>
        <v>St B</v>
      </c>
    </row>
    <row r="27" spans="1:43" x14ac:dyDescent="0.25">
      <c r="A27" s="97">
        <f t="shared" si="1"/>
        <v>23</v>
      </c>
      <c r="B27" s="97" t="str">
        <f t="shared" si="2"/>
        <v>St B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5" t="str">
        <f t="shared" si="0"/>
        <v>St B</v>
      </c>
    </row>
    <row r="28" spans="1:43" x14ac:dyDescent="0.25">
      <c r="A28" s="97">
        <f t="shared" si="1"/>
        <v>24</v>
      </c>
      <c r="B28" s="97" t="str">
        <f t="shared" si="2"/>
        <v>St B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0"/>
        <v>St B</v>
      </c>
    </row>
    <row r="29" spans="1:43" x14ac:dyDescent="0.25">
      <c r="A29" s="97">
        <f t="shared" si="1"/>
        <v>25</v>
      </c>
      <c r="B29" s="97" t="str">
        <f t="shared" si="2"/>
        <v>St B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5" t="str">
        <f t="shared" si="0"/>
        <v>St B</v>
      </c>
    </row>
    <row r="30" spans="1:43" x14ac:dyDescent="0.25">
      <c r="A30" s="97">
        <f t="shared" si="1"/>
        <v>26</v>
      </c>
      <c r="B30" s="97" t="str">
        <f t="shared" si="2"/>
        <v>St B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5" t="str">
        <f t="shared" si="0"/>
        <v>St B</v>
      </c>
    </row>
    <row r="31" spans="1:43" x14ac:dyDescent="0.25">
      <c r="A31" s="97">
        <f t="shared" si="1"/>
        <v>27</v>
      </c>
      <c r="B31" s="97" t="str">
        <f t="shared" si="2"/>
        <v>St B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5" t="str">
        <f t="shared" si="0"/>
        <v>St B</v>
      </c>
    </row>
    <row r="32" spans="1:43" x14ac:dyDescent="0.25">
      <c r="A32" s="97">
        <f t="shared" si="1"/>
        <v>28</v>
      </c>
      <c r="B32" s="97" t="str">
        <f t="shared" si="2"/>
        <v>St B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si="0"/>
        <v>St B</v>
      </c>
    </row>
    <row r="33" spans="1:43" x14ac:dyDescent="0.25">
      <c r="A33" s="97">
        <f t="shared" si="1"/>
        <v>29</v>
      </c>
      <c r="B33" s="97" t="str">
        <f t="shared" si="2"/>
        <v>St B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0"/>
        <v>St B</v>
      </c>
    </row>
    <row r="34" spans="1:43" x14ac:dyDescent="0.25">
      <c r="A34" s="97">
        <f t="shared" si="1"/>
        <v>30</v>
      </c>
      <c r="B34" s="97" t="str">
        <f t="shared" si="2"/>
        <v>St B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0"/>
        <v>St B</v>
      </c>
    </row>
    <row r="35" spans="1:43" x14ac:dyDescent="0.25">
      <c r="A35" s="97">
        <f t="shared" si="1"/>
        <v>31</v>
      </c>
      <c r="B35" s="97" t="str">
        <f t="shared" si="2"/>
        <v>St B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0"/>
        <v>St B</v>
      </c>
    </row>
    <row r="36" spans="1:43" x14ac:dyDescent="0.25">
      <c r="A36" s="97">
        <f t="shared" si="1"/>
        <v>32</v>
      </c>
      <c r="B36" s="97" t="str">
        <f t="shared" si="2"/>
        <v>St B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0"/>
        <v>St B</v>
      </c>
    </row>
    <row r="37" spans="1:43" x14ac:dyDescent="0.25">
      <c r="A37" s="97">
        <f t="shared" si="1"/>
        <v>33</v>
      </c>
      <c r="B37" s="97" t="str">
        <f t="shared" si="2"/>
        <v>St B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3">B37</f>
        <v>St B</v>
      </c>
    </row>
    <row r="38" spans="1:43" x14ac:dyDescent="0.25">
      <c r="A38" s="97">
        <f t="shared" ref="A38:A101" si="4">A37+1</f>
        <v>34</v>
      </c>
      <c r="B38" s="97" t="str">
        <f t="shared" si="2"/>
        <v>St B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3"/>
        <v>St B</v>
      </c>
    </row>
    <row r="39" spans="1:43" x14ac:dyDescent="0.25">
      <c r="A39" s="97">
        <f t="shared" si="4"/>
        <v>35</v>
      </c>
      <c r="B39" s="97" t="str">
        <f t="shared" si="2"/>
        <v>St B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3"/>
        <v>St B</v>
      </c>
    </row>
    <row r="40" spans="1:43" x14ac:dyDescent="0.25">
      <c r="A40" s="97">
        <f t="shared" si="4"/>
        <v>36</v>
      </c>
      <c r="B40" s="97" t="str">
        <f t="shared" si="2"/>
        <v>St B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3"/>
        <v>St B</v>
      </c>
    </row>
    <row r="41" spans="1:43" x14ac:dyDescent="0.25">
      <c r="A41" s="97">
        <f t="shared" si="4"/>
        <v>37</v>
      </c>
      <c r="B41" s="97" t="str">
        <f t="shared" si="2"/>
        <v>St B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3"/>
        <v>St B</v>
      </c>
    </row>
    <row r="42" spans="1:43" x14ac:dyDescent="0.25">
      <c r="A42" s="97">
        <f t="shared" si="4"/>
        <v>38</v>
      </c>
      <c r="B42" s="97" t="str">
        <f t="shared" si="2"/>
        <v>St B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3"/>
        <v>St B</v>
      </c>
    </row>
    <row r="43" spans="1:43" x14ac:dyDescent="0.25">
      <c r="A43" s="97">
        <f t="shared" si="4"/>
        <v>39</v>
      </c>
      <c r="B43" s="97" t="str">
        <f t="shared" si="2"/>
        <v>St B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3"/>
        <v>St B</v>
      </c>
    </row>
    <row r="44" spans="1:43" x14ac:dyDescent="0.25">
      <c r="A44" s="97">
        <f t="shared" si="4"/>
        <v>40</v>
      </c>
      <c r="B44" s="97" t="str">
        <f t="shared" si="2"/>
        <v>St B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3"/>
        <v>St B</v>
      </c>
    </row>
    <row r="45" spans="1:43" x14ac:dyDescent="0.25">
      <c r="A45" s="97">
        <f t="shared" si="4"/>
        <v>41</v>
      </c>
      <c r="B45" s="97" t="str">
        <f t="shared" si="2"/>
        <v>St B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3"/>
        <v>St B</v>
      </c>
    </row>
    <row r="46" spans="1:43" x14ac:dyDescent="0.25">
      <c r="A46" s="97">
        <f t="shared" si="4"/>
        <v>42</v>
      </c>
      <c r="B46" s="97" t="str">
        <f t="shared" si="2"/>
        <v>St B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3"/>
        <v>St B</v>
      </c>
    </row>
    <row r="47" spans="1:43" x14ac:dyDescent="0.25">
      <c r="A47" s="97">
        <f t="shared" si="4"/>
        <v>43</v>
      </c>
      <c r="B47" s="97" t="str">
        <f t="shared" si="2"/>
        <v>St B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3"/>
        <v>St B</v>
      </c>
    </row>
    <row r="48" spans="1:43" x14ac:dyDescent="0.25">
      <c r="A48" s="97">
        <f t="shared" si="4"/>
        <v>44</v>
      </c>
      <c r="B48" s="97" t="str">
        <f t="shared" si="2"/>
        <v>St B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3"/>
        <v>St B</v>
      </c>
    </row>
    <row r="49" spans="1:43" x14ac:dyDescent="0.25">
      <c r="A49" s="97">
        <f t="shared" si="4"/>
        <v>45</v>
      </c>
      <c r="B49" s="97" t="str">
        <f>B43</f>
        <v>St B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3"/>
        <v>St B</v>
      </c>
    </row>
    <row r="50" spans="1:43" x14ac:dyDescent="0.25">
      <c r="A50" s="97">
        <f t="shared" si="4"/>
        <v>46</v>
      </c>
      <c r="B50" s="97" t="str">
        <f>B49</f>
        <v>St B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3"/>
        <v>St B</v>
      </c>
    </row>
    <row r="51" spans="1:43" x14ac:dyDescent="0.25">
      <c r="A51" s="97">
        <f t="shared" si="4"/>
        <v>47</v>
      </c>
      <c r="B51" s="97" t="str">
        <f>B50</f>
        <v>St B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3"/>
        <v>St B</v>
      </c>
    </row>
    <row r="52" spans="1:43" x14ac:dyDescent="0.25">
      <c r="A52" s="97">
        <f t="shared" si="4"/>
        <v>48</v>
      </c>
      <c r="B52" s="97" t="str">
        <f>B51</f>
        <v>St B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3"/>
        <v>St B</v>
      </c>
    </row>
    <row r="53" spans="1:43" x14ac:dyDescent="0.25">
      <c r="A53" s="97">
        <f t="shared" si="4"/>
        <v>49</v>
      </c>
      <c r="B53" s="97" t="str">
        <f>B52</f>
        <v>St B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3"/>
        <v>St B</v>
      </c>
    </row>
    <row r="54" spans="1:43" x14ac:dyDescent="0.25">
      <c r="A54" s="97">
        <f t="shared" si="4"/>
        <v>50</v>
      </c>
      <c r="B54" s="97" t="str">
        <f t="shared" ref="B54:B96" si="5">B53</f>
        <v>St B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3"/>
        <v>St B</v>
      </c>
    </row>
    <row r="55" spans="1:43" x14ac:dyDescent="0.25">
      <c r="A55" s="97">
        <f t="shared" si="4"/>
        <v>51</v>
      </c>
      <c r="B55" s="97" t="str">
        <f t="shared" si="5"/>
        <v>St B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3"/>
        <v>St B</v>
      </c>
    </row>
    <row r="56" spans="1:43" x14ac:dyDescent="0.25">
      <c r="A56" s="97">
        <f t="shared" si="4"/>
        <v>52</v>
      </c>
      <c r="B56" s="97" t="str">
        <f t="shared" si="5"/>
        <v>St B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3"/>
        <v>St B</v>
      </c>
    </row>
    <row r="57" spans="1:43" x14ac:dyDescent="0.25">
      <c r="A57" s="97">
        <f t="shared" si="4"/>
        <v>53</v>
      </c>
      <c r="B57" s="97" t="str">
        <f t="shared" si="5"/>
        <v>St B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3"/>
        <v>St B</v>
      </c>
    </row>
    <row r="58" spans="1:43" x14ac:dyDescent="0.25">
      <c r="A58" s="97">
        <f t="shared" si="4"/>
        <v>54</v>
      </c>
      <c r="B58" s="97" t="str">
        <f t="shared" si="5"/>
        <v>St B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3"/>
        <v>St B</v>
      </c>
    </row>
    <row r="59" spans="1:43" x14ac:dyDescent="0.25">
      <c r="A59" s="97">
        <f t="shared" si="4"/>
        <v>55</v>
      </c>
      <c r="B59" s="97" t="str">
        <f t="shared" si="5"/>
        <v>St B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3"/>
        <v>St B</v>
      </c>
    </row>
    <row r="60" spans="1:43" x14ac:dyDescent="0.25">
      <c r="A60" s="97">
        <f t="shared" si="4"/>
        <v>56</v>
      </c>
      <c r="B60" s="97" t="str">
        <f t="shared" si="5"/>
        <v>St B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3"/>
        <v>St B</v>
      </c>
    </row>
    <row r="61" spans="1:43" x14ac:dyDescent="0.25">
      <c r="A61" s="97">
        <f t="shared" si="4"/>
        <v>57</v>
      </c>
      <c r="B61" s="97" t="str">
        <f t="shared" si="5"/>
        <v>St B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3"/>
        <v>St B</v>
      </c>
    </row>
    <row r="62" spans="1:43" x14ac:dyDescent="0.25">
      <c r="A62" s="97">
        <f t="shared" si="4"/>
        <v>58</v>
      </c>
      <c r="B62" s="97" t="str">
        <f t="shared" si="5"/>
        <v>St B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3"/>
        <v>St B</v>
      </c>
    </row>
    <row r="63" spans="1:43" x14ac:dyDescent="0.25">
      <c r="A63" s="97">
        <f t="shared" si="4"/>
        <v>59</v>
      </c>
      <c r="B63" s="97" t="str">
        <f t="shared" si="5"/>
        <v>St B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3"/>
        <v>St B</v>
      </c>
    </row>
    <row r="64" spans="1:43" x14ac:dyDescent="0.25">
      <c r="A64" s="97">
        <f t="shared" si="4"/>
        <v>60</v>
      </c>
      <c r="B64" s="97" t="str">
        <f t="shared" si="5"/>
        <v>St B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3"/>
        <v>St B</v>
      </c>
    </row>
    <row r="65" spans="1:43" x14ac:dyDescent="0.25">
      <c r="A65" s="97">
        <f t="shared" si="4"/>
        <v>61</v>
      </c>
      <c r="B65" s="97" t="str">
        <f t="shared" si="5"/>
        <v>St B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3"/>
        <v>St B</v>
      </c>
    </row>
    <row r="66" spans="1:43" x14ac:dyDescent="0.25">
      <c r="A66" s="97">
        <f t="shared" si="4"/>
        <v>62</v>
      </c>
      <c r="B66" s="97" t="str">
        <f t="shared" si="5"/>
        <v>St B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3"/>
        <v>St B</v>
      </c>
    </row>
    <row r="67" spans="1:43" x14ac:dyDescent="0.25">
      <c r="A67" s="97">
        <f t="shared" si="4"/>
        <v>63</v>
      </c>
      <c r="B67" s="97" t="str">
        <f t="shared" si="5"/>
        <v>St B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3"/>
        <v>St B</v>
      </c>
    </row>
    <row r="68" spans="1:43" x14ac:dyDescent="0.25">
      <c r="A68" s="97">
        <f t="shared" si="4"/>
        <v>64</v>
      </c>
      <c r="B68" s="97" t="str">
        <f t="shared" si="5"/>
        <v>St B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3"/>
        <v>St B</v>
      </c>
    </row>
    <row r="69" spans="1:43" x14ac:dyDescent="0.25">
      <c r="A69" s="97">
        <f t="shared" si="4"/>
        <v>65</v>
      </c>
      <c r="B69" s="97" t="str">
        <f t="shared" si="5"/>
        <v>St B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6">B69</f>
        <v>St B</v>
      </c>
    </row>
    <row r="70" spans="1:43" x14ac:dyDescent="0.25">
      <c r="A70" s="97">
        <f t="shared" si="4"/>
        <v>66</v>
      </c>
      <c r="B70" s="97" t="str">
        <f t="shared" si="5"/>
        <v>St B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6"/>
        <v>St B</v>
      </c>
    </row>
    <row r="71" spans="1:43" x14ac:dyDescent="0.25">
      <c r="A71" s="97">
        <f t="shared" si="4"/>
        <v>67</v>
      </c>
      <c r="B71" s="97" t="str">
        <f t="shared" si="5"/>
        <v>St B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6"/>
        <v>St B</v>
      </c>
    </row>
    <row r="72" spans="1:43" x14ac:dyDescent="0.25">
      <c r="A72" s="97">
        <f t="shared" si="4"/>
        <v>68</v>
      </c>
      <c r="B72" s="97" t="str">
        <f t="shared" si="5"/>
        <v>St B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6"/>
        <v>St B</v>
      </c>
    </row>
    <row r="73" spans="1:43" x14ac:dyDescent="0.25">
      <c r="A73" s="97">
        <f t="shared" si="4"/>
        <v>69</v>
      </c>
      <c r="B73" s="97" t="str">
        <f t="shared" si="5"/>
        <v>St B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6"/>
        <v>St B</v>
      </c>
    </row>
    <row r="74" spans="1:43" x14ac:dyDescent="0.25">
      <c r="A74" s="97">
        <f t="shared" si="4"/>
        <v>70</v>
      </c>
      <c r="B74" s="97" t="str">
        <f t="shared" si="5"/>
        <v>St B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6"/>
        <v>St B</v>
      </c>
    </row>
    <row r="75" spans="1:43" x14ac:dyDescent="0.25">
      <c r="A75" s="97">
        <f t="shared" si="4"/>
        <v>71</v>
      </c>
      <c r="B75" s="97" t="str">
        <f t="shared" si="5"/>
        <v>St B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6"/>
        <v>St B</v>
      </c>
    </row>
    <row r="76" spans="1:43" x14ac:dyDescent="0.25">
      <c r="A76" s="97">
        <f t="shared" si="4"/>
        <v>72</v>
      </c>
      <c r="B76" s="97" t="str">
        <f t="shared" si="5"/>
        <v>St B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6"/>
        <v>St B</v>
      </c>
    </row>
    <row r="77" spans="1:43" x14ac:dyDescent="0.25">
      <c r="A77" s="97">
        <f t="shared" si="4"/>
        <v>73</v>
      </c>
      <c r="B77" s="97" t="str">
        <f t="shared" si="5"/>
        <v>St B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6"/>
        <v>St B</v>
      </c>
    </row>
    <row r="78" spans="1:43" x14ac:dyDescent="0.25">
      <c r="A78" s="97">
        <f t="shared" si="4"/>
        <v>74</v>
      </c>
      <c r="B78" s="97" t="str">
        <f t="shared" si="5"/>
        <v>St B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6"/>
        <v>St B</v>
      </c>
    </row>
    <row r="79" spans="1:43" x14ac:dyDescent="0.25">
      <c r="A79" s="97">
        <f t="shared" si="4"/>
        <v>75</v>
      </c>
      <c r="B79" s="97" t="str">
        <f t="shared" si="5"/>
        <v>St B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6"/>
        <v>St B</v>
      </c>
    </row>
    <row r="80" spans="1:43" x14ac:dyDescent="0.25">
      <c r="A80" s="97">
        <f t="shared" si="4"/>
        <v>76</v>
      </c>
      <c r="B80" s="97" t="str">
        <f t="shared" si="5"/>
        <v>St B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6"/>
        <v>St B</v>
      </c>
    </row>
    <row r="81" spans="1:43" x14ac:dyDescent="0.25">
      <c r="A81" s="97">
        <f t="shared" si="4"/>
        <v>77</v>
      </c>
      <c r="B81" s="97" t="str">
        <f t="shared" si="5"/>
        <v>St B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6"/>
        <v>St B</v>
      </c>
    </row>
    <row r="82" spans="1:43" x14ac:dyDescent="0.25">
      <c r="A82" s="97">
        <f t="shared" si="4"/>
        <v>78</v>
      </c>
      <c r="B82" s="97" t="str">
        <f t="shared" si="5"/>
        <v>St B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6"/>
        <v>St B</v>
      </c>
    </row>
    <row r="83" spans="1:43" x14ac:dyDescent="0.25">
      <c r="A83" s="97">
        <f t="shared" si="4"/>
        <v>79</v>
      </c>
      <c r="B83" s="97" t="str">
        <f t="shared" si="5"/>
        <v>St B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6"/>
        <v>St B</v>
      </c>
    </row>
    <row r="84" spans="1:43" x14ac:dyDescent="0.25">
      <c r="A84" s="97">
        <f t="shared" si="4"/>
        <v>80</v>
      </c>
      <c r="B84" s="97" t="str">
        <f t="shared" si="5"/>
        <v>St B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6"/>
        <v>St B</v>
      </c>
    </row>
    <row r="85" spans="1:43" x14ac:dyDescent="0.25">
      <c r="A85" s="97">
        <f t="shared" si="4"/>
        <v>81</v>
      </c>
      <c r="B85" s="97" t="str">
        <f t="shared" si="5"/>
        <v>St B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6"/>
        <v>St B</v>
      </c>
    </row>
    <row r="86" spans="1:43" x14ac:dyDescent="0.25">
      <c r="A86" s="97">
        <f t="shared" si="4"/>
        <v>82</v>
      </c>
      <c r="B86" s="97" t="str">
        <f t="shared" si="5"/>
        <v>St B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6"/>
        <v>St B</v>
      </c>
    </row>
    <row r="87" spans="1:43" x14ac:dyDescent="0.25">
      <c r="A87" s="97">
        <f t="shared" si="4"/>
        <v>83</v>
      </c>
      <c r="B87" s="97" t="str">
        <f t="shared" si="5"/>
        <v>St B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6"/>
        <v>St B</v>
      </c>
    </row>
    <row r="88" spans="1:43" x14ac:dyDescent="0.25">
      <c r="A88" s="97">
        <f t="shared" si="4"/>
        <v>84</v>
      </c>
      <c r="B88" s="97" t="str">
        <f t="shared" si="5"/>
        <v>St B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6"/>
        <v>St B</v>
      </c>
    </row>
    <row r="89" spans="1:43" x14ac:dyDescent="0.25">
      <c r="A89" s="97">
        <f t="shared" si="4"/>
        <v>85</v>
      </c>
      <c r="B89" s="97" t="str">
        <f t="shared" si="5"/>
        <v>St B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6"/>
        <v>St B</v>
      </c>
    </row>
    <row r="90" spans="1:43" x14ac:dyDescent="0.25">
      <c r="A90" s="97">
        <f t="shared" si="4"/>
        <v>86</v>
      </c>
      <c r="B90" s="97" t="str">
        <f t="shared" si="5"/>
        <v>St B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6"/>
        <v>St B</v>
      </c>
    </row>
    <row r="91" spans="1:43" x14ac:dyDescent="0.25">
      <c r="A91" s="97">
        <f t="shared" si="4"/>
        <v>87</v>
      </c>
      <c r="B91" s="97" t="str">
        <f t="shared" si="5"/>
        <v>St B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6"/>
        <v>St B</v>
      </c>
    </row>
    <row r="92" spans="1:43" x14ac:dyDescent="0.25">
      <c r="A92" s="97">
        <f t="shared" si="4"/>
        <v>88</v>
      </c>
      <c r="B92" s="97" t="str">
        <f t="shared" si="5"/>
        <v>St B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6"/>
        <v>St B</v>
      </c>
    </row>
    <row r="93" spans="1:43" x14ac:dyDescent="0.25">
      <c r="A93" s="97">
        <f t="shared" si="4"/>
        <v>89</v>
      </c>
      <c r="B93" s="97" t="str">
        <f t="shared" si="5"/>
        <v>St B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6"/>
        <v>St B</v>
      </c>
    </row>
    <row r="94" spans="1:43" x14ac:dyDescent="0.25">
      <c r="A94" s="97">
        <f t="shared" si="4"/>
        <v>90</v>
      </c>
      <c r="B94" s="97" t="str">
        <f t="shared" si="5"/>
        <v>St B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6"/>
        <v>St B</v>
      </c>
    </row>
    <row r="95" spans="1:43" x14ac:dyDescent="0.25">
      <c r="A95" s="97">
        <f t="shared" si="4"/>
        <v>91</v>
      </c>
      <c r="B95" s="97" t="str">
        <f t="shared" si="5"/>
        <v>St B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6"/>
        <v>St B</v>
      </c>
    </row>
    <row r="96" spans="1:43" x14ac:dyDescent="0.25">
      <c r="A96" s="97">
        <f t="shared" si="4"/>
        <v>92</v>
      </c>
      <c r="B96" s="97" t="str">
        <f t="shared" si="5"/>
        <v>St B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6"/>
        <v>St B</v>
      </c>
    </row>
    <row r="97" spans="1:43" x14ac:dyDescent="0.25">
      <c r="A97" s="97">
        <f t="shared" si="4"/>
        <v>93</v>
      </c>
      <c r="B97" s="97" t="str">
        <f>B91</f>
        <v>St B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6"/>
        <v>St B</v>
      </c>
    </row>
    <row r="98" spans="1:43" x14ac:dyDescent="0.25">
      <c r="A98" s="97">
        <f t="shared" si="4"/>
        <v>94</v>
      </c>
      <c r="B98" s="97" t="str">
        <f t="shared" ref="B98:B103" si="7">B97</f>
        <v>St B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6"/>
        <v>St B</v>
      </c>
    </row>
    <row r="99" spans="1:43" x14ac:dyDescent="0.25">
      <c r="A99" s="97">
        <f t="shared" si="4"/>
        <v>95</v>
      </c>
      <c r="B99" s="97" t="str">
        <f t="shared" si="7"/>
        <v>St B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6"/>
        <v>St B</v>
      </c>
    </row>
    <row r="100" spans="1:43" x14ac:dyDescent="0.25">
      <c r="A100" s="97">
        <f t="shared" si="4"/>
        <v>96</v>
      </c>
      <c r="B100" s="97" t="str">
        <f t="shared" si="7"/>
        <v>St B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6"/>
        <v>St B</v>
      </c>
    </row>
    <row r="101" spans="1:43" x14ac:dyDescent="0.25">
      <c r="A101" s="97">
        <f t="shared" si="4"/>
        <v>97</v>
      </c>
      <c r="B101" s="97" t="str">
        <f t="shared" si="7"/>
        <v>St B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6"/>
        <v>St B</v>
      </c>
    </row>
    <row r="102" spans="1:43" x14ac:dyDescent="0.25">
      <c r="A102" s="97">
        <f t="shared" ref="A102:A103" si="8">A101+1</f>
        <v>98</v>
      </c>
      <c r="B102" s="97" t="str">
        <f t="shared" si="7"/>
        <v>St B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6"/>
        <v>St B</v>
      </c>
    </row>
    <row r="103" spans="1:43" x14ac:dyDescent="0.25">
      <c r="A103" s="97">
        <f t="shared" si="8"/>
        <v>99</v>
      </c>
      <c r="B103" s="97" t="str">
        <f t="shared" si="7"/>
        <v>St B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6"/>
        <v>St B</v>
      </c>
    </row>
    <row r="104" spans="1:43" ht="16.5" thickBot="1" x14ac:dyDescent="0.3">
      <c r="A104" s="97">
        <f>A103+1</f>
        <v>100</v>
      </c>
      <c r="B104" s="97" t="str">
        <f>B53</f>
        <v>St B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6"/>
        <v>St B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70</v>
      </c>
      <c r="Q105" s="91" t="str">
        <f>IF(SUM(Q5:Q104)=0,"",SUM(Q5:Q104))</f>
        <v/>
      </c>
      <c r="R105" s="91">
        <f>IF(SUM(R5:R104)=0,"",SUM(R5:R104))</f>
        <v>50</v>
      </c>
      <c r="S105" s="635" t="str">
        <f t="shared" ref="S105:AN105" si="9">S2</f>
        <v>ADVENTUROUS ACTIVITIES</v>
      </c>
      <c r="T105" s="628" t="str">
        <f t="shared" si="9"/>
        <v>ARCHERY</v>
      </c>
      <c r="U105" s="626" t="str">
        <f t="shared" si="9"/>
        <v>ATHLETICS</v>
      </c>
      <c r="V105" s="628" t="str">
        <f t="shared" si="9"/>
        <v>BADMINTON</v>
      </c>
      <c r="W105" s="626" t="str">
        <f t="shared" si="9"/>
        <v>CANOEING</v>
      </c>
      <c r="X105" s="628" t="str">
        <f t="shared" si="9"/>
        <v>GOLF</v>
      </c>
      <c r="Y105" s="626" t="str">
        <f t="shared" si="9"/>
        <v>GYMNASTICS</v>
      </c>
      <c r="Z105" s="628" t="str">
        <f t="shared" si="9"/>
        <v>JUDO</v>
      </c>
      <c r="AA105" s="626" t="str">
        <f t="shared" si="9"/>
        <v>MOUNTAIN BIKING</v>
      </c>
      <c r="AB105" s="628" t="str">
        <f t="shared" si="9"/>
        <v>POOL -ARTISTIC SWIMMING</v>
      </c>
      <c r="AC105" s="626" t="str">
        <f t="shared" si="9"/>
        <v>POOL - POOLSIDE DIVING</v>
      </c>
      <c r="AD105" s="628" t="str">
        <f t="shared" si="9"/>
        <v>SKATEBOARDING</v>
      </c>
      <c r="AE105" s="626" t="str">
        <f t="shared" si="9"/>
        <v>SWORD FENCING</v>
      </c>
      <c r="AF105" s="628" t="str">
        <f t="shared" si="9"/>
        <v>TABLE TENNIS</v>
      </c>
      <c r="AG105" s="626" t="str">
        <f t="shared" si="9"/>
        <v>TRAMPOLINING</v>
      </c>
      <c r="AH105" s="628" t="str">
        <f t="shared" si="9"/>
        <v>VOLLEYBALL</v>
      </c>
      <c r="AI105" s="626" t="str">
        <f t="shared" si="9"/>
        <v>UNUSED</v>
      </c>
      <c r="AJ105" s="628" t="str">
        <f t="shared" si="9"/>
        <v>UNUSED</v>
      </c>
      <c r="AK105" s="626" t="str">
        <f t="shared" si="9"/>
        <v>UNUSED</v>
      </c>
      <c r="AL105" s="628" t="str">
        <f t="shared" si="9"/>
        <v>UNUSED</v>
      </c>
      <c r="AM105" s="626" t="str">
        <f t="shared" si="9"/>
        <v>UNUSED</v>
      </c>
      <c r="AN105" s="624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14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4</v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>
        <f t="shared" si="10"/>
        <v>3</v>
      </c>
      <c r="X108" s="35" t="str">
        <f t="shared" si="10"/>
        <v/>
      </c>
      <c r="Y108" s="35" t="str">
        <f t="shared" si="10"/>
        <v/>
      </c>
      <c r="Z108" s="35">
        <f t="shared" si="10"/>
        <v>1</v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>
        <f t="shared" si="10"/>
        <v>5</v>
      </c>
      <c r="AE108" s="35" t="str">
        <f t="shared" si="10"/>
        <v/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14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1">IF(COUNTIF(S5:S104,2)=0,"",COUNTIF(S5:S104,2))</f>
        <v>1</v>
      </c>
      <c r="T109" s="27" t="str">
        <f t="shared" si="11"/>
        <v/>
      </c>
      <c r="U109" s="27">
        <f t="shared" si="11"/>
        <v>1</v>
      </c>
      <c r="V109" s="27" t="str">
        <f t="shared" si="11"/>
        <v/>
      </c>
      <c r="W109" s="27" t="str">
        <f t="shared" si="11"/>
        <v/>
      </c>
      <c r="X109" s="27" t="str">
        <f t="shared" si="11"/>
        <v/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>
        <f t="shared" si="11"/>
        <v>2</v>
      </c>
      <c r="AE109" s="27">
        <f t="shared" si="11"/>
        <v>3</v>
      </c>
      <c r="AF109" s="27">
        <f t="shared" si="11"/>
        <v>1</v>
      </c>
      <c r="AG109" s="27">
        <f t="shared" si="11"/>
        <v>5</v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14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>
        <f t="shared" si="12"/>
        <v>4</v>
      </c>
      <c r="U110" s="27">
        <f t="shared" si="12"/>
        <v>1</v>
      </c>
      <c r="V110" s="27" t="str">
        <f t="shared" si="12"/>
        <v/>
      </c>
      <c r="W110" s="27">
        <f t="shared" si="12"/>
        <v>2</v>
      </c>
      <c r="X110" s="27" t="str">
        <f t="shared" si="12"/>
        <v/>
      </c>
      <c r="Y110" s="27">
        <f t="shared" si="12"/>
        <v>2</v>
      </c>
      <c r="Z110" s="27">
        <f t="shared" si="12"/>
        <v>1</v>
      </c>
      <c r="AA110" s="27" t="str">
        <f t="shared" si="12"/>
        <v/>
      </c>
      <c r="AB110" s="27" t="str">
        <f t="shared" si="12"/>
        <v/>
      </c>
      <c r="AC110" s="27">
        <f t="shared" si="12"/>
        <v>1</v>
      </c>
      <c r="AD110" s="27" t="str">
        <f t="shared" si="12"/>
        <v/>
      </c>
      <c r="AE110" s="27">
        <f t="shared" si="12"/>
        <v>2</v>
      </c>
      <c r="AF110" s="27" t="str">
        <f t="shared" si="12"/>
        <v/>
      </c>
      <c r="AG110" s="27">
        <f t="shared" si="12"/>
        <v>1</v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14</v>
      </c>
    </row>
    <row r="111" spans="1:43" ht="16.5" thickTop="1" x14ac:dyDescent="0.25"/>
  </sheetData>
  <sortState xmlns:xlrd2="http://schemas.microsoft.com/office/spreadsheetml/2017/richdata2" ref="C5:AM9">
    <sortCondition ref="D5:D9"/>
    <sortCondition ref="C5:C9"/>
  </sortState>
  <mergeCells count="48">
    <mergeCell ref="Y105:Y106"/>
    <mergeCell ref="Z105:Z106"/>
    <mergeCell ref="S105:S106"/>
    <mergeCell ref="D2:G2"/>
    <mergeCell ref="AL2:AL4"/>
    <mergeCell ref="T2:T4"/>
    <mergeCell ref="U2:U4"/>
    <mergeCell ref="W2:W4"/>
    <mergeCell ref="X2:X4"/>
    <mergeCell ref="Y2:Y4"/>
    <mergeCell ref="Z2:Z4"/>
    <mergeCell ref="T105:T106"/>
    <mergeCell ref="AJ105:AJ106"/>
    <mergeCell ref="AK105:AK106"/>
    <mergeCell ref="AA2:AA4"/>
    <mergeCell ref="AH2:AH4"/>
    <mergeCell ref="AM2:AM4"/>
    <mergeCell ref="AN2:AN4"/>
    <mergeCell ref="AO2:AO3"/>
    <mergeCell ref="P3:R3"/>
    <mergeCell ref="AA105:AA106"/>
    <mergeCell ref="AH105:AH106"/>
    <mergeCell ref="AI105:AI106"/>
    <mergeCell ref="AB105:AB106"/>
    <mergeCell ref="AE2:AE4"/>
    <mergeCell ref="AF2:AF4"/>
    <mergeCell ref="AG2:AG4"/>
    <mergeCell ref="AC105:AC106"/>
    <mergeCell ref="AJ2:AJ4"/>
    <mergeCell ref="AK2:AK4"/>
    <mergeCell ref="V2:V4"/>
    <mergeCell ref="S2:S4"/>
    <mergeCell ref="S1:AN1"/>
    <mergeCell ref="AL105:AL106"/>
    <mergeCell ref="AM105:AM106"/>
    <mergeCell ref="AN105:AN106"/>
    <mergeCell ref="AD105:AD106"/>
    <mergeCell ref="AE105:AE106"/>
    <mergeCell ref="AF105:AF106"/>
    <mergeCell ref="AG105:AG106"/>
    <mergeCell ref="U105:U106"/>
    <mergeCell ref="V105:V106"/>
    <mergeCell ref="W105:W106"/>
    <mergeCell ref="X105:X106"/>
    <mergeCell ref="AI2:AI4"/>
    <mergeCell ref="AB2:AB4"/>
    <mergeCell ref="AC2:AC4"/>
    <mergeCell ref="AD2:AD4"/>
  </mergeCells>
  <phoneticPr fontId="3" type="noConversion"/>
  <conditionalFormatting sqref="S108:AN110">
    <cfRule type="notContainsBlanks" dxfId="7" priority="6">
      <formula>LEN(TRIM(S108))&gt;0</formula>
    </cfRule>
  </conditionalFormatting>
  <conditionalFormatting sqref="S104:AN104 S8:AN9 S19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0:AN18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E31BFE26-212F-D542-86F6-5AD0FBD78D34}"/>
    <hyperlink ref="H6" r:id="rId2" xr:uid="{E3F1CB91-C9A2-0748-9B10-71A225CD5B2E}"/>
    <hyperlink ref="H9" r:id="rId3" xr:uid="{E87CEED0-CCF0-114D-8F98-23812F7A4F81}"/>
    <hyperlink ref="H8" r:id="rId4" xr:uid="{C90E178C-5401-EC44-8F9D-75C27C28E5AF}"/>
    <hyperlink ref="H7" r:id="rId5" display="mrskatehianes@hotmail.co.uk" xr:uid="{88F74493-B8DE-B54E-A7E8-6F0B018DA8BF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5E7E-902F-4FC5-BC8E-301391214488}">
  <dimension ref="A1:AQ111"/>
  <sheetViews>
    <sheetView showFormulas="1" topLeftCell="B1" workbookViewId="0">
      <pane ySplit="4" topLeftCell="A5" activePane="bottomLeft" state="frozen"/>
      <selection pane="bottomLeft" activeCell="C25" sqref="C25"/>
    </sheetView>
  </sheetViews>
  <sheetFormatPr defaultRowHeight="12.75" x14ac:dyDescent="0.2"/>
  <cols>
    <col min="3" max="3" width="11.7109375" customWidth="1"/>
    <col min="4" max="6" width="18.140625" customWidth="1"/>
    <col min="7" max="7" width="5.7109375" customWidth="1"/>
    <col min="8" max="8" width="25.28515625" customWidth="1"/>
    <col min="9" max="9" width="19.42578125" customWidth="1"/>
    <col min="10" max="10" width="15.28515625" customWidth="1"/>
    <col min="11" max="11" width="20" customWidth="1"/>
    <col min="12" max="12" width="12.28515625" customWidth="1"/>
    <col min="13" max="14" width="15.42578125" customWidth="1"/>
    <col min="15" max="15" width="5.7109375" customWidth="1"/>
    <col min="16" max="18" width="6.140625" customWidth="1"/>
    <col min="19" max="40" width="4.7109375" customWidth="1"/>
    <col min="41" max="41" width="5.28515625" customWidth="1"/>
    <col min="42" max="42" width="19.7109375" customWidth="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  <c r="AQ1" s="21"/>
    </row>
    <row r="2" spans="1:43" ht="27" thickTop="1" thickBot="1" x14ac:dyDescent="0.25">
      <c r="A2" s="77"/>
      <c r="B2" s="77"/>
      <c r="C2" s="79" t="s">
        <v>16</v>
      </c>
      <c r="D2" s="630" t="s">
        <v>101</v>
      </c>
      <c r="E2" s="631"/>
      <c r="F2" s="631"/>
      <c r="G2" s="632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St Joseph's Catholic Primary School</v>
      </c>
      <c r="AQ2" s="75"/>
    </row>
    <row r="3" spans="1:43" ht="16.5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  <c r="AQ3" s="21"/>
    </row>
    <row r="4" spans="1:43" ht="39.75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  <c r="AQ4" s="21"/>
    </row>
    <row r="5" spans="1:43" ht="13.5" thickTop="1" x14ac:dyDescent="0.2">
      <c r="A5" s="98">
        <v>1</v>
      </c>
      <c r="B5" s="98" t="s">
        <v>67</v>
      </c>
      <c r="C5" s="367" t="s">
        <v>337</v>
      </c>
      <c r="D5" s="368" t="s">
        <v>338</v>
      </c>
      <c r="E5" s="167" t="s">
        <v>2636</v>
      </c>
      <c r="F5" s="160" t="s">
        <v>339</v>
      </c>
      <c r="G5" s="546">
        <v>5</v>
      </c>
      <c r="H5" s="180" t="s">
        <v>340</v>
      </c>
      <c r="I5" s="172" t="s">
        <v>2637</v>
      </c>
      <c r="J5" s="129" t="s">
        <v>341</v>
      </c>
      <c r="K5" s="172" t="s">
        <v>149</v>
      </c>
      <c r="L5" s="181" t="s">
        <v>342</v>
      </c>
      <c r="M5" s="165" t="s">
        <v>343</v>
      </c>
      <c r="N5" s="182"/>
      <c r="O5" s="188" t="s">
        <v>151</v>
      </c>
      <c r="P5" s="307"/>
      <c r="Q5" s="308"/>
      <c r="R5" s="191">
        <v>10</v>
      </c>
      <c r="S5" s="64">
        <v>2</v>
      </c>
      <c r="T5" s="65">
        <v>3</v>
      </c>
      <c r="U5" s="64"/>
      <c r="V5" s="65"/>
      <c r="W5" s="64">
        <v>1</v>
      </c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68" si="0">B5</f>
        <v>St Jo</v>
      </c>
    </row>
    <row r="6" spans="1:43" x14ac:dyDescent="0.2">
      <c r="A6" s="98">
        <f t="shared" ref="A6:A69" si="1">A5+1</f>
        <v>2</v>
      </c>
      <c r="B6" s="98" t="s">
        <v>67</v>
      </c>
      <c r="C6" s="384" t="s">
        <v>2638</v>
      </c>
      <c r="D6" s="368" t="s">
        <v>696</v>
      </c>
      <c r="E6" s="167" t="s">
        <v>2639</v>
      </c>
      <c r="F6" s="319" t="s">
        <v>698</v>
      </c>
      <c r="G6" s="546" t="s">
        <v>161</v>
      </c>
      <c r="H6" s="320" t="s">
        <v>699</v>
      </c>
      <c r="I6" s="212" t="s">
        <v>700</v>
      </c>
      <c r="J6" s="213" t="s">
        <v>155</v>
      </c>
      <c r="K6" s="212" t="s">
        <v>149</v>
      </c>
      <c r="L6" s="213" t="s">
        <v>701</v>
      </c>
      <c r="M6" s="214" t="s">
        <v>702</v>
      </c>
      <c r="N6" s="182"/>
      <c r="O6" s="188" t="s">
        <v>151</v>
      </c>
      <c r="P6" s="307"/>
      <c r="Q6" s="308"/>
      <c r="R6" s="191">
        <v>10</v>
      </c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>
        <v>1</v>
      </c>
      <c r="AE6" s="64"/>
      <c r="AF6" s="63">
        <v>2</v>
      </c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St Jo</v>
      </c>
    </row>
    <row r="7" spans="1:43" x14ac:dyDescent="0.2">
      <c r="A7" s="98">
        <f t="shared" si="1"/>
        <v>3</v>
      </c>
      <c r="B7" s="98" t="s">
        <v>67</v>
      </c>
      <c r="C7" s="365" t="s">
        <v>704</v>
      </c>
      <c r="D7" s="351" t="s">
        <v>696</v>
      </c>
      <c r="E7" s="168" t="s">
        <v>2639</v>
      </c>
      <c r="F7" s="319" t="s">
        <v>698</v>
      </c>
      <c r="G7" s="546" t="s">
        <v>161</v>
      </c>
      <c r="H7" s="320" t="s">
        <v>699</v>
      </c>
      <c r="I7" s="212" t="s">
        <v>700</v>
      </c>
      <c r="J7" s="213" t="s">
        <v>155</v>
      </c>
      <c r="K7" s="212" t="s">
        <v>149</v>
      </c>
      <c r="L7" s="213" t="s">
        <v>701</v>
      </c>
      <c r="M7" s="214" t="s">
        <v>702</v>
      </c>
      <c r="N7" s="182"/>
      <c r="O7" s="188" t="s">
        <v>151</v>
      </c>
      <c r="P7" s="307"/>
      <c r="Q7" s="308"/>
      <c r="R7" s="191">
        <v>10</v>
      </c>
      <c r="S7" s="56">
        <v>2</v>
      </c>
      <c r="T7" s="57"/>
      <c r="U7" s="56"/>
      <c r="V7" s="57"/>
      <c r="W7" s="56"/>
      <c r="X7" s="57">
        <v>1</v>
      </c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542</v>
      </c>
      <c r="AQ7" s="196" t="str">
        <f t="shared" si="0"/>
        <v>St Jo</v>
      </c>
    </row>
    <row r="8" spans="1:43" x14ac:dyDescent="0.2">
      <c r="A8" s="98">
        <f t="shared" si="1"/>
        <v>4</v>
      </c>
      <c r="B8" s="98" t="s">
        <v>67</v>
      </c>
      <c r="C8" s="365" t="s">
        <v>442</v>
      </c>
      <c r="D8" s="351" t="s">
        <v>696</v>
      </c>
      <c r="E8" s="168" t="s">
        <v>2639</v>
      </c>
      <c r="F8" s="319" t="s">
        <v>698</v>
      </c>
      <c r="G8" s="546" t="s">
        <v>161</v>
      </c>
      <c r="H8" s="320" t="s">
        <v>699</v>
      </c>
      <c r="I8" s="212" t="s">
        <v>700</v>
      </c>
      <c r="J8" s="213" t="s">
        <v>155</v>
      </c>
      <c r="K8" s="212" t="s">
        <v>149</v>
      </c>
      <c r="L8" s="213" t="s">
        <v>701</v>
      </c>
      <c r="M8" s="214" t="s">
        <v>702</v>
      </c>
      <c r="N8" s="182"/>
      <c r="O8" s="188" t="s">
        <v>151</v>
      </c>
      <c r="P8" s="307"/>
      <c r="Q8" s="308"/>
      <c r="R8" s="191">
        <v>10</v>
      </c>
      <c r="S8" s="56">
        <v>1</v>
      </c>
      <c r="T8" s="57"/>
      <c r="U8" s="56"/>
      <c r="V8" s="57"/>
      <c r="W8" s="56"/>
      <c r="X8" s="57"/>
      <c r="Y8" s="56"/>
      <c r="Z8" s="57"/>
      <c r="AA8" s="56"/>
      <c r="AB8" s="57">
        <v>3</v>
      </c>
      <c r="AC8" s="56"/>
      <c r="AD8" s="57"/>
      <c r="AE8" s="56"/>
      <c r="AF8" s="55"/>
      <c r="AG8" s="54">
        <v>2</v>
      </c>
      <c r="AH8" s="55"/>
      <c r="AI8" s="54"/>
      <c r="AJ8" s="55"/>
      <c r="AK8" s="54"/>
      <c r="AL8" s="55"/>
      <c r="AM8" s="54"/>
      <c r="AN8" s="53"/>
      <c r="AO8" s="59" t="s">
        <v>336</v>
      </c>
      <c r="AP8" s="52"/>
      <c r="AQ8" s="196" t="str">
        <f t="shared" si="0"/>
        <v>St Jo</v>
      </c>
    </row>
    <row r="9" spans="1:43" x14ac:dyDescent="0.2">
      <c r="A9" s="386">
        <f t="shared" si="1"/>
        <v>5</v>
      </c>
      <c r="B9" s="386" t="s">
        <v>67</v>
      </c>
      <c r="C9" s="398" t="s">
        <v>281</v>
      </c>
      <c r="D9" s="399" t="s">
        <v>2451</v>
      </c>
      <c r="E9" s="389" t="s">
        <v>2640</v>
      </c>
      <c r="F9" s="389" t="s">
        <v>2641</v>
      </c>
      <c r="G9" s="546" t="s">
        <v>148</v>
      </c>
      <c r="H9" s="430" t="s">
        <v>2737</v>
      </c>
      <c r="I9" s="393" t="s">
        <v>2642</v>
      </c>
      <c r="J9" s="393"/>
      <c r="K9" s="393" t="s">
        <v>149</v>
      </c>
      <c r="L9" s="393" t="s">
        <v>2643</v>
      </c>
      <c r="M9" s="394" t="s">
        <v>2644</v>
      </c>
      <c r="N9" s="395"/>
      <c r="O9" s="420" t="s">
        <v>151</v>
      </c>
      <c r="P9" s="321">
        <v>0</v>
      </c>
      <c r="Q9" s="308"/>
      <c r="R9" s="191"/>
      <c r="S9" s="56"/>
      <c r="T9" s="57">
        <v>3</v>
      </c>
      <c r="U9" s="56"/>
      <c r="V9" s="57"/>
      <c r="W9" s="56"/>
      <c r="X9" s="57"/>
      <c r="Y9" s="56"/>
      <c r="Z9" s="57"/>
      <c r="AA9" s="56"/>
      <c r="AB9" s="57"/>
      <c r="AC9" s="56"/>
      <c r="AD9" s="57">
        <v>1</v>
      </c>
      <c r="AE9" s="56">
        <v>2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 t="s">
        <v>2645</v>
      </c>
      <c r="AQ9" s="196" t="str">
        <f t="shared" si="0"/>
        <v>St Jo</v>
      </c>
    </row>
    <row r="10" spans="1:43" x14ac:dyDescent="0.2">
      <c r="A10" s="386">
        <f t="shared" si="1"/>
        <v>6</v>
      </c>
      <c r="B10" s="386" t="s">
        <v>67</v>
      </c>
      <c r="C10" s="398" t="s">
        <v>2579</v>
      </c>
      <c r="D10" s="399" t="s">
        <v>1703</v>
      </c>
      <c r="E10" s="389" t="s">
        <v>2646</v>
      </c>
      <c r="F10" s="389" t="s">
        <v>2647</v>
      </c>
      <c r="G10" s="546" t="s">
        <v>148</v>
      </c>
      <c r="H10" s="391" t="s">
        <v>2648</v>
      </c>
      <c r="I10" s="393" t="s">
        <v>2649</v>
      </c>
      <c r="J10" s="393"/>
      <c r="K10" s="393" t="s">
        <v>149</v>
      </c>
      <c r="L10" s="393" t="s">
        <v>2650</v>
      </c>
      <c r="M10" s="394" t="s">
        <v>2651</v>
      </c>
      <c r="N10" s="395"/>
      <c r="O10" s="420" t="s">
        <v>153</v>
      </c>
      <c r="P10" s="321">
        <v>0</v>
      </c>
      <c r="Q10" s="308"/>
      <c r="R10" s="191"/>
      <c r="S10" s="56"/>
      <c r="T10" s="57">
        <v>3</v>
      </c>
      <c r="U10" s="56"/>
      <c r="V10" s="57"/>
      <c r="W10" s="56"/>
      <c r="X10" s="57"/>
      <c r="Y10" s="56"/>
      <c r="Z10" s="57"/>
      <c r="AA10" s="56"/>
      <c r="AB10" s="57"/>
      <c r="AC10" s="56"/>
      <c r="AD10" s="57">
        <v>1</v>
      </c>
      <c r="AE10" s="56">
        <v>2</v>
      </c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2652</v>
      </c>
      <c r="AQ10" s="196" t="str">
        <f t="shared" si="0"/>
        <v>St Jo</v>
      </c>
    </row>
    <row r="11" spans="1:43" ht="25.5" x14ac:dyDescent="0.2">
      <c r="A11" s="98">
        <f t="shared" si="1"/>
        <v>7</v>
      </c>
      <c r="B11" s="98" t="s">
        <v>67</v>
      </c>
      <c r="C11" s="350" t="s">
        <v>2653</v>
      </c>
      <c r="D11" s="351" t="s">
        <v>2654</v>
      </c>
      <c r="E11" s="168" t="s">
        <v>2532</v>
      </c>
      <c r="F11" s="161" t="s">
        <v>2655</v>
      </c>
      <c r="G11" s="546">
        <v>4</v>
      </c>
      <c r="H11" s="183" t="s">
        <v>2656</v>
      </c>
      <c r="I11" s="173" t="s">
        <v>2657</v>
      </c>
      <c r="J11" s="134"/>
      <c r="K11" s="173" t="s">
        <v>149</v>
      </c>
      <c r="L11" s="135" t="s">
        <v>2434</v>
      </c>
      <c r="M11" s="175" t="s">
        <v>2658</v>
      </c>
      <c r="N11" s="182" t="s">
        <v>2659</v>
      </c>
      <c r="O11" s="188" t="s">
        <v>153</v>
      </c>
      <c r="P11" s="321">
        <v>0</v>
      </c>
      <c r="Q11" s="308"/>
      <c r="R11" s="191"/>
      <c r="S11" s="56"/>
      <c r="T11" s="57"/>
      <c r="U11" s="56"/>
      <c r="V11" s="57"/>
      <c r="W11" s="56"/>
      <c r="X11" s="57"/>
      <c r="Y11" s="56">
        <v>2</v>
      </c>
      <c r="Z11" s="57"/>
      <c r="AA11" s="56"/>
      <c r="AB11" s="57"/>
      <c r="AC11" s="309">
        <v>3</v>
      </c>
      <c r="AD11" s="57"/>
      <c r="AE11" s="56"/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 t="s">
        <v>2458</v>
      </c>
      <c r="AP11" s="52" t="s">
        <v>2660</v>
      </c>
      <c r="AQ11" s="196" t="str">
        <f t="shared" si="0"/>
        <v>St Jo</v>
      </c>
    </row>
    <row r="12" spans="1:43" x14ac:dyDescent="0.2">
      <c r="A12" s="98">
        <f t="shared" si="1"/>
        <v>8</v>
      </c>
      <c r="B12" s="98" t="s">
        <v>67</v>
      </c>
      <c r="C12" s="350" t="s">
        <v>2661</v>
      </c>
      <c r="D12" s="351" t="s">
        <v>2662</v>
      </c>
      <c r="E12" s="168" t="s">
        <v>507</v>
      </c>
      <c r="F12" s="161" t="s">
        <v>2663</v>
      </c>
      <c r="G12" s="546" t="s">
        <v>152</v>
      </c>
      <c r="H12" s="183" t="s">
        <v>2664</v>
      </c>
      <c r="I12" s="173" t="s">
        <v>2665</v>
      </c>
      <c r="J12" s="134"/>
      <c r="K12" s="173" t="s">
        <v>149</v>
      </c>
      <c r="L12" s="135" t="s">
        <v>2666</v>
      </c>
      <c r="M12" s="175" t="s">
        <v>2667</v>
      </c>
      <c r="N12" s="182"/>
      <c r="O12" s="188" t="s">
        <v>153</v>
      </c>
      <c r="P12" s="321">
        <v>0</v>
      </c>
      <c r="Q12" s="308"/>
      <c r="R12" s="191"/>
      <c r="S12" s="56"/>
      <c r="T12" s="57">
        <v>3</v>
      </c>
      <c r="U12" s="56"/>
      <c r="V12" s="57"/>
      <c r="W12" s="56"/>
      <c r="X12" s="57">
        <v>1</v>
      </c>
      <c r="Y12" s="56"/>
      <c r="Z12" s="57"/>
      <c r="AA12" s="56"/>
      <c r="AB12" s="57"/>
      <c r="AC12" s="56"/>
      <c r="AD12" s="57"/>
      <c r="AE12" s="56">
        <v>2</v>
      </c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 t="s">
        <v>2668</v>
      </c>
      <c r="AQ12" s="196" t="str">
        <f t="shared" si="0"/>
        <v>St Jo</v>
      </c>
    </row>
    <row r="13" spans="1:43" x14ac:dyDescent="0.2">
      <c r="A13" s="98">
        <f t="shared" si="1"/>
        <v>9</v>
      </c>
      <c r="B13" s="98" t="s">
        <v>67</v>
      </c>
      <c r="C13" s="350" t="s">
        <v>2669</v>
      </c>
      <c r="D13" s="351" t="s">
        <v>1529</v>
      </c>
      <c r="E13" s="168" t="s">
        <v>2670</v>
      </c>
      <c r="F13" s="161" t="s">
        <v>2094</v>
      </c>
      <c r="G13" s="546" t="s">
        <v>161</v>
      </c>
      <c r="H13" s="183" t="s">
        <v>2095</v>
      </c>
      <c r="I13" s="173" t="s">
        <v>2096</v>
      </c>
      <c r="J13" s="134"/>
      <c r="K13" s="173" t="s">
        <v>149</v>
      </c>
      <c r="L13" s="135" t="s">
        <v>2097</v>
      </c>
      <c r="M13" s="175" t="s">
        <v>2671</v>
      </c>
      <c r="N13" s="182"/>
      <c r="O13" s="188" t="s">
        <v>151</v>
      </c>
      <c r="P13" s="307">
        <v>10</v>
      </c>
      <c r="Q13" s="308"/>
      <c r="R13" s="191"/>
      <c r="S13" s="56"/>
      <c r="T13" s="57"/>
      <c r="U13" s="56"/>
      <c r="V13" s="57"/>
      <c r="W13" s="56"/>
      <c r="X13" s="57">
        <v>2</v>
      </c>
      <c r="Y13" s="56"/>
      <c r="Z13" s="57"/>
      <c r="AA13" s="56"/>
      <c r="AB13" s="57"/>
      <c r="AC13" s="56"/>
      <c r="AD13" s="57"/>
      <c r="AE13" s="56"/>
      <c r="AF13" s="55"/>
      <c r="AG13" s="54">
        <v>1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St Jo</v>
      </c>
    </row>
    <row r="14" spans="1:43" x14ac:dyDescent="0.2">
      <c r="A14" s="98">
        <f t="shared" si="1"/>
        <v>10</v>
      </c>
      <c r="B14" s="98" t="s">
        <v>67</v>
      </c>
      <c r="C14" s="350" t="s">
        <v>2672</v>
      </c>
      <c r="D14" s="351" t="s">
        <v>877</v>
      </c>
      <c r="E14" s="168" t="s">
        <v>2673</v>
      </c>
      <c r="F14" s="161" t="s">
        <v>2674</v>
      </c>
      <c r="G14" s="546" t="s">
        <v>152</v>
      </c>
      <c r="H14" s="183" t="s">
        <v>2675</v>
      </c>
      <c r="I14" s="173" t="s">
        <v>2676</v>
      </c>
      <c r="J14" s="134"/>
      <c r="K14" s="173" t="s">
        <v>465</v>
      </c>
      <c r="L14" s="135" t="s">
        <v>2677</v>
      </c>
      <c r="M14" s="175" t="s">
        <v>2678</v>
      </c>
      <c r="N14" s="182"/>
      <c r="O14" s="188" t="s">
        <v>153</v>
      </c>
      <c r="P14" s="307">
        <v>10</v>
      </c>
      <c r="Q14" s="308"/>
      <c r="R14" s="191"/>
      <c r="S14" s="56"/>
      <c r="T14" s="57"/>
      <c r="U14" s="56"/>
      <c r="V14" s="57"/>
      <c r="W14" s="56"/>
      <c r="X14" s="57">
        <v>1</v>
      </c>
      <c r="Y14" s="56"/>
      <c r="Z14" s="57"/>
      <c r="AA14" s="56"/>
      <c r="AB14" s="57"/>
      <c r="AC14" s="56"/>
      <c r="AD14" s="57"/>
      <c r="AE14" s="56"/>
      <c r="AF14" s="55"/>
      <c r="AG14" s="54">
        <v>2</v>
      </c>
      <c r="AH14" s="55"/>
      <c r="AI14" s="54"/>
      <c r="AJ14" s="55"/>
      <c r="AK14" s="54"/>
      <c r="AL14" s="55"/>
      <c r="AM14" s="54"/>
      <c r="AN14" s="53"/>
      <c r="AO14" s="313" t="s">
        <v>168</v>
      </c>
      <c r="AP14" s="52"/>
      <c r="AQ14" s="196" t="str">
        <f t="shared" si="0"/>
        <v>St Jo</v>
      </c>
    </row>
    <row r="15" spans="1:43" ht="25.5" x14ac:dyDescent="0.2">
      <c r="A15" s="98">
        <f t="shared" si="1"/>
        <v>11</v>
      </c>
      <c r="B15" s="98" t="s">
        <v>67</v>
      </c>
      <c r="C15" s="350" t="s">
        <v>357</v>
      </c>
      <c r="D15" s="351" t="s">
        <v>2679</v>
      </c>
      <c r="E15" s="168" t="s">
        <v>2680</v>
      </c>
      <c r="F15" s="161" t="s">
        <v>2681</v>
      </c>
      <c r="G15" s="546" t="s">
        <v>152</v>
      </c>
      <c r="H15" s="183" t="s">
        <v>2682</v>
      </c>
      <c r="I15" s="173" t="s">
        <v>2683</v>
      </c>
      <c r="J15" s="134"/>
      <c r="K15" s="173" t="s">
        <v>149</v>
      </c>
      <c r="L15" s="135" t="s">
        <v>2365</v>
      </c>
      <c r="M15" s="175" t="s">
        <v>2684</v>
      </c>
      <c r="N15" s="182"/>
      <c r="O15" s="188" t="s">
        <v>153</v>
      </c>
      <c r="P15" s="307">
        <v>10</v>
      </c>
      <c r="Q15" s="308"/>
      <c r="R15" s="191"/>
      <c r="S15" s="56">
        <v>1</v>
      </c>
      <c r="T15" s="57">
        <v>2</v>
      </c>
      <c r="U15" s="56"/>
      <c r="V15" s="57"/>
      <c r="W15" s="56"/>
      <c r="X15" s="57"/>
      <c r="Y15" s="56">
        <v>3</v>
      </c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 t="s">
        <v>336</v>
      </c>
      <c r="AP15" s="52"/>
      <c r="AQ15" s="196" t="str">
        <f t="shared" si="0"/>
        <v>St Jo</v>
      </c>
    </row>
    <row r="16" spans="1:43" x14ac:dyDescent="0.2">
      <c r="A16" s="98">
        <f t="shared" si="1"/>
        <v>12</v>
      </c>
      <c r="B16" s="98" t="s">
        <v>67</v>
      </c>
      <c r="C16" s="350" t="s">
        <v>2685</v>
      </c>
      <c r="D16" s="351" t="s">
        <v>2686</v>
      </c>
      <c r="E16" s="168" t="s">
        <v>2687</v>
      </c>
      <c r="F16" s="161" t="s">
        <v>2688</v>
      </c>
      <c r="G16" s="546" t="s">
        <v>152</v>
      </c>
      <c r="H16" s="183" t="s">
        <v>2689</v>
      </c>
      <c r="I16" s="173" t="s">
        <v>2690</v>
      </c>
      <c r="J16" s="134"/>
      <c r="K16" s="173" t="s">
        <v>149</v>
      </c>
      <c r="L16" s="135" t="s">
        <v>2691</v>
      </c>
      <c r="M16" s="175" t="s">
        <v>2692</v>
      </c>
      <c r="N16" s="182" t="s">
        <v>2693</v>
      </c>
      <c r="O16" s="188" t="s">
        <v>153</v>
      </c>
      <c r="P16" s="307">
        <v>10</v>
      </c>
      <c r="Q16" s="308"/>
      <c r="R16" s="191"/>
      <c r="S16" s="56">
        <v>1</v>
      </c>
      <c r="T16" s="57">
        <v>2</v>
      </c>
      <c r="U16" s="56"/>
      <c r="V16" s="57"/>
      <c r="W16" s="56"/>
      <c r="X16" s="57"/>
      <c r="Y16" s="56">
        <v>3</v>
      </c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St Jo</v>
      </c>
    </row>
    <row r="17" spans="1:43" ht="25.5" x14ac:dyDescent="0.2">
      <c r="A17" s="98">
        <f t="shared" si="1"/>
        <v>13</v>
      </c>
      <c r="B17" s="98" t="s">
        <v>67</v>
      </c>
      <c r="C17" s="350" t="s">
        <v>2694</v>
      </c>
      <c r="D17" s="351" t="s">
        <v>2695</v>
      </c>
      <c r="E17" s="168" t="s">
        <v>2696</v>
      </c>
      <c r="F17" s="161" t="s">
        <v>2697</v>
      </c>
      <c r="G17" s="546" t="s">
        <v>148</v>
      </c>
      <c r="H17" s="183" t="s">
        <v>2698</v>
      </c>
      <c r="I17" s="173" t="s">
        <v>2699</v>
      </c>
      <c r="J17" s="134" t="s">
        <v>2700</v>
      </c>
      <c r="K17" s="173" t="s">
        <v>149</v>
      </c>
      <c r="L17" s="135" t="s">
        <v>2701</v>
      </c>
      <c r="M17" s="175" t="s">
        <v>2702</v>
      </c>
      <c r="N17" s="182"/>
      <c r="O17" s="188" t="s">
        <v>151</v>
      </c>
      <c r="P17" s="307">
        <v>10</v>
      </c>
      <c r="Q17" s="308"/>
      <c r="R17" s="191"/>
      <c r="S17" s="56"/>
      <c r="T17" s="57">
        <v>2</v>
      </c>
      <c r="U17" s="56"/>
      <c r="V17" s="57"/>
      <c r="W17" s="56">
        <v>1</v>
      </c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St Jo</v>
      </c>
    </row>
    <row r="18" spans="1:43" x14ac:dyDescent="0.2">
      <c r="A18" s="98">
        <f t="shared" si="1"/>
        <v>14</v>
      </c>
      <c r="B18" s="98" t="s">
        <v>67</v>
      </c>
      <c r="C18" s="58"/>
      <c r="D18" s="131"/>
      <c r="E18" s="168"/>
      <c r="F18" s="161"/>
      <c r="G18" s="546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St Jo</v>
      </c>
    </row>
    <row r="19" spans="1:43" x14ac:dyDescent="0.2">
      <c r="A19" s="98">
        <f t="shared" si="1"/>
        <v>15</v>
      </c>
      <c r="B19" s="98" t="s">
        <v>67</v>
      </c>
      <c r="C19" s="58"/>
      <c r="D19" s="131"/>
      <c r="E19" s="168"/>
      <c r="F19" s="161"/>
      <c r="G19" s="546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St Jo</v>
      </c>
    </row>
    <row r="20" spans="1:43" x14ac:dyDescent="0.2">
      <c r="A20" s="98">
        <f t="shared" si="1"/>
        <v>16</v>
      </c>
      <c r="B20" s="98" t="s">
        <v>67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St Jo</v>
      </c>
    </row>
    <row r="21" spans="1:43" x14ac:dyDescent="0.2">
      <c r="A21" s="98">
        <f t="shared" si="1"/>
        <v>17</v>
      </c>
      <c r="B21" s="98" t="s">
        <v>67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St Jo</v>
      </c>
    </row>
    <row r="22" spans="1:43" x14ac:dyDescent="0.2">
      <c r="A22" s="98">
        <f t="shared" si="1"/>
        <v>18</v>
      </c>
      <c r="B22" s="98" t="s">
        <v>67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St Jo</v>
      </c>
    </row>
    <row r="23" spans="1:43" x14ac:dyDescent="0.2">
      <c r="A23" s="98">
        <f t="shared" si="1"/>
        <v>19</v>
      </c>
      <c r="B23" s="98" t="s">
        <v>67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St Jo</v>
      </c>
    </row>
    <row r="24" spans="1:43" x14ac:dyDescent="0.2">
      <c r="A24" s="98">
        <f t="shared" si="1"/>
        <v>20</v>
      </c>
      <c r="B24" s="98" t="s">
        <v>67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St Jo</v>
      </c>
    </row>
    <row r="25" spans="1:43" x14ac:dyDescent="0.2">
      <c r="A25" s="98">
        <f t="shared" si="1"/>
        <v>21</v>
      </c>
      <c r="B25" s="98" t="s">
        <v>67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St Jo</v>
      </c>
    </row>
    <row r="26" spans="1:43" x14ac:dyDescent="0.2">
      <c r="A26" s="98">
        <f t="shared" si="1"/>
        <v>22</v>
      </c>
      <c r="B26" s="98" t="s">
        <v>67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St Jo</v>
      </c>
    </row>
    <row r="27" spans="1:43" x14ac:dyDescent="0.2">
      <c r="A27" s="98">
        <f t="shared" si="1"/>
        <v>23</v>
      </c>
      <c r="B27" s="98" t="s">
        <v>67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St Jo</v>
      </c>
    </row>
    <row r="28" spans="1:43" x14ac:dyDescent="0.2">
      <c r="A28" s="98">
        <f t="shared" si="1"/>
        <v>24</v>
      </c>
      <c r="B28" s="98" t="s">
        <v>67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St Jo</v>
      </c>
    </row>
    <row r="29" spans="1:43" x14ac:dyDescent="0.2">
      <c r="A29" s="98">
        <f t="shared" si="1"/>
        <v>25</v>
      </c>
      <c r="B29" s="98" t="s">
        <v>67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St Jo</v>
      </c>
    </row>
    <row r="30" spans="1:43" x14ac:dyDescent="0.2">
      <c r="A30" s="98">
        <f t="shared" si="1"/>
        <v>26</v>
      </c>
      <c r="B30" s="98" t="s">
        <v>67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St Jo</v>
      </c>
    </row>
    <row r="31" spans="1:43" x14ac:dyDescent="0.2">
      <c r="A31" s="98">
        <f t="shared" si="1"/>
        <v>27</v>
      </c>
      <c r="B31" s="98" t="s">
        <v>67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St Jo</v>
      </c>
    </row>
    <row r="32" spans="1:43" x14ac:dyDescent="0.2">
      <c r="A32" s="98">
        <f t="shared" si="1"/>
        <v>28</v>
      </c>
      <c r="B32" s="98" t="s">
        <v>67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St Jo</v>
      </c>
    </row>
    <row r="33" spans="1:43" x14ac:dyDescent="0.2">
      <c r="A33" s="98">
        <f t="shared" si="1"/>
        <v>29</v>
      </c>
      <c r="B33" s="98" t="s">
        <v>67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St Jo</v>
      </c>
    </row>
    <row r="34" spans="1:43" x14ac:dyDescent="0.2">
      <c r="A34" s="98">
        <f t="shared" si="1"/>
        <v>30</v>
      </c>
      <c r="B34" s="98" t="s">
        <v>67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St Jo</v>
      </c>
    </row>
    <row r="35" spans="1:43" x14ac:dyDescent="0.2">
      <c r="A35" s="98">
        <f t="shared" si="1"/>
        <v>31</v>
      </c>
      <c r="B35" s="98" t="s">
        <v>67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St Jo</v>
      </c>
    </row>
    <row r="36" spans="1:43" x14ac:dyDescent="0.2">
      <c r="A36" s="98">
        <f t="shared" si="1"/>
        <v>32</v>
      </c>
      <c r="B36" s="98" t="s">
        <v>67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St Jo</v>
      </c>
    </row>
    <row r="37" spans="1:43" x14ac:dyDescent="0.2">
      <c r="A37" s="98">
        <f t="shared" si="1"/>
        <v>33</v>
      </c>
      <c r="B37" s="98" t="s">
        <v>67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si="0"/>
        <v>St Jo</v>
      </c>
    </row>
    <row r="38" spans="1:43" x14ac:dyDescent="0.2">
      <c r="A38" s="98">
        <f t="shared" si="1"/>
        <v>34</v>
      </c>
      <c r="B38" s="98" t="s">
        <v>67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0"/>
        <v>St Jo</v>
      </c>
    </row>
    <row r="39" spans="1:43" x14ac:dyDescent="0.2">
      <c r="A39" s="98">
        <f t="shared" si="1"/>
        <v>35</v>
      </c>
      <c r="B39" s="98" t="s">
        <v>67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0"/>
        <v>St Jo</v>
      </c>
    </row>
    <row r="40" spans="1:43" x14ac:dyDescent="0.2">
      <c r="A40" s="98">
        <f t="shared" si="1"/>
        <v>36</v>
      </c>
      <c r="B40" s="98" t="s">
        <v>67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0"/>
        <v>St Jo</v>
      </c>
    </row>
    <row r="41" spans="1:43" x14ac:dyDescent="0.2">
      <c r="A41" s="98">
        <f t="shared" si="1"/>
        <v>37</v>
      </c>
      <c r="B41" s="98" t="s">
        <v>67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0"/>
        <v>St Jo</v>
      </c>
    </row>
    <row r="42" spans="1:43" x14ac:dyDescent="0.2">
      <c r="A42" s="98">
        <f t="shared" si="1"/>
        <v>38</v>
      </c>
      <c r="B42" s="98" t="s">
        <v>67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0"/>
        <v>St Jo</v>
      </c>
    </row>
    <row r="43" spans="1:43" x14ac:dyDescent="0.2">
      <c r="A43" s="98">
        <f t="shared" si="1"/>
        <v>39</v>
      </c>
      <c r="B43" s="98" t="s">
        <v>67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0"/>
        <v>St Jo</v>
      </c>
    </row>
    <row r="44" spans="1:43" x14ac:dyDescent="0.2">
      <c r="A44" s="98">
        <f t="shared" si="1"/>
        <v>40</v>
      </c>
      <c r="B44" s="98" t="s">
        <v>67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0"/>
        <v>St Jo</v>
      </c>
    </row>
    <row r="45" spans="1:43" x14ac:dyDescent="0.2">
      <c r="A45" s="98">
        <f t="shared" si="1"/>
        <v>41</v>
      </c>
      <c r="B45" s="98" t="s">
        <v>67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0"/>
        <v>St Jo</v>
      </c>
    </row>
    <row r="46" spans="1:43" x14ac:dyDescent="0.2">
      <c r="A46" s="98">
        <f t="shared" si="1"/>
        <v>42</v>
      </c>
      <c r="B46" s="98" t="s">
        <v>67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0"/>
        <v>St Jo</v>
      </c>
    </row>
    <row r="47" spans="1:43" x14ac:dyDescent="0.2">
      <c r="A47" s="98">
        <f t="shared" si="1"/>
        <v>43</v>
      </c>
      <c r="B47" s="98" t="s">
        <v>67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0"/>
        <v>St Jo</v>
      </c>
    </row>
    <row r="48" spans="1:43" x14ac:dyDescent="0.2">
      <c r="A48" s="98">
        <f t="shared" si="1"/>
        <v>44</v>
      </c>
      <c r="B48" s="98" t="s">
        <v>67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0"/>
        <v>St Jo</v>
      </c>
    </row>
    <row r="49" spans="1:43" x14ac:dyDescent="0.2">
      <c r="A49" s="98">
        <f t="shared" si="1"/>
        <v>45</v>
      </c>
      <c r="B49" s="98" t="s">
        <v>67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0"/>
        <v>St Jo</v>
      </c>
    </row>
    <row r="50" spans="1:43" x14ac:dyDescent="0.2">
      <c r="A50" s="98">
        <f t="shared" si="1"/>
        <v>46</v>
      </c>
      <c r="B50" s="98" t="s">
        <v>67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0"/>
        <v>St Jo</v>
      </c>
    </row>
    <row r="51" spans="1:43" x14ac:dyDescent="0.2">
      <c r="A51" s="98">
        <f t="shared" si="1"/>
        <v>47</v>
      </c>
      <c r="B51" s="98" t="s">
        <v>67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0"/>
        <v>St Jo</v>
      </c>
    </row>
    <row r="52" spans="1:43" x14ac:dyDescent="0.2">
      <c r="A52" s="98">
        <f t="shared" si="1"/>
        <v>48</v>
      </c>
      <c r="B52" s="98" t="s">
        <v>67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0"/>
        <v>St Jo</v>
      </c>
    </row>
    <row r="53" spans="1:43" x14ac:dyDescent="0.2">
      <c r="A53" s="98">
        <f t="shared" si="1"/>
        <v>49</v>
      </c>
      <c r="B53" s="98" t="s">
        <v>67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0"/>
        <v>St Jo</v>
      </c>
    </row>
    <row r="54" spans="1:43" x14ac:dyDescent="0.2">
      <c r="A54" s="98">
        <f t="shared" si="1"/>
        <v>50</v>
      </c>
      <c r="B54" s="98" t="s">
        <v>67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0"/>
        <v>St Jo</v>
      </c>
    </row>
    <row r="55" spans="1:43" x14ac:dyDescent="0.2">
      <c r="A55" s="98">
        <f t="shared" si="1"/>
        <v>51</v>
      </c>
      <c r="B55" s="98" t="s">
        <v>67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0"/>
        <v>St Jo</v>
      </c>
    </row>
    <row r="56" spans="1:43" x14ac:dyDescent="0.2">
      <c r="A56" s="98">
        <f t="shared" si="1"/>
        <v>52</v>
      </c>
      <c r="B56" s="98" t="s">
        <v>67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0"/>
        <v>St Jo</v>
      </c>
    </row>
    <row r="57" spans="1:43" x14ac:dyDescent="0.2">
      <c r="A57" s="98">
        <f t="shared" si="1"/>
        <v>53</v>
      </c>
      <c r="B57" s="98" t="s">
        <v>67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0"/>
        <v>St Jo</v>
      </c>
    </row>
    <row r="58" spans="1:43" x14ac:dyDescent="0.2">
      <c r="A58" s="98">
        <f t="shared" si="1"/>
        <v>54</v>
      </c>
      <c r="B58" s="98" t="s">
        <v>67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0"/>
        <v>St Jo</v>
      </c>
    </row>
    <row r="59" spans="1:43" x14ac:dyDescent="0.2">
      <c r="A59" s="98">
        <f t="shared" si="1"/>
        <v>55</v>
      </c>
      <c r="B59" s="98" t="s">
        <v>67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0"/>
        <v>St Jo</v>
      </c>
    </row>
    <row r="60" spans="1:43" x14ac:dyDescent="0.2">
      <c r="A60" s="98">
        <f t="shared" si="1"/>
        <v>56</v>
      </c>
      <c r="B60" s="98" t="s">
        <v>67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0"/>
        <v>St Jo</v>
      </c>
    </row>
    <row r="61" spans="1:43" x14ac:dyDescent="0.2">
      <c r="A61" s="98">
        <f t="shared" si="1"/>
        <v>57</v>
      </c>
      <c r="B61" s="98" t="s">
        <v>67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0"/>
        <v>St Jo</v>
      </c>
    </row>
    <row r="62" spans="1:43" x14ac:dyDescent="0.2">
      <c r="A62" s="98">
        <f t="shared" si="1"/>
        <v>58</v>
      </c>
      <c r="B62" s="98" t="s">
        <v>67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0"/>
        <v>St Jo</v>
      </c>
    </row>
    <row r="63" spans="1:43" x14ac:dyDescent="0.2">
      <c r="A63" s="98">
        <f t="shared" si="1"/>
        <v>59</v>
      </c>
      <c r="B63" s="98" t="s">
        <v>67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0"/>
        <v>St Jo</v>
      </c>
    </row>
    <row r="64" spans="1:43" x14ac:dyDescent="0.2">
      <c r="A64" s="98">
        <f t="shared" si="1"/>
        <v>60</v>
      </c>
      <c r="B64" s="98" t="s">
        <v>67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0"/>
        <v>St Jo</v>
      </c>
    </row>
    <row r="65" spans="1:43" x14ac:dyDescent="0.2">
      <c r="A65" s="98">
        <f t="shared" si="1"/>
        <v>61</v>
      </c>
      <c r="B65" s="98" t="s">
        <v>67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0"/>
        <v>St Jo</v>
      </c>
    </row>
    <row r="66" spans="1:43" x14ac:dyDescent="0.2">
      <c r="A66" s="98">
        <f t="shared" si="1"/>
        <v>62</v>
      </c>
      <c r="B66" s="98" t="s">
        <v>67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0"/>
        <v>St Jo</v>
      </c>
    </row>
    <row r="67" spans="1:43" x14ac:dyDescent="0.2">
      <c r="A67" s="98">
        <f t="shared" si="1"/>
        <v>63</v>
      </c>
      <c r="B67" s="98" t="s">
        <v>67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0"/>
        <v>St Jo</v>
      </c>
    </row>
    <row r="68" spans="1:43" x14ac:dyDescent="0.2">
      <c r="A68" s="98">
        <f t="shared" si="1"/>
        <v>64</v>
      </c>
      <c r="B68" s="98" t="s">
        <v>67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0"/>
        <v>St Jo</v>
      </c>
    </row>
    <row r="69" spans="1:43" x14ac:dyDescent="0.2">
      <c r="A69" s="98">
        <f t="shared" si="1"/>
        <v>65</v>
      </c>
      <c r="B69" s="98" t="s">
        <v>67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2">B69</f>
        <v>St Jo</v>
      </c>
    </row>
    <row r="70" spans="1:43" x14ac:dyDescent="0.2">
      <c r="A70" s="98">
        <f t="shared" ref="A70:A103" si="3">A69+1</f>
        <v>66</v>
      </c>
      <c r="B70" s="98" t="s">
        <v>67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2"/>
        <v>St Jo</v>
      </c>
    </row>
    <row r="71" spans="1:43" x14ac:dyDescent="0.2">
      <c r="A71" s="98">
        <f t="shared" si="3"/>
        <v>67</v>
      </c>
      <c r="B71" s="98" t="s">
        <v>67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2"/>
        <v>St Jo</v>
      </c>
    </row>
    <row r="72" spans="1:43" x14ac:dyDescent="0.2">
      <c r="A72" s="98">
        <f t="shared" si="3"/>
        <v>68</v>
      </c>
      <c r="B72" s="98" t="s">
        <v>67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2"/>
        <v>St Jo</v>
      </c>
    </row>
    <row r="73" spans="1:43" x14ac:dyDescent="0.2">
      <c r="A73" s="98">
        <f t="shared" si="3"/>
        <v>69</v>
      </c>
      <c r="B73" s="98" t="s">
        <v>67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2"/>
        <v>St Jo</v>
      </c>
    </row>
    <row r="74" spans="1:43" x14ac:dyDescent="0.2">
      <c r="A74" s="98">
        <f t="shared" si="3"/>
        <v>70</v>
      </c>
      <c r="B74" s="98" t="s">
        <v>67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2"/>
        <v>St Jo</v>
      </c>
    </row>
    <row r="75" spans="1:43" x14ac:dyDescent="0.2">
      <c r="A75" s="98">
        <f t="shared" si="3"/>
        <v>71</v>
      </c>
      <c r="B75" s="98" t="s">
        <v>67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2"/>
        <v>St Jo</v>
      </c>
    </row>
    <row r="76" spans="1:43" x14ac:dyDescent="0.2">
      <c r="A76" s="98">
        <f t="shared" si="3"/>
        <v>72</v>
      </c>
      <c r="B76" s="98" t="s">
        <v>67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2"/>
        <v>St Jo</v>
      </c>
    </row>
    <row r="77" spans="1:43" x14ac:dyDescent="0.2">
      <c r="A77" s="98">
        <f t="shared" si="3"/>
        <v>73</v>
      </c>
      <c r="B77" s="98" t="s">
        <v>67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2"/>
        <v>St Jo</v>
      </c>
    </row>
    <row r="78" spans="1:43" x14ac:dyDescent="0.2">
      <c r="A78" s="98">
        <f t="shared" si="3"/>
        <v>74</v>
      </c>
      <c r="B78" s="98" t="s">
        <v>67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2"/>
        <v>St Jo</v>
      </c>
    </row>
    <row r="79" spans="1:43" x14ac:dyDescent="0.2">
      <c r="A79" s="98">
        <f t="shared" si="3"/>
        <v>75</v>
      </c>
      <c r="B79" s="98" t="s">
        <v>67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2"/>
        <v>St Jo</v>
      </c>
    </row>
    <row r="80" spans="1:43" x14ac:dyDescent="0.2">
      <c r="A80" s="98">
        <f t="shared" si="3"/>
        <v>76</v>
      </c>
      <c r="B80" s="98" t="s">
        <v>67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2"/>
        <v>St Jo</v>
      </c>
    </row>
    <row r="81" spans="1:43" x14ac:dyDescent="0.2">
      <c r="A81" s="98">
        <f t="shared" si="3"/>
        <v>77</v>
      </c>
      <c r="B81" s="98" t="s">
        <v>67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2"/>
        <v>St Jo</v>
      </c>
    </row>
    <row r="82" spans="1:43" x14ac:dyDescent="0.2">
      <c r="A82" s="98">
        <f t="shared" si="3"/>
        <v>78</v>
      </c>
      <c r="B82" s="98" t="s">
        <v>67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2"/>
        <v>St Jo</v>
      </c>
    </row>
    <row r="83" spans="1:43" x14ac:dyDescent="0.2">
      <c r="A83" s="98">
        <f t="shared" si="3"/>
        <v>79</v>
      </c>
      <c r="B83" s="98" t="s">
        <v>67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2"/>
        <v>St Jo</v>
      </c>
    </row>
    <row r="84" spans="1:43" x14ac:dyDescent="0.2">
      <c r="A84" s="98">
        <f t="shared" si="3"/>
        <v>80</v>
      </c>
      <c r="B84" s="98" t="s">
        <v>67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2"/>
        <v>St Jo</v>
      </c>
    </row>
    <row r="85" spans="1:43" x14ac:dyDescent="0.2">
      <c r="A85" s="98">
        <f t="shared" si="3"/>
        <v>81</v>
      </c>
      <c r="B85" s="98" t="s">
        <v>67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2"/>
        <v>St Jo</v>
      </c>
    </row>
    <row r="86" spans="1:43" x14ac:dyDescent="0.2">
      <c r="A86" s="98">
        <f t="shared" si="3"/>
        <v>82</v>
      </c>
      <c r="B86" s="98" t="s">
        <v>67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2"/>
        <v>St Jo</v>
      </c>
    </row>
    <row r="87" spans="1:43" x14ac:dyDescent="0.2">
      <c r="A87" s="98">
        <f t="shared" si="3"/>
        <v>83</v>
      </c>
      <c r="B87" s="98" t="s">
        <v>67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2"/>
        <v>St Jo</v>
      </c>
    </row>
    <row r="88" spans="1:43" x14ac:dyDescent="0.2">
      <c r="A88" s="98">
        <f t="shared" si="3"/>
        <v>84</v>
      </c>
      <c r="B88" s="98" t="s">
        <v>67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2"/>
        <v>St Jo</v>
      </c>
    </row>
    <row r="89" spans="1:43" x14ac:dyDescent="0.2">
      <c r="A89" s="98">
        <f t="shared" si="3"/>
        <v>85</v>
      </c>
      <c r="B89" s="98" t="s">
        <v>67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2"/>
        <v>St Jo</v>
      </c>
    </row>
    <row r="90" spans="1:43" x14ac:dyDescent="0.2">
      <c r="A90" s="98">
        <f t="shared" si="3"/>
        <v>86</v>
      </c>
      <c r="B90" s="98" t="s">
        <v>67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2"/>
        <v>St Jo</v>
      </c>
    </row>
    <row r="91" spans="1:43" x14ac:dyDescent="0.2">
      <c r="A91" s="98">
        <f t="shared" si="3"/>
        <v>87</v>
      </c>
      <c r="B91" s="98" t="s">
        <v>67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2"/>
        <v>St Jo</v>
      </c>
    </row>
    <row r="92" spans="1:43" x14ac:dyDescent="0.2">
      <c r="A92" s="98">
        <f t="shared" si="3"/>
        <v>88</v>
      </c>
      <c r="B92" s="98" t="s">
        <v>67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2"/>
        <v>St Jo</v>
      </c>
    </row>
    <row r="93" spans="1:43" x14ac:dyDescent="0.2">
      <c r="A93" s="98">
        <f t="shared" si="3"/>
        <v>89</v>
      </c>
      <c r="B93" s="98" t="s">
        <v>67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2"/>
        <v>St Jo</v>
      </c>
    </row>
    <row r="94" spans="1:43" x14ac:dyDescent="0.2">
      <c r="A94" s="98">
        <f t="shared" si="3"/>
        <v>90</v>
      </c>
      <c r="B94" s="98" t="s">
        <v>67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2"/>
        <v>St Jo</v>
      </c>
    </row>
    <row r="95" spans="1:43" x14ac:dyDescent="0.2">
      <c r="A95" s="98">
        <f t="shared" si="3"/>
        <v>91</v>
      </c>
      <c r="B95" s="98" t="s">
        <v>67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2"/>
        <v>St Jo</v>
      </c>
    </row>
    <row r="96" spans="1:43" x14ac:dyDescent="0.2">
      <c r="A96" s="98">
        <f t="shared" si="3"/>
        <v>92</v>
      </c>
      <c r="B96" s="98" t="s">
        <v>67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2"/>
        <v>St Jo</v>
      </c>
    </row>
    <row r="97" spans="1:43" x14ac:dyDescent="0.2">
      <c r="A97" s="98">
        <f t="shared" si="3"/>
        <v>93</v>
      </c>
      <c r="B97" s="98" t="s">
        <v>67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2"/>
        <v>St Jo</v>
      </c>
    </row>
    <row r="98" spans="1:43" x14ac:dyDescent="0.2">
      <c r="A98" s="98">
        <f t="shared" si="3"/>
        <v>94</v>
      </c>
      <c r="B98" s="98" t="s">
        <v>67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2"/>
        <v>St Jo</v>
      </c>
    </row>
    <row r="99" spans="1:43" x14ac:dyDescent="0.2">
      <c r="A99" s="98">
        <f t="shared" si="3"/>
        <v>95</v>
      </c>
      <c r="B99" s="98" t="s">
        <v>67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2"/>
        <v>St Jo</v>
      </c>
    </row>
    <row r="100" spans="1:43" x14ac:dyDescent="0.2">
      <c r="A100" s="98">
        <f t="shared" si="3"/>
        <v>96</v>
      </c>
      <c r="B100" s="98" t="s">
        <v>67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2"/>
        <v>St Jo</v>
      </c>
    </row>
    <row r="101" spans="1:43" x14ac:dyDescent="0.2">
      <c r="A101" s="98">
        <f t="shared" si="3"/>
        <v>97</v>
      </c>
      <c r="B101" s="98" t="s">
        <v>67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2"/>
        <v>St Jo</v>
      </c>
    </row>
    <row r="102" spans="1:43" x14ac:dyDescent="0.2">
      <c r="A102" s="98">
        <f t="shared" si="3"/>
        <v>98</v>
      </c>
      <c r="B102" s="98" t="s">
        <v>67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2"/>
        <v>St Jo</v>
      </c>
    </row>
    <row r="103" spans="1:43" x14ac:dyDescent="0.2">
      <c r="A103" s="98">
        <f t="shared" si="3"/>
        <v>99</v>
      </c>
      <c r="B103" s="98" t="s">
        <v>67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2"/>
        <v>St Jo</v>
      </c>
    </row>
    <row r="104" spans="1:43" ht="13.5" thickBot="1" x14ac:dyDescent="0.25">
      <c r="A104" s="98">
        <f>A103+1</f>
        <v>100</v>
      </c>
      <c r="B104" s="98" t="s">
        <v>67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2"/>
        <v>St Jo</v>
      </c>
    </row>
    <row r="105" spans="1:43" ht="48.75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50</v>
      </c>
      <c r="Q105" s="91" t="str">
        <f>IF(SUM(Q5:Q104)=0,"",SUM(Q5:Q104))</f>
        <v/>
      </c>
      <c r="R105" s="91">
        <f>IF(SUM(R5:R104)=0,"",SUM(R5:R104))</f>
        <v>40</v>
      </c>
      <c r="S105" s="635" t="str">
        <f t="shared" ref="S105:AN105" si="4">S2</f>
        <v>ADVENTUROUS ACTIVITIES</v>
      </c>
      <c r="T105" s="628" t="str">
        <f t="shared" si="4"/>
        <v>ARCHERY</v>
      </c>
      <c r="U105" s="626" t="str">
        <f t="shared" si="4"/>
        <v>ATHLETICS</v>
      </c>
      <c r="V105" s="628" t="str">
        <f t="shared" si="4"/>
        <v>BADMINTON</v>
      </c>
      <c r="W105" s="626" t="str">
        <f t="shared" si="4"/>
        <v>CANOEING</v>
      </c>
      <c r="X105" s="628" t="str">
        <f t="shared" si="4"/>
        <v>GOLF</v>
      </c>
      <c r="Y105" s="626" t="str">
        <f t="shared" si="4"/>
        <v>GYMNASTICS</v>
      </c>
      <c r="Z105" s="628" t="str">
        <f t="shared" si="4"/>
        <v>JUDO</v>
      </c>
      <c r="AA105" s="626" t="str">
        <f t="shared" si="4"/>
        <v>MOUNTAIN BIKING</v>
      </c>
      <c r="AB105" s="628" t="str">
        <f t="shared" si="4"/>
        <v>POOL -ARTISTIC SWIMMING</v>
      </c>
      <c r="AC105" s="626" t="str">
        <f t="shared" si="4"/>
        <v>POOL - POOLSIDE DIVING</v>
      </c>
      <c r="AD105" s="628" t="str">
        <f t="shared" si="4"/>
        <v>SKATEBOARDING</v>
      </c>
      <c r="AE105" s="626" t="str">
        <f t="shared" si="4"/>
        <v>SWORD FENCING</v>
      </c>
      <c r="AF105" s="628" t="str">
        <f t="shared" si="4"/>
        <v>TABLE TENNIS</v>
      </c>
      <c r="AG105" s="626" t="str">
        <f t="shared" si="4"/>
        <v>TRAMPOLINING</v>
      </c>
      <c r="AH105" s="628" t="str">
        <f t="shared" si="4"/>
        <v>VOLLEYBALL</v>
      </c>
      <c r="AI105" s="626" t="str">
        <f t="shared" si="4"/>
        <v>UNUSED</v>
      </c>
      <c r="AJ105" s="628" t="str">
        <f t="shared" si="4"/>
        <v>UNUSED</v>
      </c>
      <c r="AK105" s="626" t="str">
        <f t="shared" si="4"/>
        <v>UNUSED</v>
      </c>
      <c r="AL105" s="628" t="str">
        <f t="shared" si="4"/>
        <v>UNUSED</v>
      </c>
      <c r="AM105" s="626" t="str">
        <f t="shared" si="4"/>
        <v>UNUSED</v>
      </c>
      <c r="AN105" s="624" t="str">
        <f t="shared" si="4"/>
        <v>UNUSED</v>
      </c>
      <c r="AO105" s="40"/>
      <c r="AP105" s="40"/>
      <c r="AQ105" s="21"/>
    </row>
    <row r="106" spans="1:43" ht="17.25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  <c r="AQ106" s="21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37" t="s">
        <v>40</v>
      </c>
      <c r="AP107" s="30"/>
      <c r="AQ107" s="21">
        <f>100-COUNTIF(C5:C104,"")</f>
        <v>13</v>
      </c>
    </row>
    <row r="108" spans="1:43" ht="17.25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5">IF(COUNTIF(S5:S104,1)=0,"",COUNTIF(S5:S104,1))</f>
        <v>3</v>
      </c>
      <c r="T108" s="35" t="str">
        <f t="shared" si="5"/>
        <v/>
      </c>
      <c r="U108" s="35" t="str">
        <f t="shared" si="5"/>
        <v/>
      </c>
      <c r="V108" s="35" t="str">
        <f t="shared" si="5"/>
        <v/>
      </c>
      <c r="W108" s="35">
        <f t="shared" si="5"/>
        <v>2</v>
      </c>
      <c r="X108" s="35">
        <f t="shared" si="5"/>
        <v>3</v>
      </c>
      <c r="Y108" s="35" t="str">
        <f t="shared" si="5"/>
        <v/>
      </c>
      <c r="Z108" s="35" t="str">
        <f t="shared" si="5"/>
        <v/>
      </c>
      <c r="AA108" s="35" t="str">
        <f t="shared" si="5"/>
        <v/>
      </c>
      <c r="AB108" s="35" t="str">
        <f t="shared" si="5"/>
        <v/>
      </c>
      <c r="AC108" s="35" t="str">
        <f t="shared" si="5"/>
        <v/>
      </c>
      <c r="AD108" s="35">
        <f t="shared" si="5"/>
        <v>3</v>
      </c>
      <c r="AE108" s="35" t="str">
        <f t="shared" si="5"/>
        <v/>
      </c>
      <c r="AF108" s="35" t="str">
        <f t="shared" si="5"/>
        <v/>
      </c>
      <c r="AG108" s="35">
        <f t="shared" si="5"/>
        <v>2</v>
      </c>
      <c r="AH108" s="35" t="str">
        <f t="shared" si="5"/>
        <v/>
      </c>
      <c r="AI108" s="35" t="str">
        <f t="shared" si="5"/>
        <v/>
      </c>
      <c r="AJ108" s="35" t="str">
        <f t="shared" si="5"/>
        <v/>
      </c>
      <c r="AK108" s="35" t="str">
        <f t="shared" si="5"/>
        <v/>
      </c>
      <c r="AL108" s="35" t="str">
        <f t="shared" si="5"/>
        <v/>
      </c>
      <c r="AM108" s="35" t="str">
        <f t="shared" si="5"/>
        <v/>
      </c>
      <c r="AN108" s="34" t="str">
        <f t="shared" si="5"/>
        <v/>
      </c>
      <c r="AO108" s="33" t="s">
        <v>3</v>
      </c>
      <c r="AP108" s="32"/>
      <c r="AQ108" s="95">
        <f>SUM(S108:AN108)</f>
        <v>13</v>
      </c>
    </row>
    <row r="109" spans="1:43" ht="17.25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6">IF(COUNTIF(S5:S104,2)=0,"",COUNTIF(S5:S104,2))</f>
        <v>2</v>
      </c>
      <c r="T109" s="27">
        <f t="shared" si="6"/>
        <v>3</v>
      </c>
      <c r="U109" s="27" t="str">
        <f t="shared" si="6"/>
        <v/>
      </c>
      <c r="V109" s="27" t="str">
        <f t="shared" si="6"/>
        <v/>
      </c>
      <c r="W109" s="27" t="str">
        <f t="shared" si="6"/>
        <v/>
      </c>
      <c r="X109" s="27">
        <f t="shared" si="6"/>
        <v>1</v>
      </c>
      <c r="Y109" s="27">
        <f t="shared" si="6"/>
        <v>1</v>
      </c>
      <c r="Z109" s="27" t="str">
        <f t="shared" si="6"/>
        <v/>
      </c>
      <c r="AA109" s="27" t="str">
        <f t="shared" si="6"/>
        <v/>
      </c>
      <c r="AB109" s="27" t="str">
        <f t="shared" si="6"/>
        <v/>
      </c>
      <c r="AC109" s="27" t="str">
        <f t="shared" si="6"/>
        <v/>
      </c>
      <c r="AD109" s="27" t="str">
        <f t="shared" si="6"/>
        <v/>
      </c>
      <c r="AE109" s="27">
        <f t="shared" si="6"/>
        <v>3</v>
      </c>
      <c r="AF109" s="27">
        <f t="shared" si="6"/>
        <v>1</v>
      </c>
      <c r="AG109" s="27">
        <f t="shared" si="6"/>
        <v>2</v>
      </c>
      <c r="AH109" s="27" t="str">
        <f t="shared" si="6"/>
        <v/>
      </c>
      <c r="AI109" s="27" t="str">
        <f t="shared" si="6"/>
        <v/>
      </c>
      <c r="AJ109" s="27" t="str">
        <f t="shared" si="6"/>
        <v/>
      </c>
      <c r="AK109" s="27" t="str">
        <f t="shared" si="6"/>
        <v/>
      </c>
      <c r="AL109" s="27" t="str">
        <f t="shared" si="6"/>
        <v/>
      </c>
      <c r="AM109" s="27" t="str">
        <f t="shared" si="6"/>
        <v/>
      </c>
      <c r="AN109" s="26" t="str">
        <f t="shared" si="6"/>
        <v/>
      </c>
      <c r="AO109" s="25" t="s">
        <v>59</v>
      </c>
      <c r="AP109" s="24"/>
      <c r="AQ109" s="95">
        <f>SUM(S109:AN109)</f>
        <v>13</v>
      </c>
    </row>
    <row r="110" spans="1:43" ht="17.25" thickTop="1" thickBot="1" x14ac:dyDescent="0.3">
      <c r="A110" s="21"/>
      <c r="B110" s="21"/>
      <c r="C110" s="21"/>
      <c r="D110" s="21"/>
      <c r="E110" s="21"/>
      <c r="F110" s="21"/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7">IF(COUNTIF(S5:S104,3)=0,"",COUNTIF(S5:S104,3))</f>
        <v/>
      </c>
      <c r="T110" s="28">
        <f t="shared" si="7"/>
        <v>4</v>
      </c>
      <c r="U110" s="27" t="str">
        <f t="shared" si="7"/>
        <v/>
      </c>
      <c r="V110" s="27" t="str">
        <f t="shared" si="7"/>
        <v/>
      </c>
      <c r="W110" s="27" t="str">
        <f t="shared" si="7"/>
        <v/>
      </c>
      <c r="X110" s="27" t="str">
        <f t="shared" si="7"/>
        <v/>
      </c>
      <c r="Y110" s="27">
        <f t="shared" si="7"/>
        <v>2</v>
      </c>
      <c r="Z110" s="27" t="str">
        <f t="shared" si="7"/>
        <v/>
      </c>
      <c r="AA110" s="27" t="str">
        <f t="shared" si="7"/>
        <v/>
      </c>
      <c r="AB110" s="27">
        <f t="shared" si="7"/>
        <v>1</v>
      </c>
      <c r="AC110" s="27">
        <f t="shared" si="7"/>
        <v>1</v>
      </c>
      <c r="AD110" s="27" t="str">
        <f t="shared" si="7"/>
        <v/>
      </c>
      <c r="AE110" s="27" t="str">
        <f t="shared" si="7"/>
        <v/>
      </c>
      <c r="AF110" s="27" t="str">
        <f t="shared" si="7"/>
        <v/>
      </c>
      <c r="AG110" s="27" t="str">
        <f t="shared" si="7"/>
        <v/>
      </c>
      <c r="AH110" s="27" t="str">
        <f t="shared" si="7"/>
        <v/>
      </c>
      <c r="AI110" s="27" t="str">
        <f t="shared" si="7"/>
        <v/>
      </c>
      <c r="AJ110" s="27" t="str">
        <f t="shared" si="7"/>
        <v/>
      </c>
      <c r="AK110" s="27" t="str">
        <f t="shared" si="7"/>
        <v/>
      </c>
      <c r="AL110" s="27" t="str">
        <f t="shared" si="7"/>
        <v/>
      </c>
      <c r="AM110" s="27" t="str">
        <f t="shared" si="7"/>
        <v/>
      </c>
      <c r="AN110" s="26" t="str">
        <f t="shared" si="7"/>
        <v/>
      </c>
      <c r="AO110" s="25" t="s">
        <v>58</v>
      </c>
      <c r="AP110" s="24"/>
      <c r="AQ110" s="95">
        <f>SUM(S110:AN110)</f>
        <v>8</v>
      </c>
    </row>
    <row r="111" spans="1:43" ht="13.5" thickTop="1" x14ac:dyDescent="0.2"/>
  </sheetData>
  <mergeCells count="48">
    <mergeCell ref="W105:W106"/>
    <mergeCell ref="X105:X106"/>
    <mergeCell ref="AG2:AG4"/>
    <mergeCell ref="AH2:AH4"/>
    <mergeCell ref="AI2:AI4"/>
    <mergeCell ref="Y105:Y106"/>
    <mergeCell ref="Z105:Z106"/>
    <mergeCell ref="AA105:AA106"/>
    <mergeCell ref="AB105:AB106"/>
    <mergeCell ref="AC105:AC106"/>
    <mergeCell ref="AE105:AE106"/>
    <mergeCell ref="AF105:AF106"/>
    <mergeCell ref="AG105:AG106"/>
    <mergeCell ref="AH105:AH106"/>
    <mergeCell ref="AI105:AI106"/>
    <mergeCell ref="AF2:AF4"/>
    <mergeCell ref="P3:R3"/>
    <mergeCell ref="S105:S106"/>
    <mergeCell ref="T105:T106"/>
    <mergeCell ref="U105:U106"/>
    <mergeCell ref="V105:V106"/>
    <mergeCell ref="AD105:AD106"/>
    <mergeCell ref="AM2:AM4"/>
    <mergeCell ref="AN2:AN4"/>
    <mergeCell ref="AO2:AO3"/>
    <mergeCell ref="AJ2:AJ4"/>
    <mergeCell ref="AK2:AK4"/>
    <mergeCell ref="AK105:AK106"/>
    <mergeCell ref="AL105:AL106"/>
    <mergeCell ref="AM105:AM106"/>
    <mergeCell ref="AN105:AN106"/>
    <mergeCell ref="AJ105:AJ106"/>
    <mergeCell ref="S1:AN1"/>
    <mergeCell ref="D2:G2"/>
    <mergeCell ref="S2:S4"/>
    <mergeCell ref="T2:T4"/>
    <mergeCell ref="U2:U4"/>
    <mergeCell ref="V2:V4"/>
    <mergeCell ref="W2:W4"/>
    <mergeCell ref="X2:X4"/>
    <mergeCell ref="Y2:Y4"/>
    <mergeCell ref="Z2:Z4"/>
    <mergeCell ref="AL2:AL4"/>
    <mergeCell ref="AA2:AA4"/>
    <mergeCell ref="AB2:AB4"/>
    <mergeCell ref="AC2:AC4"/>
    <mergeCell ref="AD2:AD4"/>
    <mergeCell ref="AE2:AE4"/>
  </mergeCells>
  <conditionalFormatting sqref="S108:AN110">
    <cfRule type="notContainsBlanks" dxfId="6" priority="7">
      <formula>LEN(TRIM(S108))&gt;0</formula>
    </cfRule>
  </conditionalFormatting>
  <conditionalFormatting sqref="S104:AN104 S18:AN5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8:AN1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B237AF7B-AF37-4931-8C98-5C5DA3526B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11"/>
  <sheetViews>
    <sheetView zoomScale="70" zoomScaleNormal="70" workbookViewId="0">
      <pane ySplit="1380" activePane="bottomLeft"/>
      <selection activeCell="S2" sqref="S1:S1048576"/>
      <selection pane="bottomLeft" activeCell="A5" sqref="A5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120" customWidth="1"/>
    <col min="8" max="8" width="25.28515625" style="21" bestFit="1" customWidth="1"/>
    <col min="9" max="9" width="19.42578125" style="21" bestFit="1" customWidth="1"/>
    <col min="10" max="10" width="15.28515625" style="21" customWidth="1"/>
    <col min="11" max="11" width="20" style="23" customWidth="1"/>
    <col min="12" max="12" width="12.28515625" style="23" customWidth="1"/>
    <col min="13" max="14" width="15.42578125" style="120" customWidth="1"/>
    <col min="15" max="15" width="5.7109375" style="21" customWidth="1"/>
    <col min="16" max="18" width="6.140625" style="21" customWidth="1"/>
    <col min="19" max="34" width="4.7109375" style="22" customWidth="1"/>
    <col min="35" max="36" width="4.7109375" style="22" hidden="1" customWidth="1"/>
    <col min="37" max="39" width="5.140625" style="22" hidden="1" customWidth="1"/>
    <col min="40" max="40" width="5.28515625" style="22" hidden="1" customWidth="1"/>
    <col min="41" max="41" width="5.28515625" style="21" customWidth="1"/>
    <col min="42" max="42" width="19.7109375" style="21" customWidth="1"/>
    <col min="43" max="43" width="6.28515625" style="21" bestFit="1" customWidth="1"/>
    <col min="44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106</v>
      </c>
      <c r="E2" s="631"/>
      <c r="F2" s="631"/>
      <c r="G2" s="632"/>
      <c r="H2" s="124"/>
      <c r="I2" s="124"/>
      <c r="J2" s="78" t="s">
        <v>62</v>
      </c>
      <c r="K2" s="122" t="s">
        <v>118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5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All Cannings C of E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5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39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6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s="567" customFormat="1" ht="16.5" thickTop="1" x14ac:dyDescent="0.25">
      <c r="A5" s="547"/>
      <c r="B5" s="547"/>
      <c r="C5" s="548"/>
      <c r="D5" s="549"/>
      <c r="E5" s="550"/>
      <c r="F5" s="550"/>
      <c r="G5" s="551"/>
      <c r="H5" s="552"/>
      <c r="I5" s="553"/>
      <c r="J5" s="553"/>
      <c r="K5" s="553"/>
      <c r="L5" s="554"/>
      <c r="M5" s="555"/>
      <c r="N5" s="556"/>
      <c r="O5" s="557"/>
      <c r="P5" s="558"/>
      <c r="Q5" s="559"/>
      <c r="R5" s="560"/>
      <c r="S5" s="561"/>
      <c r="T5" s="561"/>
      <c r="U5" s="561"/>
      <c r="V5" s="561"/>
      <c r="W5" s="561"/>
      <c r="X5" s="561"/>
      <c r="Y5" s="561"/>
      <c r="Z5" s="561"/>
      <c r="AA5" s="561"/>
      <c r="AB5" s="561"/>
      <c r="AC5" s="561"/>
      <c r="AD5" s="561"/>
      <c r="AE5" s="561"/>
      <c r="AF5" s="562"/>
      <c r="AG5" s="562"/>
      <c r="AH5" s="562"/>
      <c r="AI5" s="562"/>
      <c r="AJ5" s="562"/>
      <c r="AK5" s="562"/>
      <c r="AL5" s="562"/>
      <c r="AM5" s="562"/>
      <c r="AN5" s="563"/>
      <c r="AO5" s="564"/>
      <c r="AP5" s="565"/>
      <c r="AQ5" s="566"/>
    </row>
    <row r="6" spans="1:43" s="567" customFormat="1" x14ac:dyDescent="0.25">
      <c r="A6" s="547"/>
      <c r="B6" s="547"/>
      <c r="C6" s="548"/>
      <c r="D6" s="549"/>
      <c r="E6" s="568"/>
      <c r="F6" s="550"/>
      <c r="G6" s="551"/>
      <c r="H6" s="552"/>
      <c r="I6" s="553"/>
      <c r="J6" s="553"/>
      <c r="K6" s="553"/>
      <c r="L6" s="554"/>
      <c r="M6" s="555"/>
      <c r="N6" s="556"/>
      <c r="O6" s="557"/>
      <c r="P6" s="558"/>
      <c r="Q6" s="559"/>
      <c r="R6" s="560"/>
      <c r="S6" s="561"/>
      <c r="T6" s="561"/>
      <c r="U6" s="561"/>
      <c r="V6" s="561"/>
      <c r="W6" s="561"/>
      <c r="X6" s="561"/>
      <c r="Y6" s="561"/>
      <c r="Z6" s="561"/>
      <c r="AA6" s="561"/>
      <c r="AB6" s="561"/>
      <c r="AC6" s="561"/>
      <c r="AD6" s="561"/>
      <c r="AE6" s="561"/>
      <c r="AF6" s="562"/>
      <c r="AG6" s="562"/>
      <c r="AH6" s="562"/>
      <c r="AI6" s="562"/>
      <c r="AJ6" s="562"/>
      <c r="AK6" s="562"/>
      <c r="AL6" s="562"/>
      <c r="AM6" s="562"/>
      <c r="AN6" s="563"/>
      <c r="AO6" s="564"/>
      <c r="AP6" s="565"/>
      <c r="AQ6" s="566"/>
    </row>
    <row r="7" spans="1:43" s="567" customFormat="1" x14ac:dyDescent="0.25">
      <c r="A7" s="547"/>
      <c r="B7" s="547"/>
      <c r="C7" s="548"/>
      <c r="D7" s="549"/>
      <c r="E7" s="550"/>
      <c r="F7" s="550"/>
      <c r="G7" s="551"/>
      <c r="H7" s="552"/>
      <c r="I7" s="553"/>
      <c r="J7" s="553"/>
      <c r="K7" s="553"/>
      <c r="L7" s="554"/>
      <c r="M7" s="555"/>
      <c r="N7" s="556"/>
      <c r="O7" s="557"/>
      <c r="P7" s="558"/>
      <c r="Q7" s="559"/>
      <c r="R7" s="560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1"/>
      <c r="AD7" s="561"/>
      <c r="AE7" s="561"/>
      <c r="AF7" s="562"/>
      <c r="AG7" s="562"/>
      <c r="AH7" s="562"/>
      <c r="AI7" s="562"/>
      <c r="AJ7" s="562"/>
      <c r="AK7" s="562"/>
      <c r="AL7" s="562"/>
      <c r="AM7" s="562"/>
      <c r="AN7" s="563"/>
      <c r="AO7" s="564"/>
      <c r="AP7" s="565"/>
      <c r="AQ7" s="566"/>
    </row>
    <row r="8" spans="1:43" s="567" customFormat="1" x14ac:dyDescent="0.25">
      <c r="A8" s="547"/>
      <c r="B8" s="547"/>
      <c r="C8" s="569"/>
      <c r="D8" s="566"/>
      <c r="E8" s="570"/>
      <c r="F8" s="570"/>
      <c r="G8" s="551"/>
      <c r="H8" s="552"/>
      <c r="I8" s="554"/>
      <c r="J8" s="553"/>
      <c r="K8" s="553"/>
      <c r="L8" s="554"/>
      <c r="M8" s="555"/>
      <c r="N8" s="556"/>
      <c r="O8" s="557"/>
      <c r="P8" s="558"/>
      <c r="Q8" s="559"/>
      <c r="R8" s="560"/>
      <c r="S8" s="561"/>
      <c r="T8" s="561"/>
      <c r="U8" s="561"/>
      <c r="V8" s="561"/>
      <c r="W8" s="561"/>
      <c r="X8" s="561"/>
      <c r="Y8" s="561"/>
      <c r="Z8" s="561"/>
      <c r="AA8" s="561"/>
      <c r="AB8" s="561"/>
      <c r="AC8" s="561"/>
      <c r="AD8" s="561"/>
      <c r="AE8" s="561"/>
      <c r="AF8" s="562"/>
      <c r="AG8" s="562"/>
      <c r="AH8" s="562"/>
      <c r="AI8" s="562"/>
      <c r="AJ8" s="562"/>
      <c r="AK8" s="562"/>
      <c r="AL8" s="562"/>
      <c r="AM8" s="562"/>
      <c r="AN8" s="563"/>
      <c r="AO8" s="564"/>
      <c r="AP8" s="565"/>
      <c r="AQ8" s="566"/>
    </row>
    <row r="9" spans="1:43" s="567" customFormat="1" x14ac:dyDescent="0.25">
      <c r="A9" s="547"/>
      <c r="B9" s="547"/>
      <c r="C9" s="548"/>
      <c r="D9" s="549"/>
      <c r="E9" s="568"/>
      <c r="F9" s="550"/>
      <c r="G9" s="551"/>
      <c r="H9" s="566"/>
      <c r="I9" s="571"/>
      <c r="J9" s="553"/>
      <c r="K9" s="553"/>
      <c r="L9" s="554"/>
      <c r="M9" s="555"/>
      <c r="N9" s="572"/>
      <c r="O9" s="573"/>
      <c r="P9" s="574"/>
      <c r="Q9" s="575"/>
      <c r="R9" s="576"/>
      <c r="S9" s="561"/>
      <c r="T9" s="561"/>
      <c r="U9" s="561"/>
      <c r="V9" s="561"/>
      <c r="W9" s="561"/>
      <c r="X9" s="561"/>
      <c r="Y9" s="561"/>
      <c r="Z9" s="561"/>
      <c r="AA9" s="561"/>
      <c r="AB9" s="561"/>
      <c r="AC9" s="561"/>
      <c r="AD9" s="561"/>
      <c r="AE9" s="561"/>
      <c r="AF9" s="562"/>
      <c r="AG9" s="562"/>
      <c r="AH9" s="562"/>
      <c r="AI9" s="562"/>
      <c r="AJ9" s="562"/>
      <c r="AK9" s="562"/>
      <c r="AL9" s="562"/>
      <c r="AM9" s="562"/>
      <c r="AN9" s="563"/>
      <c r="AO9" s="564"/>
      <c r="AP9" s="565"/>
      <c r="AQ9" s="566"/>
    </row>
    <row r="10" spans="1:43" s="567" customFormat="1" x14ac:dyDescent="0.25">
      <c r="A10" s="547"/>
      <c r="B10" s="547"/>
      <c r="C10" s="548"/>
      <c r="D10" s="549"/>
      <c r="E10" s="550"/>
      <c r="F10" s="550"/>
      <c r="G10" s="551"/>
      <c r="H10" s="552"/>
      <c r="I10" s="553"/>
      <c r="J10" s="553"/>
      <c r="K10" s="553"/>
      <c r="L10" s="554"/>
      <c r="M10" s="555"/>
      <c r="N10" s="556"/>
      <c r="O10" s="577"/>
      <c r="P10" s="558"/>
      <c r="Q10" s="559"/>
      <c r="R10" s="578"/>
      <c r="S10" s="561"/>
      <c r="T10" s="561"/>
      <c r="U10" s="561"/>
      <c r="V10" s="561"/>
      <c r="W10" s="561"/>
      <c r="X10" s="561"/>
      <c r="Y10" s="561"/>
      <c r="Z10" s="561"/>
      <c r="AA10" s="561"/>
      <c r="AB10" s="561"/>
      <c r="AC10" s="561"/>
      <c r="AD10" s="561"/>
      <c r="AE10" s="561"/>
      <c r="AF10" s="562"/>
      <c r="AG10" s="562"/>
      <c r="AH10" s="562"/>
      <c r="AI10" s="562"/>
      <c r="AJ10" s="562"/>
      <c r="AK10" s="562"/>
      <c r="AL10" s="562"/>
      <c r="AM10" s="562"/>
      <c r="AN10" s="563"/>
      <c r="AO10" s="564"/>
      <c r="AP10" s="565"/>
      <c r="AQ10" s="566"/>
    </row>
    <row r="11" spans="1:43" s="567" customFormat="1" x14ac:dyDescent="0.25">
      <c r="A11" s="547"/>
      <c r="B11" s="547"/>
      <c r="C11" s="579"/>
      <c r="D11" s="549"/>
      <c r="E11" s="550"/>
      <c r="F11" s="550"/>
      <c r="G11" s="551"/>
      <c r="H11" s="566"/>
      <c r="I11" s="553"/>
      <c r="J11" s="553"/>
      <c r="K11" s="553"/>
      <c r="L11" s="554"/>
      <c r="M11" s="555"/>
      <c r="N11" s="572"/>
      <c r="O11" s="573"/>
      <c r="P11" s="574"/>
      <c r="Q11" s="575"/>
      <c r="R11" s="576"/>
      <c r="S11" s="561"/>
      <c r="T11" s="561"/>
      <c r="U11" s="561"/>
      <c r="V11" s="561"/>
      <c r="W11" s="561"/>
      <c r="X11" s="561"/>
      <c r="Y11" s="561"/>
      <c r="Z11" s="561"/>
      <c r="AA11" s="561"/>
      <c r="AB11" s="561"/>
      <c r="AC11" s="561"/>
      <c r="AD11" s="561"/>
      <c r="AE11" s="561"/>
      <c r="AF11" s="562"/>
      <c r="AG11" s="562"/>
      <c r="AH11" s="562"/>
      <c r="AI11" s="562"/>
      <c r="AJ11" s="562"/>
      <c r="AK11" s="562"/>
      <c r="AL11" s="562"/>
      <c r="AM11" s="562"/>
      <c r="AN11" s="563"/>
      <c r="AO11" s="564"/>
      <c r="AP11" s="565"/>
      <c r="AQ11" s="566"/>
    </row>
    <row r="12" spans="1:43" s="567" customFormat="1" x14ac:dyDescent="0.25">
      <c r="A12" s="547"/>
      <c r="B12" s="547"/>
      <c r="C12" s="548"/>
      <c r="D12" s="549"/>
      <c r="E12" s="550"/>
      <c r="F12" s="550"/>
      <c r="G12" s="551"/>
      <c r="H12" s="566"/>
      <c r="I12" s="553"/>
      <c r="J12" s="553"/>
      <c r="K12" s="553"/>
      <c r="L12" s="554"/>
      <c r="M12" s="580"/>
      <c r="N12" s="556"/>
      <c r="O12" s="573"/>
      <c r="P12" s="574"/>
      <c r="Q12" s="575"/>
      <c r="R12" s="576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  <c r="AC12" s="581"/>
      <c r="AD12" s="561"/>
      <c r="AE12" s="561"/>
      <c r="AF12" s="562"/>
      <c r="AG12" s="562"/>
      <c r="AH12" s="562"/>
      <c r="AI12" s="562"/>
      <c r="AJ12" s="562"/>
      <c r="AK12" s="562"/>
      <c r="AL12" s="562"/>
      <c r="AM12" s="562"/>
      <c r="AN12" s="563"/>
      <c r="AO12" s="564"/>
      <c r="AP12" s="565"/>
      <c r="AQ12" s="566"/>
    </row>
    <row r="13" spans="1:43" s="567" customFormat="1" x14ac:dyDescent="0.25">
      <c r="A13" s="547"/>
      <c r="B13" s="547"/>
      <c r="C13" s="548"/>
      <c r="D13" s="549"/>
      <c r="E13" s="550"/>
      <c r="F13" s="550"/>
      <c r="G13" s="551"/>
      <c r="H13" s="566"/>
      <c r="I13" s="553"/>
      <c r="J13" s="553"/>
      <c r="K13" s="553"/>
      <c r="L13" s="554"/>
      <c r="M13" s="580"/>
      <c r="N13" s="556"/>
      <c r="O13" s="573"/>
      <c r="P13" s="574"/>
      <c r="Q13" s="575"/>
      <c r="R13" s="576"/>
      <c r="S13" s="561"/>
      <c r="T13" s="561"/>
      <c r="U13" s="561"/>
      <c r="V13" s="561"/>
      <c r="W13" s="561"/>
      <c r="X13" s="561"/>
      <c r="Y13" s="561"/>
      <c r="Z13" s="561"/>
      <c r="AA13" s="561"/>
      <c r="AB13" s="561"/>
      <c r="AC13" s="561"/>
      <c r="AD13" s="561"/>
      <c r="AE13" s="561"/>
      <c r="AF13" s="562"/>
      <c r="AG13" s="562"/>
      <c r="AH13" s="562"/>
      <c r="AI13" s="562"/>
      <c r="AJ13" s="562"/>
      <c r="AK13" s="562"/>
      <c r="AL13" s="562"/>
      <c r="AM13" s="562"/>
      <c r="AN13" s="563"/>
      <c r="AO13" s="564"/>
      <c r="AP13" s="565"/>
      <c r="AQ13" s="566"/>
    </row>
    <row r="14" spans="1:43" s="567" customFormat="1" x14ac:dyDescent="0.25">
      <c r="A14" s="547"/>
      <c r="B14" s="547"/>
      <c r="C14" s="548"/>
      <c r="D14" s="549"/>
      <c r="E14" s="550"/>
      <c r="F14" s="550"/>
      <c r="G14" s="551"/>
      <c r="H14" s="566"/>
      <c r="I14" s="553"/>
      <c r="J14" s="553"/>
      <c r="K14" s="553"/>
      <c r="L14" s="554"/>
      <c r="M14" s="555"/>
      <c r="N14" s="556"/>
      <c r="O14" s="573"/>
      <c r="P14" s="574"/>
      <c r="Q14" s="575"/>
      <c r="R14" s="576"/>
      <c r="S14" s="561"/>
      <c r="T14" s="561"/>
      <c r="U14" s="561"/>
      <c r="V14" s="561"/>
      <c r="W14" s="561"/>
      <c r="X14" s="561"/>
      <c r="Y14" s="561"/>
      <c r="Z14" s="561"/>
      <c r="AA14" s="561"/>
      <c r="AB14" s="561"/>
      <c r="AC14" s="561"/>
      <c r="AD14" s="561"/>
      <c r="AE14" s="561"/>
      <c r="AF14" s="562"/>
      <c r="AG14" s="562"/>
      <c r="AH14" s="562"/>
      <c r="AI14" s="562"/>
      <c r="AJ14" s="562"/>
      <c r="AK14" s="562"/>
      <c r="AL14" s="562"/>
      <c r="AM14" s="562"/>
      <c r="AN14" s="563"/>
      <c r="AO14" s="564"/>
      <c r="AP14" s="565"/>
      <c r="AQ14" s="566"/>
    </row>
    <row r="15" spans="1:43" s="567" customFormat="1" x14ac:dyDescent="0.25">
      <c r="A15" s="547"/>
      <c r="B15" s="547"/>
      <c r="C15" s="548"/>
      <c r="D15" s="549"/>
      <c r="E15" s="550"/>
      <c r="F15" s="550"/>
      <c r="G15" s="551"/>
      <c r="H15" s="552"/>
      <c r="I15" s="553"/>
      <c r="J15" s="553"/>
      <c r="K15" s="553"/>
      <c r="L15" s="554"/>
      <c r="M15" s="555"/>
      <c r="N15" s="556"/>
      <c r="O15" s="577"/>
      <c r="P15" s="558"/>
      <c r="Q15" s="559"/>
      <c r="R15" s="578"/>
      <c r="S15" s="561"/>
      <c r="T15" s="561"/>
      <c r="U15" s="561"/>
      <c r="V15" s="561"/>
      <c r="W15" s="561"/>
      <c r="X15" s="561"/>
      <c r="Y15" s="561"/>
      <c r="Z15" s="561"/>
      <c r="AA15" s="561"/>
      <c r="AB15" s="561"/>
      <c r="AC15" s="561"/>
      <c r="AD15" s="561"/>
      <c r="AE15" s="561"/>
      <c r="AF15" s="562"/>
      <c r="AG15" s="562"/>
      <c r="AH15" s="562"/>
      <c r="AI15" s="562"/>
      <c r="AJ15" s="562"/>
      <c r="AK15" s="562"/>
      <c r="AL15" s="562"/>
      <c r="AM15" s="562"/>
      <c r="AN15" s="563"/>
      <c r="AO15" s="564"/>
      <c r="AP15" s="565"/>
      <c r="AQ15" s="566"/>
    </row>
    <row r="16" spans="1:43" s="567" customFormat="1" x14ac:dyDescent="0.25">
      <c r="A16" s="547"/>
      <c r="B16" s="547"/>
      <c r="C16" s="548"/>
      <c r="D16" s="549"/>
      <c r="E16" s="550"/>
      <c r="F16" s="550"/>
      <c r="G16" s="551"/>
      <c r="H16" s="566"/>
      <c r="I16" s="553"/>
      <c r="J16" s="553"/>
      <c r="K16" s="553"/>
      <c r="L16" s="554"/>
      <c r="M16" s="555"/>
      <c r="N16" s="556"/>
      <c r="O16" s="573"/>
      <c r="P16" s="574"/>
      <c r="Q16" s="575"/>
      <c r="R16" s="576"/>
      <c r="S16" s="561"/>
      <c r="T16" s="561"/>
      <c r="U16" s="561"/>
      <c r="V16" s="561"/>
      <c r="W16" s="561"/>
      <c r="X16" s="561"/>
      <c r="Y16" s="561"/>
      <c r="Z16" s="561"/>
      <c r="AA16" s="561"/>
      <c r="AB16" s="561"/>
      <c r="AC16" s="561"/>
      <c r="AD16" s="561"/>
      <c r="AE16" s="561"/>
      <c r="AF16" s="562"/>
      <c r="AG16" s="562"/>
      <c r="AH16" s="562"/>
      <c r="AI16" s="562"/>
      <c r="AJ16" s="562"/>
      <c r="AK16" s="562"/>
      <c r="AL16" s="562"/>
      <c r="AM16" s="562"/>
      <c r="AN16" s="563"/>
      <c r="AO16" s="564"/>
      <c r="AP16" s="565"/>
      <c r="AQ16" s="566"/>
    </row>
    <row r="17" spans="1:43" s="567" customFormat="1" x14ac:dyDescent="0.25">
      <c r="A17" s="547"/>
      <c r="B17" s="547"/>
      <c r="C17" s="548"/>
      <c r="D17" s="549"/>
      <c r="E17" s="550"/>
      <c r="F17" s="550"/>
      <c r="G17" s="551"/>
      <c r="H17" s="552"/>
      <c r="I17" s="553"/>
      <c r="J17" s="553"/>
      <c r="K17" s="553"/>
      <c r="L17" s="554"/>
      <c r="M17" s="555"/>
      <c r="N17" s="556"/>
      <c r="O17" s="557"/>
      <c r="P17" s="558"/>
      <c r="Q17" s="559"/>
      <c r="R17" s="560"/>
      <c r="S17" s="561"/>
      <c r="T17" s="561"/>
      <c r="U17" s="561"/>
      <c r="V17" s="561"/>
      <c r="W17" s="561"/>
      <c r="X17" s="561"/>
      <c r="Y17" s="561"/>
      <c r="Z17" s="561"/>
      <c r="AA17" s="561"/>
      <c r="AB17" s="561"/>
      <c r="AC17" s="561"/>
      <c r="AD17" s="561"/>
      <c r="AE17" s="561"/>
      <c r="AF17" s="562"/>
      <c r="AG17" s="562"/>
      <c r="AH17" s="562"/>
      <c r="AI17" s="562"/>
      <c r="AJ17" s="562"/>
      <c r="AK17" s="562"/>
      <c r="AL17" s="562"/>
      <c r="AM17" s="562"/>
      <c r="AN17" s="563"/>
      <c r="AO17" s="564"/>
      <c r="AP17" s="565"/>
      <c r="AQ17" s="566"/>
    </row>
    <row r="18" spans="1:43" s="567" customFormat="1" x14ac:dyDescent="0.25">
      <c r="A18" s="547"/>
      <c r="B18" s="547"/>
      <c r="C18" s="548"/>
      <c r="D18" s="549"/>
      <c r="E18" s="550"/>
      <c r="F18" s="550"/>
      <c r="G18" s="551"/>
      <c r="H18" s="552"/>
      <c r="I18" s="553"/>
      <c r="J18" s="553"/>
      <c r="K18" s="553"/>
      <c r="L18" s="554"/>
      <c r="M18" s="555"/>
      <c r="N18" s="556"/>
      <c r="O18" s="557"/>
      <c r="P18" s="558"/>
      <c r="Q18" s="559"/>
      <c r="R18" s="560"/>
      <c r="S18" s="561"/>
      <c r="T18" s="561"/>
      <c r="U18" s="561"/>
      <c r="V18" s="561"/>
      <c r="W18" s="561"/>
      <c r="X18" s="561"/>
      <c r="Y18" s="561"/>
      <c r="Z18" s="561"/>
      <c r="AA18" s="561"/>
      <c r="AB18" s="561"/>
      <c r="AC18" s="561"/>
      <c r="AD18" s="561"/>
      <c r="AE18" s="561"/>
      <c r="AF18" s="562"/>
      <c r="AG18" s="562"/>
      <c r="AH18" s="562"/>
      <c r="AI18" s="562"/>
      <c r="AJ18" s="562"/>
      <c r="AK18" s="562"/>
      <c r="AL18" s="562"/>
      <c r="AM18" s="562"/>
      <c r="AN18" s="563"/>
      <c r="AO18" s="564"/>
      <c r="AP18" s="565"/>
      <c r="AQ18" s="566"/>
    </row>
    <row r="19" spans="1:43" s="567" customFormat="1" x14ac:dyDescent="0.25">
      <c r="A19" s="547"/>
      <c r="B19" s="547"/>
      <c r="C19" s="548"/>
      <c r="D19" s="549"/>
      <c r="E19" s="550"/>
      <c r="F19" s="550"/>
      <c r="G19" s="551"/>
      <c r="H19" s="566"/>
      <c r="I19" s="553"/>
      <c r="J19" s="553"/>
      <c r="K19" s="553"/>
      <c r="L19" s="554"/>
      <c r="M19" s="555"/>
      <c r="N19" s="556"/>
      <c r="O19" s="573"/>
      <c r="P19" s="574"/>
      <c r="Q19" s="575"/>
      <c r="R19" s="576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2"/>
      <c r="AG19" s="562"/>
      <c r="AH19" s="562"/>
      <c r="AI19" s="562"/>
      <c r="AJ19" s="562"/>
      <c r="AK19" s="562"/>
      <c r="AL19" s="562"/>
      <c r="AM19" s="562"/>
      <c r="AN19" s="563"/>
      <c r="AO19" s="564"/>
      <c r="AP19" s="582"/>
      <c r="AQ19" s="566"/>
    </row>
    <row r="20" spans="1:43" s="567" customFormat="1" x14ac:dyDescent="0.25">
      <c r="A20" s="547"/>
      <c r="B20" s="547"/>
      <c r="C20" s="548"/>
      <c r="D20" s="583"/>
      <c r="E20" s="550"/>
      <c r="F20" s="550"/>
      <c r="G20" s="551"/>
      <c r="H20" s="552"/>
      <c r="I20" s="553"/>
      <c r="J20" s="553"/>
      <c r="K20" s="553"/>
      <c r="L20" s="554"/>
      <c r="M20" s="555"/>
      <c r="N20" s="556"/>
      <c r="O20" s="557"/>
      <c r="P20" s="558"/>
      <c r="Q20" s="559"/>
      <c r="R20" s="560"/>
      <c r="S20" s="561"/>
      <c r="T20" s="561"/>
      <c r="U20" s="561"/>
      <c r="V20" s="561"/>
      <c r="W20" s="561"/>
      <c r="X20" s="561"/>
      <c r="Y20" s="561"/>
      <c r="Z20" s="561"/>
      <c r="AA20" s="561"/>
      <c r="AB20" s="561"/>
      <c r="AC20" s="561"/>
      <c r="AD20" s="561"/>
      <c r="AE20" s="561"/>
      <c r="AF20" s="562"/>
      <c r="AG20" s="562"/>
      <c r="AH20" s="562"/>
      <c r="AI20" s="562"/>
      <c r="AJ20" s="562"/>
      <c r="AK20" s="562"/>
      <c r="AL20" s="562"/>
      <c r="AM20" s="562"/>
      <c r="AN20" s="563"/>
      <c r="AO20" s="564"/>
      <c r="AP20" s="565"/>
      <c r="AQ20" s="566"/>
    </row>
    <row r="21" spans="1:43" s="567" customFormat="1" x14ac:dyDescent="0.25">
      <c r="A21" s="547"/>
      <c r="B21" s="547"/>
      <c r="C21" s="548"/>
      <c r="D21" s="549"/>
      <c r="E21" s="550"/>
      <c r="F21" s="550"/>
      <c r="G21" s="551"/>
      <c r="H21" s="552"/>
      <c r="I21" s="553"/>
      <c r="J21" s="553"/>
      <c r="K21" s="553"/>
      <c r="L21" s="554"/>
      <c r="M21" s="555"/>
      <c r="N21" s="556"/>
      <c r="O21" s="557"/>
      <c r="P21" s="558"/>
      <c r="Q21" s="559"/>
      <c r="R21" s="560"/>
      <c r="S21" s="561"/>
      <c r="T21" s="561"/>
      <c r="U21" s="561"/>
      <c r="V21" s="561"/>
      <c r="W21" s="561"/>
      <c r="X21" s="561"/>
      <c r="Y21" s="561"/>
      <c r="Z21" s="561"/>
      <c r="AA21" s="561"/>
      <c r="AB21" s="561"/>
      <c r="AC21" s="561"/>
      <c r="AD21" s="561"/>
      <c r="AE21" s="561"/>
      <c r="AF21" s="562"/>
      <c r="AG21" s="562"/>
      <c r="AH21" s="562"/>
      <c r="AI21" s="562"/>
      <c r="AJ21" s="562"/>
      <c r="AK21" s="562"/>
      <c r="AL21" s="562"/>
      <c r="AM21" s="562"/>
      <c r="AN21" s="563"/>
      <c r="AO21" s="564"/>
      <c r="AP21" s="565"/>
      <c r="AQ21" s="566"/>
    </row>
    <row r="22" spans="1:43" s="567" customFormat="1" ht="16.5" customHeight="1" x14ac:dyDescent="0.25">
      <c r="A22" s="547"/>
      <c r="B22" s="547"/>
      <c r="C22" s="548"/>
      <c r="D22" s="549"/>
      <c r="E22" s="550"/>
      <c r="F22" s="550"/>
      <c r="G22" s="551"/>
      <c r="H22" s="566"/>
      <c r="I22" s="553"/>
      <c r="J22" s="553"/>
      <c r="K22" s="553"/>
      <c r="L22" s="554"/>
      <c r="M22" s="580"/>
      <c r="N22" s="556"/>
      <c r="O22" s="573"/>
      <c r="P22" s="574"/>
      <c r="Q22" s="575"/>
      <c r="R22" s="576"/>
      <c r="S22" s="561"/>
      <c r="T22" s="561"/>
      <c r="U22" s="561"/>
      <c r="V22" s="561"/>
      <c r="W22" s="561"/>
      <c r="X22" s="561"/>
      <c r="Y22" s="561"/>
      <c r="Z22" s="561"/>
      <c r="AA22" s="561"/>
      <c r="AB22" s="561"/>
      <c r="AC22" s="561"/>
      <c r="AD22" s="561"/>
      <c r="AE22" s="561"/>
      <c r="AF22" s="562"/>
      <c r="AG22" s="562"/>
      <c r="AH22" s="562"/>
      <c r="AI22" s="562"/>
      <c r="AJ22" s="562"/>
      <c r="AK22" s="562"/>
      <c r="AL22" s="562"/>
      <c r="AM22" s="562"/>
      <c r="AN22" s="563"/>
      <c r="AO22" s="564"/>
      <c r="AP22" s="565"/>
      <c r="AQ22" s="566"/>
    </row>
    <row r="23" spans="1:43" s="567" customFormat="1" x14ac:dyDescent="0.25">
      <c r="A23" s="547"/>
      <c r="B23" s="547"/>
      <c r="C23" s="569"/>
      <c r="D23" s="566"/>
      <c r="E23" s="570"/>
      <c r="F23" s="570"/>
      <c r="G23" s="551"/>
      <c r="H23" s="566"/>
      <c r="I23" s="584"/>
      <c r="J23" s="553"/>
      <c r="K23" s="553"/>
      <c r="L23" s="554"/>
      <c r="M23" s="555"/>
      <c r="N23" s="556"/>
      <c r="O23" s="573"/>
      <c r="P23" s="574"/>
      <c r="Q23" s="575"/>
      <c r="R23" s="576"/>
      <c r="S23" s="561"/>
      <c r="T23" s="561"/>
      <c r="U23" s="561"/>
      <c r="V23" s="561"/>
      <c r="W23" s="561"/>
      <c r="X23" s="561"/>
      <c r="Y23" s="561"/>
      <c r="Z23" s="561"/>
      <c r="AA23" s="561"/>
      <c r="AB23" s="561"/>
      <c r="AC23" s="561"/>
      <c r="AD23" s="561"/>
      <c r="AE23" s="561"/>
      <c r="AF23" s="562"/>
      <c r="AG23" s="562"/>
      <c r="AH23" s="562"/>
      <c r="AI23" s="562"/>
      <c r="AJ23" s="562"/>
      <c r="AK23" s="562"/>
      <c r="AL23" s="562"/>
      <c r="AM23" s="562"/>
      <c r="AN23" s="563"/>
      <c r="AO23" s="564"/>
      <c r="AP23" s="565"/>
      <c r="AQ23" s="566"/>
    </row>
    <row r="24" spans="1:43" s="567" customFormat="1" x14ac:dyDescent="0.25">
      <c r="A24" s="547"/>
      <c r="B24" s="547"/>
      <c r="C24" s="569"/>
      <c r="D24" s="585"/>
      <c r="E24" s="570"/>
      <c r="F24" s="570"/>
      <c r="G24" s="551"/>
      <c r="H24" s="552"/>
      <c r="I24" s="554"/>
      <c r="J24" s="553"/>
      <c r="K24" s="553"/>
      <c r="L24" s="554"/>
      <c r="M24" s="555"/>
      <c r="N24" s="556"/>
      <c r="O24" s="557"/>
      <c r="P24" s="558"/>
      <c r="Q24" s="559"/>
      <c r="R24" s="560"/>
      <c r="S24" s="561"/>
      <c r="T24" s="561"/>
      <c r="U24" s="561"/>
      <c r="V24" s="561"/>
      <c r="W24" s="561"/>
      <c r="X24" s="561"/>
      <c r="Y24" s="561"/>
      <c r="Z24" s="561"/>
      <c r="AA24" s="561"/>
      <c r="AB24" s="561"/>
      <c r="AC24" s="561"/>
      <c r="AD24" s="561"/>
      <c r="AE24" s="561"/>
      <c r="AF24" s="562"/>
      <c r="AG24" s="562"/>
      <c r="AH24" s="562"/>
      <c r="AI24" s="562"/>
      <c r="AJ24" s="562"/>
      <c r="AK24" s="562"/>
      <c r="AL24" s="562"/>
      <c r="AM24" s="562"/>
      <c r="AN24" s="563"/>
      <c r="AO24" s="564"/>
      <c r="AP24" s="565"/>
      <c r="AQ24" s="566"/>
    </row>
    <row r="25" spans="1:43" s="567" customFormat="1" x14ac:dyDescent="0.25">
      <c r="A25" s="547"/>
      <c r="B25" s="547"/>
      <c r="C25" s="548"/>
      <c r="D25" s="549"/>
      <c r="E25" s="586"/>
      <c r="F25" s="586"/>
      <c r="G25" s="551"/>
      <c r="H25" s="587"/>
      <c r="I25" s="571"/>
      <c r="J25" s="553"/>
      <c r="K25" s="553"/>
      <c r="L25" s="554"/>
      <c r="M25" s="555"/>
      <c r="N25" s="556"/>
      <c r="O25" s="557"/>
      <c r="P25" s="558"/>
      <c r="Q25" s="559"/>
      <c r="R25" s="560"/>
      <c r="S25" s="561"/>
      <c r="T25" s="561"/>
      <c r="U25" s="561"/>
      <c r="V25" s="561"/>
      <c r="W25" s="561"/>
      <c r="X25" s="561"/>
      <c r="Y25" s="561"/>
      <c r="Z25" s="561"/>
      <c r="AA25" s="561"/>
      <c r="AB25" s="561"/>
      <c r="AC25" s="561"/>
      <c r="AD25" s="561"/>
      <c r="AE25" s="561"/>
      <c r="AF25" s="562"/>
      <c r="AG25" s="562"/>
      <c r="AH25" s="562"/>
      <c r="AI25" s="562"/>
      <c r="AJ25" s="562"/>
      <c r="AK25" s="562"/>
      <c r="AL25" s="562"/>
      <c r="AM25" s="562"/>
      <c r="AN25" s="563"/>
      <c r="AO25" s="564"/>
      <c r="AP25" s="565"/>
      <c r="AQ25" s="566"/>
    </row>
    <row r="26" spans="1:43" s="567" customFormat="1" x14ac:dyDescent="0.25">
      <c r="A26" s="547"/>
      <c r="B26" s="547"/>
      <c r="C26" s="548"/>
      <c r="D26" s="549"/>
      <c r="E26" s="550"/>
      <c r="F26" s="550"/>
      <c r="G26" s="551"/>
      <c r="H26" s="552"/>
      <c r="I26" s="553"/>
      <c r="J26" s="553"/>
      <c r="K26" s="553"/>
      <c r="L26" s="554"/>
      <c r="M26" s="555"/>
      <c r="N26" s="556"/>
      <c r="O26" s="557"/>
      <c r="P26" s="558"/>
      <c r="Q26" s="559"/>
      <c r="R26" s="560"/>
      <c r="S26" s="561"/>
      <c r="T26" s="561"/>
      <c r="U26" s="561"/>
      <c r="V26" s="561"/>
      <c r="W26" s="561"/>
      <c r="X26" s="561"/>
      <c r="Y26" s="561"/>
      <c r="Z26" s="561"/>
      <c r="AA26" s="561"/>
      <c r="AB26" s="561"/>
      <c r="AC26" s="561"/>
      <c r="AD26" s="561"/>
      <c r="AE26" s="561"/>
      <c r="AF26" s="562"/>
      <c r="AG26" s="562"/>
      <c r="AH26" s="562"/>
      <c r="AI26" s="562"/>
      <c r="AJ26" s="562"/>
      <c r="AK26" s="562"/>
      <c r="AL26" s="562"/>
      <c r="AM26" s="562"/>
      <c r="AN26" s="563"/>
      <c r="AO26" s="564"/>
      <c r="AP26" s="565"/>
      <c r="AQ26" s="566"/>
    </row>
    <row r="27" spans="1:43" s="567" customFormat="1" x14ac:dyDescent="0.25">
      <c r="A27" s="547"/>
      <c r="B27" s="547"/>
      <c r="C27" s="548"/>
      <c r="D27" s="549"/>
      <c r="E27" s="550"/>
      <c r="F27" s="550"/>
      <c r="G27" s="551"/>
      <c r="H27" s="552"/>
      <c r="I27" s="553"/>
      <c r="J27" s="553"/>
      <c r="K27" s="553"/>
      <c r="L27" s="554"/>
      <c r="M27" s="555"/>
      <c r="N27" s="556"/>
      <c r="O27" s="557"/>
      <c r="P27" s="558"/>
      <c r="Q27" s="559"/>
      <c r="R27" s="560"/>
      <c r="S27" s="561"/>
      <c r="T27" s="561"/>
      <c r="U27" s="561"/>
      <c r="V27" s="561"/>
      <c r="W27" s="561"/>
      <c r="X27" s="561"/>
      <c r="Y27" s="561"/>
      <c r="Z27" s="561"/>
      <c r="AA27" s="561"/>
      <c r="AB27" s="561"/>
      <c r="AC27" s="561"/>
      <c r="AD27" s="561"/>
      <c r="AE27" s="561"/>
      <c r="AF27" s="588"/>
      <c r="AG27" s="562"/>
      <c r="AH27" s="562"/>
      <c r="AI27" s="562"/>
      <c r="AJ27" s="562"/>
      <c r="AK27" s="562"/>
      <c r="AL27" s="562"/>
      <c r="AM27" s="562"/>
      <c r="AN27" s="563"/>
      <c r="AO27" s="564"/>
      <c r="AP27" s="565"/>
      <c r="AQ27" s="566"/>
    </row>
    <row r="28" spans="1:43" s="567" customFormat="1" x14ac:dyDescent="0.25">
      <c r="A28" s="547"/>
      <c r="B28" s="547"/>
      <c r="C28" s="548"/>
      <c r="D28" s="549"/>
      <c r="E28" s="550"/>
      <c r="F28" s="550"/>
      <c r="G28" s="551"/>
      <c r="H28" s="552"/>
      <c r="I28" s="553"/>
      <c r="J28" s="553"/>
      <c r="K28" s="553"/>
      <c r="L28" s="554"/>
      <c r="M28" s="555"/>
      <c r="N28" s="556"/>
      <c r="O28" s="557"/>
      <c r="P28" s="558"/>
      <c r="Q28" s="559"/>
      <c r="R28" s="560"/>
      <c r="S28" s="561"/>
      <c r="T28" s="561"/>
      <c r="U28" s="561"/>
      <c r="V28" s="561"/>
      <c r="W28" s="561"/>
      <c r="X28" s="561"/>
      <c r="Y28" s="561"/>
      <c r="Z28" s="561"/>
      <c r="AA28" s="561"/>
      <c r="AB28" s="561"/>
      <c r="AC28" s="561"/>
      <c r="AD28" s="561"/>
      <c r="AE28" s="561"/>
      <c r="AF28" s="562"/>
      <c r="AG28" s="562"/>
      <c r="AH28" s="562"/>
      <c r="AI28" s="562"/>
      <c r="AJ28" s="562"/>
      <c r="AK28" s="562"/>
      <c r="AL28" s="562"/>
      <c r="AM28" s="562"/>
      <c r="AN28" s="563"/>
      <c r="AO28" s="564"/>
      <c r="AP28" s="565"/>
      <c r="AQ28" s="566"/>
    </row>
    <row r="29" spans="1:43" s="567" customFormat="1" x14ac:dyDescent="0.25">
      <c r="A29" s="547"/>
      <c r="B29" s="547"/>
      <c r="C29" s="548"/>
      <c r="D29" s="549"/>
      <c r="E29" s="550"/>
      <c r="F29" s="550"/>
      <c r="G29" s="551"/>
      <c r="H29" s="566"/>
      <c r="I29" s="553"/>
      <c r="J29" s="553"/>
      <c r="K29" s="553"/>
      <c r="L29" s="554"/>
      <c r="M29" s="555"/>
      <c r="N29" s="572"/>
      <c r="O29" s="573"/>
      <c r="P29" s="574"/>
      <c r="Q29" s="575"/>
      <c r="R29" s="576"/>
      <c r="S29" s="561"/>
      <c r="T29" s="561"/>
      <c r="U29" s="561"/>
      <c r="V29" s="561"/>
      <c r="W29" s="561"/>
      <c r="X29" s="561"/>
      <c r="Y29" s="561"/>
      <c r="Z29" s="561"/>
      <c r="AA29" s="561"/>
      <c r="AB29" s="561"/>
      <c r="AC29" s="561"/>
      <c r="AD29" s="561"/>
      <c r="AE29" s="561"/>
      <c r="AF29" s="562"/>
      <c r="AG29" s="562"/>
      <c r="AH29" s="562"/>
      <c r="AI29" s="562"/>
      <c r="AJ29" s="562"/>
      <c r="AK29" s="562"/>
      <c r="AL29" s="562"/>
      <c r="AM29" s="562"/>
      <c r="AN29" s="563"/>
      <c r="AO29" s="564"/>
      <c r="AP29" s="565"/>
      <c r="AQ29" s="566"/>
    </row>
    <row r="30" spans="1:43" s="607" customFormat="1" x14ac:dyDescent="0.25">
      <c r="A30" s="589"/>
      <c r="B30" s="589"/>
      <c r="C30" s="590"/>
      <c r="D30" s="591"/>
      <c r="E30" s="592"/>
      <c r="F30" s="592"/>
      <c r="G30" s="593"/>
      <c r="H30" s="594"/>
      <c r="I30" s="595"/>
      <c r="J30" s="595"/>
      <c r="K30" s="595"/>
      <c r="L30" s="596"/>
      <c r="M30" s="597"/>
      <c r="N30" s="598"/>
      <c r="O30" s="599"/>
      <c r="P30" s="600"/>
      <c r="Q30" s="299"/>
      <c r="R30" s="601"/>
      <c r="S30" s="602"/>
      <c r="T30" s="602"/>
      <c r="U30" s="602"/>
      <c r="V30" s="602"/>
      <c r="W30" s="602"/>
      <c r="X30" s="602"/>
      <c r="Y30" s="602"/>
      <c r="Z30" s="602"/>
      <c r="AA30" s="602"/>
      <c r="AB30" s="602"/>
      <c r="AC30" s="602"/>
      <c r="AD30" s="602"/>
      <c r="AE30" s="602"/>
      <c r="AF30" s="603"/>
      <c r="AG30" s="603"/>
      <c r="AH30" s="603"/>
      <c r="AI30" s="603"/>
      <c r="AJ30" s="603"/>
      <c r="AK30" s="603"/>
      <c r="AL30" s="603"/>
      <c r="AM30" s="603"/>
      <c r="AN30" s="604"/>
      <c r="AO30" s="605"/>
      <c r="AP30" s="606"/>
      <c r="AQ30" s="594"/>
    </row>
    <row r="31" spans="1:43" s="607" customFormat="1" x14ac:dyDescent="0.25">
      <c r="A31" s="589"/>
      <c r="B31" s="589"/>
      <c r="C31" s="590"/>
      <c r="D31" s="591"/>
      <c r="E31" s="592"/>
      <c r="F31" s="592"/>
      <c r="G31" s="593"/>
      <c r="H31" s="594"/>
      <c r="I31" s="595"/>
      <c r="J31" s="595"/>
      <c r="K31" s="595"/>
      <c r="L31" s="596"/>
      <c r="M31" s="597"/>
      <c r="N31" s="598"/>
      <c r="O31" s="599"/>
      <c r="P31" s="600"/>
      <c r="Q31" s="299"/>
      <c r="R31" s="601"/>
      <c r="S31" s="602"/>
      <c r="T31" s="602"/>
      <c r="U31" s="602"/>
      <c r="V31" s="602"/>
      <c r="W31" s="602"/>
      <c r="X31" s="602"/>
      <c r="Y31" s="602"/>
      <c r="Z31" s="602"/>
      <c r="AA31" s="602"/>
      <c r="AB31" s="602"/>
      <c r="AC31" s="602"/>
      <c r="AD31" s="602"/>
      <c r="AE31" s="602"/>
      <c r="AF31" s="603"/>
      <c r="AG31" s="603"/>
      <c r="AH31" s="603"/>
      <c r="AI31" s="603"/>
      <c r="AJ31" s="603"/>
      <c r="AK31" s="603"/>
      <c r="AL31" s="603"/>
      <c r="AM31" s="603"/>
      <c r="AN31" s="604"/>
      <c r="AO31" s="605"/>
      <c r="AP31" s="606"/>
      <c r="AQ31" s="594"/>
    </row>
    <row r="32" spans="1:43" s="607" customFormat="1" x14ac:dyDescent="0.25">
      <c r="A32" s="589"/>
      <c r="B32" s="589"/>
      <c r="C32" s="590"/>
      <c r="D32" s="591"/>
      <c r="E32" s="592"/>
      <c r="F32" s="592"/>
      <c r="G32" s="593"/>
      <c r="H32" s="594"/>
      <c r="I32" s="595"/>
      <c r="J32" s="595"/>
      <c r="K32" s="595"/>
      <c r="L32" s="596"/>
      <c r="M32" s="597"/>
      <c r="N32" s="598"/>
      <c r="O32" s="599"/>
      <c r="P32" s="600"/>
      <c r="Q32" s="299"/>
      <c r="R32" s="601"/>
      <c r="S32" s="602"/>
      <c r="T32" s="602"/>
      <c r="U32" s="602"/>
      <c r="V32" s="602"/>
      <c r="W32" s="602"/>
      <c r="X32" s="602"/>
      <c r="Y32" s="602"/>
      <c r="Z32" s="602"/>
      <c r="AA32" s="602"/>
      <c r="AB32" s="602"/>
      <c r="AC32" s="602"/>
      <c r="AD32" s="602"/>
      <c r="AE32" s="602"/>
      <c r="AF32" s="603"/>
      <c r="AG32" s="603"/>
      <c r="AH32" s="603"/>
      <c r="AI32" s="603"/>
      <c r="AJ32" s="603"/>
      <c r="AK32" s="603"/>
      <c r="AL32" s="603"/>
      <c r="AM32" s="603"/>
      <c r="AN32" s="604"/>
      <c r="AO32" s="605"/>
      <c r="AP32" s="606"/>
      <c r="AQ32" s="594"/>
    </row>
    <row r="33" spans="1:43" s="607" customFormat="1" x14ac:dyDescent="0.25">
      <c r="A33" s="589"/>
      <c r="B33" s="589"/>
      <c r="C33" s="590"/>
      <c r="D33" s="591"/>
      <c r="E33" s="592"/>
      <c r="F33" s="592"/>
      <c r="G33" s="593"/>
      <c r="H33" s="594"/>
      <c r="I33" s="595"/>
      <c r="J33" s="595"/>
      <c r="K33" s="595"/>
      <c r="L33" s="596"/>
      <c r="M33" s="597"/>
      <c r="N33" s="598"/>
      <c r="O33" s="599"/>
      <c r="P33" s="600"/>
      <c r="Q33" s="299"/>
      <c r="R33" s="601"/>
      <c r="S33" s="602"/>
      <c r="T33" s="602"/>
      <c r="U33" s="602"/>
      <c r="V33" s="602"/>
      <c r="W33" s="602"/>
      <c r="X33" s="602"/>
      <c r="Y33" s="602"/>
      <c r="Z33" s="602"/>
      <c r="AA33" s="602"/>
      <c r="AB33" s="602"/>
      <c r="AC33" s="602"/>
      <c r="AD33" s="602"/>
      <c r="AE33" s="602"/>
      <c r="AF33" s="603"/>
      <c r="AG33" s="603"/>
      <c r="AH33" s="603"/>
      <c r="AI33" s="603"/>
      <c r="AJ33" s="603"/>
      <c r="AK33" s="603"/>
      <c r="AL33" s="603"/>
      <c r="AM33" s="603"/>
      <c r="AN33" s="604"/>
      <c r="AO33" s="605"/>
      <c r="AP33" s="606"/>
      <c r="AQ33" s="594"/>
    </row>
    <row r="34" spans="1:43" s="607" customFormat="1" x14ac:dyDescent="0.25">
      <c r="A34" s="589"/>
      <c r="B34" s="589"/>
      <c r="C34" s="590"/>
      <c r="D34" s="591"/>
      <c r="E34" s="592"/>
      <c r="F34" s="592"/>
      <c r="G34" s="593"/>
      <c r="H34" s="594"/>
      <c r="I34" s="595"/>
      <c r="J34" s="595"/>
      <c r="K34" s="595"/>
      <c r="L34" s="596"/>
      <c r="M34" s="597"/>
      <c r="N34" s="598"/>
      <c r="O34" s="599"/>
      <c r="P34" s="600"/>
      <c r="Q34" s="299"/>
      <c r="R34" s="601"/>
      <c r="S34" s="602"/>
      <c r="T34" s="602"/>
      <c r="U34" s="602"/>
      <c r="V34" s="602"/>
      <c r="W34" s="602"/>
      <c r="X34" s="602"/>
      <c r="Y34" s="602"/>
      <c r="Z34" s="602"/>
      <c r="AA34" s="602"/>
      <c r="AB34" s="602"/>
      <c r="AC34" s="602"/>
      <c r="AD34" s="602"/>
      <c r="AE34" s="602"/>
      <c r="AF34" s="603"/>
      <c r="AG34" s="603"/>
      <c r="AH34" s="603"/>
      <c r="AI34" s="603"/>
      <c r="AJ34" s="603"/>
      <c r="AK34" s="603"/>
      <c r="AL34" s="603"/>
      <c r="AM34" s="603"/>
      <c r="AN34" s="604"/>
      <c r="AO34" s="605"/>
      <c r="AP34" s="606"/>
      <c r="AQ34" s="594"/>
    </row>
    <row r="35" spans="1:43" s="607" customFormat="1" x14ac:dyDescent="0.25">
      <c r="A35" s="589"/>
      <c r="B35" s="589"/>
      <c r="C35" s="590"/>
      <c r="D35" s="591"/>
      <c r="E35" s="592"/>
      <c r="F35" s="592"/>
      <c r="G35" s="593"/>
      <c r="H35" s="594"/>
      <c r="I35" s="595"/>
      <c r="J35" s="595"/>
      <c r="K35" s="595"/>
      <c r="L35" s="596"/>
      <c r="M35" s="597"/>
      <c r="N35" s="598"/>
      <c r="O35" s="599"/>
      <c r="P35" s="600"/>
      <c r="Q35" s="299"/>
      <c r="R35" s="601"/>
      <c r="S35" s="602"/>
      <c r="T35" s="602"/>
      <c r="U35" s="602"/>
      <c r="V35" s="602"/>
      <c r="W35" s="602"/>
      <c r="X35" s="602"/>
      <c r="Y35" s="602"/>
      <c r="Z35" s="602"/>
      <c r="AA35" s="602"/>
      <c r="AB35" s="602"/>
      <c r="AC35" s="602"/>
      <c r="AD35" s="602"/>
      <c r="AE35" s="602"/>
      <c r="AF35" s="603"/>
      <c r="AG35" s="603"/>
      <c r="AH35" s="603"/>
      <c r="AI35" s="603"/>
      <c r="AJ35" s="603"/>
      <c r="AK35" s="603"/>
      <c r="AL35" s="603"/>
      <c r="AM35" s="603"/>
      <c r="AN35" s="604"/>
      <c r="AO35" s="605"/>
      <c r="AP35" s="606"/>
      <c r="AQ35" s="594"/>
    </row>
    <row r="36" spans="1:43" s="607" customFormat="1" x14ac:dyDescent="0.25">
      <c r="A36" s="589"/>
      <c r="B36" s="589"/>
      <c r="C36" s="590"/>
      <c r="D36" s="591"/>
      <c r="E36" s="592"/>
      <c r="F36" s="592"/>
      <c r="G36" s="593"/>
      <c r="H36" s="594"/>
      <c r="I36" s="595"/>
      <c r="J36" s="595"/>
      <c r="K36" s="595"/>
      <c r="L36" s="596"/>
      <c r="M36" s="597"/>
      <c r="N36" s="598"/>
      <c r="O36" s="599"/>
      <c r="P36" s="600"/>
      <c r="Q36" s="299"/>
      <c r="R36" s="601"/>
      <c r="S36" s="602"/>
      <c r="T36" s="602"/>
      <c r="U36" s="602"/>
      <c r="V36" s="602"/>
      <c r="W36" s="602"/>
      <c r="X36" s="602"/>
      <c r="Y36" s="602"/>
      <c r="Z36" s="602"/>
      <c r="AA36" s="602"/>
      <c r="AB36" s="602"/>
      <c r="AC36" s="602"/>
      <c r="AD36" s="602"/>
      <c r="AE36" s="602"/>
      <c r="AF36" s="603"/>
      <c r="AG36" s="603"/>
      <c r="AH36" s="603"/>
      <c r="AI36" s="603"/>
      <c r="AJ36" s="603"/>
      <c r="AK36" s="603"/>
      <c r="AL36" s="603"/>
      <c r="AM36" s="603"/>
      <c r="AN36" s="604"/>
      <c r="AO36" s="605"/>
      <c r="AP36" s="606"/>
      <c r="AQ36" s="594"/>
    </row>
    <row r="37" spans="1:43" s="607" customFormat="1" x14ac:dyDescent="0.25">
      <c r="A37" s="589"/>
      <c r="B37" s="589"/>
      <c r="C37" s="590"/>
      <c r="D37" s="591"/>
      <c r="E37" s="592"/>
      <c r="F37" s="592"/>
      <c r="G37" s="593"/>
      <c r="H37" s="594"/>
      <c r="I37" s="595"/>
      <c r="J37" s="595"/>
      <c r="K37" s="595"/>
      <c r="L37" s="596"/>
      <c r="M37" s="597"/>
      <c r="N37" s="598"/>
      <c r="O37" s="599"/>
      <c r="P37" s="600"/>
      <c r="Q37" s="299"/>
      <c r="R37" s="601"/>
      <c r="S37" s="602"/>
      <c r="T37" s="602"/>
      <c r="U37" s="602"/>
      <c r="V37" s="602"/>
      <c r="W37" s="602"/>
      <c r="X37" s="602"/>
      <c r="Y37" s="602"/>
      <c r="Z37" s="602"/>
      <c r="AA37" s="602"/>
      <c r="AB37" s="602"/>
      <c r="AC37" s="602"/>
      <c r="AD37" s="602"/>
      <c r="AE37" s="602"/>
      <c r="AF37" s="603"/>
      <c r="AG37" s="603"/>
      <c r="AH37" s="603"/>
      <c r="AI37" s="603"/>
      <c r="AJ37" s="603"/>
      <c r="AK37" s="603"/>
      <c r="AL37" s="603"/>
      <c r="AM37" s="603"/>
      <c r="AN37" s="604"/>
      <c r="AO37" s="605"/>
      <c r="AP37" s="606"/>
      <c r="AQ37" s="594"/>
    </row>
    <row r="38" spans="1:43" s="607" customFormat="1" x14ac:dyDescent="0.25">
      <c r="A38" s="589"/>
      <c r="B38" s="589"/>
      <c r="C38" s="590"/>
      <c r="D38" s="591"/>
      <c r="E38" s="592"/>
      <c r="F38" s="592"/>
      <c r="G38" s="593"/>
      <c r="H38" s="594"/>
      <c r="I38" s="595"/>
      <c r="J38" s="595"/>
      <c r="K38" s="595"/>
      <c r="L38" s="596"/>
      <c r="M38" s="597"/>
      <c r="N38" s="598"/>
      <c r="O38" s="599"/>
      <c r="P38" s="600"/>
      <c r="Q38" s="299"/>
      <c r="R38" s="601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3"/>
      <c r="AG38" s="603"/>
      <c r="AH38" s="603"/>
      <c r="AI38" s="603"/>
      <c r="AJ38" s="603"/>
      <c r="AK38" s="603"/>
      <c r="AL38" s="603"/>
      <c r="AM38" s="603"/>
      <c r="AN38" s="604"/>
      <c r="AO38" s="605"/>
      <c r="AP38" s="606"/>
      <c r="AQ38" s="594"/>
    </row>
    <row r="39" spans="1:43" x14ac:dyDescent="0.25">
      <c r="A39" s="51">
        <f t="shared" ref="A39:A101" si="0">A38+1</f>
        <v>1</v>
      </c>
      <c r="B39" s="51">
        <f t="shared" ref="B39:B48" si="1">B38</f>
        <v>0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43">
        <f t="shared" ref="AQ39:AQ68" si="2">B39</f>
        <v>0</v>
      </c>
    </row>
    <row r="40" spans="1:43" x14ac:dyDescent="0.25">
      <c r="A40" s="51">
        <f t="shared" si="0"/>
        <v>2</v>
      </c>
      <c r="B40" s="51">
        <f t="shared" si="1"/>
        <v>0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43">
        <f t="shared" si="2"/>
        <v>0</v>
      </c>
    </row>
    <row r="41" spans="1:43" x14ac:dyDescent="0.25">
      <c r="A41" s="51">
        <f t="shared" si="0"/>
        <v>3</v>
      </c>
      <c r="B41" s="51">
        <f t="shared" si="1"/>
        <v>0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43">
        <f t="shared" si="2"/>
        <v>0</v>
      </c>
    </row>
    <row r="42" spans="1:43" x14ac:dyDescent="0.25">
      <c r="A42" s="51">
        <f t="shared" si="0"/>
        <v>4</v>
      </c>
      <c r="B42" s="51">
        <f t="shared" si="1"/>
        <v>0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43">
        <f t="shared" si="2"/>
        <v>0</v>
      </c>
    </row>
    <row r="43" spans="1:43" x14ac:dyDescent="0.25">
      <c r="A43" s="51">
        <f t="shared" si="0"/>
        <v>5</v>
      </c>
      <c r="B43" s="51">
        <f t="shared" si="1"/>
        <v>0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43">
        <f t="shared" si="2"/>
        <v>0</v>
      </c>
    </row>
    <row r="44" spans="1:43" x14ac:dyDescent="0.25">
      <c r="A44" s="51">
        <f t="shared" si="0"/>
        <v>6</v>
      </c>
      <c r="B44" s="51">
        <f t="shared" si="1"/>
        <v>0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43">
        <f t="shared" si="2"/>
        <v>0</v>
      </c>
    </row>
    <row r="45" spans="1:43" x14ac:dyDescent="0.25">
      <c r="A45" s="51">
        <f t="shared" si="0"/>
        <v>7</v>
      </c>
      <c r="B45" s="51">
        <f t="shared" si="1"/>
        <v>0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43">
        <f t="shared" si="2"/>
        <v>0</v>
      </c>
    </row>
    <row r="46" spans="1:43" x14ac:dyDescent="0.25">
      <c r="A46" s="51">
        <f t="shared" si="0"/>
        <v>8</v>
      </c>
      <c r="B46" s="51">
        <f t="shared" si="1"/>
        <v>0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43">
        <f t="shared" si="2"/>
        <v>0</v>
      </c>
    </row>
    <row r="47" spans="1:43" x14ac:dyDescent="0.25">
      <c r="A47" s="51">
        <f t="shared" si="0"/>
        <v>9</v>
      </c>
      <c r="B47" s="51">
        <f t="shared" si="1"/>
        <v>0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43">
        <f t="shared" si="2"/>
        <v>0</v>
      </c>
    </row>
    <row r="48" spans="1:43" x14ac:dyDescent="0.25">
      <c r="A48" s="51">
        <f t="shared" si="0"/>
        <v>10</v>
      </c>
      <c r="B48" s="51">
        <f t="shared" si="1"/>
        <v>0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43">
        <f t="shared" si="2"/>
        <v>0</v>
      </c>
    </row>
    <row r="49" spans="1:43" x14ac:dyDescent="0.25">
      <c r="A49" s="51">
        <f t="shared" si="0"/>
        <v>11</v>
      </c>
      <c r="B49" s="51">
        <f>B43</f>
        <v>0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43">
        <f t="shared" si="2"/>
        <v>0</v>
      </c>
    </row>
    <row r="50" spans="1:43" x14ac:dyDescent="0.25">
      <c r="A50" s="51">
        <f t="shared" si="0"/>
        <v>12</v>
      </c>
      <c r="B50" s="51">
        <f>B49</f>
        <v>0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43">
        <f t="shared" si="2"/>
        <v>0</v>
      </c>
    </row>
    <row r="51" spans="1:43" x14ac:dyDescent="0.25">
      <c r="A51" s="51">
        <f t="shared" si="0"/>
        <v>13</v>
      </c>
      <c r="B51" s="51">
        <f>B50</f>
        <v>0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43">
        <f t="shared" si="2"/>
        <v>0</v>
      </c>
    </row>
    <row r="52" spans="1:43" x14ac:dyDescent="0.25">
      <c r="A52" s="51">
        <f t="shared" si="0"/>
        <v>14</v>
      </c>
      <c r="B52" s="51">
        <f>B51</f>
        <v>0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43">
        <f t="shared" si="2"/>
        <v>0</v>
      </c>
    </row>
    <row r="53" spans="1:43" x14ac:dyDescent="0.25">
      <c r="A53" s="51">
        <f t="shared" si="0"/>
        <v>15</v>
      </c>
      <c r="B53" s="51">
        <f>B52</f>
        <v>0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43">
        <f t="shared" si="2"/>
        <v>0</v>
      </c>
    </row>
    <row r="54" spans="1:43" x14ac:dyDescent="0.25">
      <c r="A54" s="51">
        <f t="shared" si="0"/>
        <v>16</v>
      </c>
      <c r="B54" s="51">
        <f t="shared" ref="B54:B69" si="3">B53</f>
        <v>0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43">
        <f t="shared" si="2"/>
        <v>0</v>
      </c>
    </row>
    <row r="55" spans="1:43" x14ac:dyDescent="0.25">
      <c r="A55" s="51">
        <f t="shared" si="0"/>
        <v>17</v>
      </c>
      <c r="B55" s="51">
        <f t="shared" si="3"/>
        <v>0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43">
        <f t="shared" si="2"/>
        <v>0</v>
      </c>
    </row>
    <row r="56" spans="1:43" x14ac:dyDescent="0.25">
      <c r="A56" s="51">
        <f t="shared" si="0"/>
        <v>18</v>
      </c>
      <c r="B56" s="51">
        <f t="shared" si="3"/>
        <v>0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43">
        <f t="shared" si="2"/>
        <v>0</v>
      </c>
    </row>
    <row r="57" spans="1:43" x14ac:dyDescent="0.25">
      <c r="A57" s="51">
        <f t="shared" si="0"/>
        <v>19</v>
      </c>
      <c r="B57" s="51">
        <f t="shared" si="3"/>
        <v>0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43">
        <f t="shared" si="2"/>
        <v>0</v>
      </c>
    </row>
    <row r="58" spans="1:43" x14ac:dyDescent="0.25">
      <c r="A58" s="51">
        <f t="shared" si="0"/>
        <v>20</v>
      </c>
      <c r="B58" s="51">
        <f t="shared" si="3"/>
        <v>0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43">
        <f t="shared" si="2"/>
        <v>0</v>
      </c>
    </row>
    <row r="59" spans="1:43" x14ac:dyDescent="0.25">
      <c r="A59" s="51">
        <f t="shared" si="0"/>
        <v>21</v>
      </c>
      <c r="B59" s="51">
        <f t="shared" si="3"/>
        <v>0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43">
        <f t="shared" si="2"/>
        <v>0</v>
      </c>
    </row>
    <row r="60" spans="1:43" x14ac:dyDescent="0.25">
      <c r="A60" s="51">
        <f t="shared" si="0"/>
        <v>22</v>
      </c>
      <c r="B60" s="51">
        <f t="shared" si="3"/>
        <v>0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43">
        <f t="shared" si="2"/>
        <v>0</v>
      </c>
    </row>
    <row r="61" spans="1:43" x14ac:dyDescent="0.25">
      <c r="A61" s="51">
        <f t="shared" si="0"/>
        <v>23</v>
      </c>
      <c r="B61" s="51">
        <f t="shared" si="3"/>
        <v>0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43">
        <f t="shared" si="2"/>
        <v>0</v>
      </c>
    </row>
    <row r="62" spans="1:43" x14ac:dyDescent="0.25">
      <c r="A62" s="51">
        <f t="shared" si="0"/>
        <v>24</v>
      </c>
      <c r="B62" s="51">
        <f t="shared" si="3"/>
        <v>0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43">
        <f t="shared" si="2"/>
        <v>0</v>
      </c>
    </row>
    <row r="63" spans="1:43" x14ac:dyDescent="0.25">
      <c r="A63" s="51">
        <f t="shared" si="0"/>
        <v>25</v>
      </c>
      <c r="B63" s="51">
        <f t="shared" si="3"/>
        <v>0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43">
        <f t="shared" si="2"/>
        <v>0</v>
      </c>
    </row>
    <row r="64" spans="1:43" x14ac:dyDescent="0.25">
      <c r="A64" s="51">
        <f t="shared" si="0"/>
        <v>26</v>
      </c>
      <c r="B64" s="51">
        <f t="shared" si="3"/>
        <v>0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43">
        <f t="shared" si="2"/>
        <v>0</v>
      </c>
    </row>
    <row r="65" spans="1:43" x14ac:dyDescent="0.25">
      <c r="A65" s="51">
        <f t="shared" si="0"/>
        <v>27</v>
      </c>
      <c r="B65" s="51">
        <f t="shared" si="3"/>
        <v>0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43">
        <f t="shared" si="2"/>
        <v>0</v>
      </c>
    </row>
    <row r="66" spans="1:43" x14ac:dyDescent="0.25">
      <c r="A66" s="51">
        <f t="shared" si="0"/>
        <v>28</v>
      </c>
      <c r="B66" s="51">
        <f t="shared" si="3"/>
        <v>0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43">
        <f t="shared" si="2"/>
        <v>0</v>
      </c>
    </row>
    <row r="67" spans="1:43" x14ac:dyDescent="0.25">
      <c r="A67" s="51">
        <f t="shared" si="0"/>
        <v>29</v>
      </c>
      <c r="B67" s="51">
        <f t="shared" si="3"/>
        <v>0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43">
        <f t="shared" si="2"/>
        <v>0</v>
      </c>
    </row>
    <row r="68" spans="1:43" x14ac:dyDescent="0.25">
      <c r="A68" s="51">
        <f t="shared" si="0"/>
        <v>30</v>
      </c>
      <c r="B68" s="51">
        <f t="shared" si="3"/>
        <v>0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43">
        <f t="shared" si="2"/>
        <v>0</v>
      </c>
    </row>
    <row r="69" spans="1:43" x14ac:dyDescent="0.25">
      <c r="A69" s="51">
        <f t="shared" si="0"/>
        <v>31</v>
      </c>
      <c r="B69" s="51">
        <f t="shared" si="3"/>
        <v>0</v>
      </c>
      <c r="C69" s="58"/>
      <c r="D69" s="131"/>
      <c r="E69" s="168"/>
      <c r="F69" s="161"/>
      <c r="G69" s="165"/>
      <c r="H69" s="183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43">
        <f t="shared" ref="AQ69:AQ104" si="4">B69</f>
        <v>0</v>
      </c>
    </row>
    <row r="70" spans="1:43" x14ac:dyDescent="0.25">
      <c r="A70" s="51">
        <f t="shared" si="0"/>
        <v>32</v>
      </c>
      <c r="B70" s="51">
        <f>B64</f>
        <v>0</v>
      </c>
      <c r="C70" s="58"/>
      <c r="D70" s="131"/>
      <c r="E70" s="168"/>
      <c r="F70" s="161"/>
      <c r="G70" s="165"/>
      <c r="H70" s="183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43">
        <f t="shared" si="4"/>
        <v>0</v>
      </c>
    </row>
    <row r="71" spans="1:43" x14ac:dyDescent="0.25">
      <c r="A71" s="51">
        <f t="shared" si="0"/>
        <v>33</v>
      </c>
      <c r="B71" s="51">
        <f>B70</f>
        <v>0</v>
      </c>
      <c r="C71" s="58"/>
      <c r="D71" s="131"/>
      <c r="E71" s="168"/>
      <c r="F71" s="161"/>
      <c r="G71" s="165"/>
      <c r="H71" s="183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43">
        <f t="shared" si="4"/>
        <v>0</v>
      </c>
    </row>
    <row r="72" spans="1:43" x14ac:dyDescent="0.25">
      <c r="A72" s="51">
        <f t="shared" si="0"/>
        <v>34</v>
      </c>
      <c r="B72" s="51">
        <f>B71</f>
        <v>0</v>
      </c>
      <c r="C72" s="125"/>
      <c r="D72" s="132"/>
      <c r="E72" s="169"/>
      <c r="F72" s="162"/>
      <c r="G72" s="165"/>
      <c r="H72" s="183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43">
        <f t="shared" si="4"/>
        <v>0</v>
      </c>
    </row>
    <row r="73" spans="1:43" x14ac:dyDescent="0.25">
      <c r="A73" s="51">
        <f t="shared" si="0"/>
        <v>35</v>
      </c>
      <c r="B73" s="51">
        <f>B72</f>
        <v>0</v>
      </c>
      <c r="C73" s="58"/>
      <c r="D73" s="131"/>
      <c r="E73" s="168"/>
      <c r="F73" s="161"/>
      <c r="G73" s="165"/>
      <c r="H73" s="183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43">
        <f t="shared" si="4"/>
        <v>0</v>
      </c>
    </row>
    <row r="74" spans="1:43" x14ac:dyDescent="0.25">
      <c r="A74" s="51">
        <f t="shared" si="0"/>
        <v>36</v>
      </c>
      <c r="B74" s="51">
        <f>B73</f>
        <v>0</v>
      </c>
      <c r="C74" s="58"/>
      <c r="D74" s="131"/>
      <c r="E74" s="168"/>
      <c r="F74" s="161"/>
      <c r="G74" s="165"/>
      <c r="H74" s="183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43">
        <f t="shared" si="4"/>
        <v>0</v>
      </c>
    </row>
    <row r="75" spans="1:43" x14ac:dyDescent="0.25">
      <c r="A75" s="51">
        <f t="shared" si="0"/>
        <v>37</v>
      </c>
      <c r="B75" s="51">
        <f t="shared" ref="B75:B90" si="5">B74</f>
        <v>0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43">
        <f t="shared" si="4"/>
        <v>0</v>
      </c>
    </row>
    <row r="76" spans="1:43" x14ac:dyDescent="0.25">
      <c r="A76" s="51">
        <f t="shared" si="0"/>
        <v>38</v>
      </c>
      <c r="B76" s="51">
        <f t="shared" si="5"/>
        <v>0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43">
        <f t="shared" si="4"/>
        <v>0</v>
      </c>
    </row>
    <row r="77" spans="1:43" x14ac:dyDescent="0.25">
      <c r="A77" s="51">
        <f t="shared" si="0"/>
        <v>39</v>
      </c>
      <c r="B77" s="51">
        <f t="shared" si="5"/>
        <v>0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43">
        <f t="shared" si="4"/>
        <v>0</v>
      </c>
    </row>
    <row r="78" spans="1:43" x14ac:dyDescent="0.25">
      <c r="A78" s="51">
        <f t="shared" si="0"/>
        <v>40</v>
      </c>
      <c r="B78" s="51">
        <f t="shared" si="5"/>
        <v>0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43">
        <f t="shared" si="4"/>
        <v>0</v>
      </c>
    </row>
    <row r="79" spans="1:43" x14ac:dyDescent="0.25">
      <c r="A79" s="51">
        <f t="shared" si="0"/>
        <v>41</v>
      </c>
      <c r="B79" s="51">
        <f t="shared" si="5"/>
        <v>0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43">
        <f t="shared" si="4"/>
        <v>0</v>
      </c>
    </row>
    <row r="80" spans="1:43" x14ac:dyDescent="0.25">
      <c r="A80" s="51">
        <f t="shared" si="0"/>
        <v>42</v>
      </c>
      <c r="B80" s="51">
        <f t="shared" si="5"/>
        <v>0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43">
        <f t="shared" si="4"/>
        <v>0</v>
      </c>
    </row>
    <row r="81" spans="1:43" x14ac:dyDescent="0.25">
      <c r="A81" s="51">
        <f t="shared" si="0"/>
        <v>43</v>
      </c>
      <c r="B81" s="51">
        <f t="shared" si="5"/>
        <v>0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43">
        <f t="shared" si="4"/>
        <v>0</v>
      </c>
    </row>
    <row r="82" spans="1:43" x14ac:dyDescent="0.25">
      <c r="A82" s="51">
        <f t="shared" si="0"/>
        <v>44</v>
      </c>
      <c r="B82" s="51">
        <f t="shared" si="5"/>
        <v>0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43">
        <f t="shared" si="4"/>
        <v>0</v>
      </c>
    </row>
    <row r="83" spans="1:43" x14ac:dyDescent="0.25">
      <c r="A83" s="51">
        <f t="shared" si="0"/>
        <v>45</v>
      </c>
      <c r="B83" s="51">
        <f t="shared" si="5"/>
        <v>0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43">
        <f t="shared" si="4"/>
        <v>0</v>
      </c>
    </row>
    <row r="84" spans="1:43" x14ac:dyDescent="0.25">
      <c r="A84" s="51">
        <f t="shared" si="0"/>
        <v>46</v>
      </c>
      <c r="B84" s="51">
        <f t="shared" si="5"/>
        <v>0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43">
        <f t="shared" si="4"/>
        <v>0</v>
      </c>
    </row>
    <row r="85" spans="1:43" x14ac:dyDescent="0.25">
      <c r="A85" s="51">
        <f t="shared" si="0"/>
        <v>47</v>
      </c>
      <c r="B85" s="51">
        <f t="shared" si="5"/>
        <v>0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43">
        <f t="shared" si="4"/>
        <v>0</v>
      </c>
    </row>
    <row r="86" spans="1:43" x14ac:dyDescent="0.25">
      <c r="A86" s="51">
        <f t="shared" si="0"/>
        <v>48</v>
      </c>
      <c r="B86" s="51">
        <f t="shared" si="5"/>
        <v>0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43">
        <f t="shared" si="4"/>
        <v>0</v>
      </c>
    </row>
    <row r="87" spans="1:43" x14ac:dyDescent="0.25">
      <c r="A87" s="51">
        <f t="shared" si="0"/>
        <v>49</v>
      </c>
      <c r="B87" s="51">
        <f t="shared" si="5"/>
        <v>0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43">
        <f t="shared" si="4"/>
        <v>0</v>
      </c>
    </row>
    <row r="88" spans="1:43" x14ac:dyDescent="0.25">
      <c r="A88" s="51">
        <f t="shared" si="0"/>
        <v>50</v>
      </c>
      <c r="B88" s="51">
        <f t="shared" si="5"/>
        <v>0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43">
        <f t="shared" si="4"/>
        <v>0</v>
      </c>
    </row>
    <row r="89" spans="1:43" x14ac:dyDescent="0.25">
      <c r="A89" s="51">
        <f t="shared" si="0"/>
        <v>51</v>
      </c>
      <c r="B89" s="51">
        <f t="shared" si="5"/>
        <v>0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43">
        <f t="shared" si="4"/>
        <v>0</v>
      </c>
    </row>
    <row r="90" spans="1:43" x14ac:dyDescent="0.25">
      <c r="A90" s="51">
        <f t="shared" si="0"/>
        <v>52</v>
      </c>
      <c r="B90" s="51">
        <f t="shared" si="5"/>
        <v>0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43">
        <f t="shared" si="4"/>
        <v>0</v>
      </c>
    </row>
    <row r="91" spans="1:43" x14ac:dyDescent="0.25">
      <c r="A91" s="51">
        <f t="shared" si="0"/>
        <v>53</v>
      </c>
      <c r="B91" s="51">
        <f>B85</f>
        <v>0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43">
        <f t="shared" si="4"/>
        <v>0</v>
      </c>
    </row>
    <row r="92" spans="1:43" x14ac:dyDescent="0.25">
      <c r="A92" s="51">
        <f t="shared" si="0"/>
        <v>54</v>
      </c>
      <c r="B92" s="51">
        <f>B91</f>
        <v>0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43">
        <f t="shared" si="4"/>
        <v>0</v>
      </c>
    </row>
    <row r="93" spans="1:43" x14ac:dyDescent="0.25">
      <c r="A93" s="51">
        <f t="shared" si="0"/>
        <v>55</v>
      </c>
      <c r="B93" s="51">
        <f>B92</f>
        <v>0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43">
        <f t="shared" si="4"/>
        <v>0</v>
      </c>
    </row>
    <row r="94" spans="1:43" x14ac:dyDescent="0.25">
      <c r="A94" s="51">
        <f t="shared" si="0"/>
        <v>56</v>
      </c>
      <c r="B94" s="51">
        <f>B93</f>
        <v>0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43">
        <f t="shared" si="4"/>
        <v>0</v>
      </c>
    </row>
    <row r="95" spans="1:43" x14ac:dyDescent="0.25">
      <c r="A95" s="51">
        <f t="shared" si="0"/>
        <v>57</v>
      </c>
      <c r="B95" s="51">
        <f>B94</f>
        <v>0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43">
        <f t="shared" si="4"/>
        <v>0</v>
      </c>
    </row>
    <row r="96" spans="1:43" x14ac:dyDescent="0.25">
      <c r="A96" s="51">
        <f t="shared" si="0"/>
        <v>58</v>
      </c>
      <c r="B96" s="51">
        <f t="shared" ref="B96:B101" si="6">B95</f>
        <v>0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43">
        <f t="shared" si="4"/>
        <v>0</v>
      </c>
    </row>
    <row r="97" spans="1:43" x14ac:dyDescent="0.25">
      <c r="A97" s="51">
        <f t="shared" si="0"/>
        <v>59</v>
      </c>
      <c r="B97" s="51">
        <f t="shared" si="6"/>
        <v>0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43">
        <f t="shared" si="4"/>
        <v>0</v>
      </c>
    </row>
    <row r="98" spans="1:43" x14ac:dyDescent="0.25">
      <c r="A98" s="51">
        <f t="shared" si="0"/>
        <v>60</v>
      </c>
      <c r="B98" s="51">
        <f t="shared" si="6"/>
        <v>0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43">
        <f t="shared" si="4"/>
        <v>0</v>
      </c>
    </row>
    <row r="99" spans="1:43" x14ac:dyDescent="0.25">
      <c r="A99" s="51">
        <f t="shared" si="0"/>
        <v>61</v>
      </c>
      <c r="B99" s="51">
        <f t="shared" si="6"/>
        <v>0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43">
        <f t="shared" si="4"/>
        <v>0</v>
      </c>
    </row>
    <row r="100" spans="1:43" x14ac:dyDescent="0.25">
      <c r="A100" s="51">
        <f t="shared" si="0"/>
        <v>62</v>
      </c>
      <c r="B100" s="51">
        <f t="shared" si="6"/>
        <v>0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43">
        <f t="shared" si="4"/>
        <v>0</v>
      </c>
    </row>
    <row r="101" spans="1:43" x14ac:dyDescent="0.25">
      <c r="A101" s="51">
        <f t="shared" si="0"/>
        <v>63</v>
      </c>
      <c r="B101" s="51">
        <f t="shared" si="6"/>
        <v>0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43">
        <f t="shared" si="4"/>
        <v>0</v>
      </c>
    </row>
    <row r="102" spans="1:43" x14ac:dyDescent="0.25">
      <c r="A102" s="51">
        <f t="shared" ref="A102:A103" si="7">A101+1</f>
        <v>64</v>
      </c>
      <c r="B102" s="51">
        <f>B96</f>
        <v>0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43">
        <f t="shared" si="4"/>
        <v>0</v>
      </c>
    </row>
    <row r="103" spans="1:43" x14ac:dyDescent="0.25">
      <c r="A103" s="51">
        <f t="shared" si="7"/>
        <v>65</v>
      </c>
      <c r="B103" s="51">
        <f>B102</f>
        <v>0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43">
        <f t="shared" si="4"/>
        <v>0</v>
      </c>
    </row>
    <row r="104" spans="1:43" ht="16.5" thickBot="1" x14ac:dyDescent="0.3">
      <c r="A104" s="51">
        <f>A103+1</f>
        <v>66</v>
      </c>
      <c r="B104" s="51">
        <f>B53</f>
        <v>0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43">
        <f t="shared" si="4"/>
        <v>0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 t="str">
        <f>IF(SUM(Q5:Q104)=0,"",SUM(Q5:Q104))</f>
        <v/>
      </c>
      <c r="R105" s="91" t="str">
        <f>IF(SUM(R5:R104)=0,"",SUM(R5:R104))</f>
        <v/>
      </c>
      <c r="S105" s="635" t="str">
        <f t="shared" ref="S105:AN105" si="8">S2</f>
        <v>ADVENTUROUS ACTIVITIES</v>
      </c>
      <c r="T105" s="628" t="str">
        <f t="shared" si="8"/>
        <v>ARCHERY</v>
      </c>
      <c r="U105" s="626" t="str">
        <f t="shared" si="8"/>
        <v>ATHLETICS</v>
      </c>
      <c r="V105" s="628" t="str">
        <f t="shared" si="8"/>
        <v>BADMINTON</v>
      </c>
      <c r="W105" s="626" t="str">
        <f t="shared" si="8"/>
        <v>CANOEING</v>
      </c>
      <c r="X105" s="628" t="str">
        <f t="shared" si="8"/>
        <v>GOLF</v>
      </c>
      <c r="Y105" s="626" t="str">
        <f t="shared" si="8"/>
        <v>GYMNASTICS</v>
      </c>
      <c r="Z105" s="628" t="str">
        <f t="shared" si="8"/>
        <v>JUDO</v>
      </c>
      <c r="AA105" s="626" t="str">
        <f t="shared" si="8"/>
        <v>MOUNTAIN BIKING</v>
      </c>
      <c r="AB105" s="628" t="str">
        <f t="shared" si="8"/>
        <v>POOL -ARTISTIC SWIMMING</v>
      </c>
      <c r="AC105" s="626" t="str">
        <f t="shared" si="8"/>
        <v>POOL - POOLSIDE DIVING</v>
      </c>
      <c r="AD105" s="628" t="str">
        <f t="shared" si="8"/>
        <v>SKATEBOARDING</v>
      </c>
      <c r="AE105" s="626" t="str">
        <f t="shared" si="8"/>
        <v>SWORD FENCING</v>
      </c>
      <c r="AF105" s="628" t="str">
        <f t="shared" si="8"/>
        <v>TABLE TENNIS</v>
      </c>
      <c r="AG105" s="626" t="str">
        <f t="shared" si="8"/>
        <v>TRAMPOLINING</v>
      </c>
      <c r="AH105" s="628" t="str">
        <f t="shared" si="8"/>
        <v>VOLLEYBALL</v>
      </c>
      <c r="AI105" s="626" t="str">
        <f t="shared" si="8"/>
        <v>UNUSED</v>
      </c>
      <c r="AJ105" s="628" t="str">
        <f t="shared" si="8"/>
        <v>UNUSED</v>
      </c>
      <c r="AK105" s="626" t="str">
        <f t="shared" si="8"/>
        <v>UNUSED</v>
      </c>
      <c r="AL105" s="628" t="str">
        <f t="shared" ref="AL105:AM105" si="9">AL2</f>
        <v>UNUSED</v>
      </c>
      <c r="AM105" s="626" t="str">
        <f t="shared" si="9"/>
        <v>UNUSED</v>
      </c>
      <c r="AN105" s="624" t="str">
        <f t="shared" si="8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  <c r="AQ106" s="21">
        <f>100-COUNTIF(C5:C104,"")</f>
        <v>0</v>
      </c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O107" s="37" t="s">
        <v>40</v>
      </c>
      <c r="AP107" s="30"/>
      <c r="AQ107" s="21">
        <f>100-COUNTIF(C5:C104,"")</f>
        <v>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10">IF(COUNTIF(S5:S104,1)=0,"",COUNTIF(S5:S104,1))</f>
        <v/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 t="str">
        <f t="shared" si="10"/>
        <v/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 t="str">
        <f t="shared" si="10"/>
        <v/>
      </c>
      <c r="AF108" s="35" t="str">
        <f t="shared" si="10"/>
        <v/>
      </c>
      <c r="AG108" s="35" t="str">
        <f t="shared" si="10"/>
        <v/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ref="AL108:AM108" si="11">IF(COUNTIF(AL5:AL104,1)=0,"",COUNTIF(AL5:AL104,1))</f>
        <v/>
      </c>
      <c r="AM108" s="35" t="str">
        <f t="shared" si="11"/>
        <v/>
      </c>
      <c r="AN108" s="34" t="str">
        <f t="shared" si="10"/>
        <v/>
      </c>
      <c r="AO108" s="33" t="s">
        <v>3</v>
      </c>
      <c r="AP108" s="32"/>
      <c r="AQ108" s="95">
        <f>SUM(S108:AN108)</f>
        <v>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2">IF(COUNTIF(S5:S104,2)=0,"",COUNTIF(S5:S104,2))</f>
        <v/>
      </c>
      <c r="T109" s="27" t="str">
        <f t="shared" si="12"/>
        <v/>
      </c>
      <c r="U109" s="27" t="str">
        <f t="shared" si="12"/>
        <v/>
      </c>
      <c r="V109" s="27" t="str">
        <f t="shared" si="12"/>
        <v/>
      </c>
      <c r="W109" s="27" t="str">
        <f t="shared" si="12"/>
        <v/>
      </c>
      <c r="X109" s="27" t="str">
        <f t="shared" si="12"/>
        <v/>
      </c>
      <c r="Y109" s="27" t="str">
        <f t="shared" si="12"/>
        <v/>
      </c>
      <c r="Z109" s="27" t="str">
        <f t="shared" si="12"/>
        <v/>
      </c>
      <c r="AA109" s="27" t="str">
        <f t="shared" si="12"/>
        <v/>
      </c>
      <c r="AB109" s="27" t="str">
        <f t="shared" si="12"/>
        <v/>
      </c>
      <c r="AC109" s="27" t="str">
        <f t="shared" si="12"/>
        <v/>
      </c>
      <c r="AD109" s="27" t="str">
        <f t="shared" si="12"/>
        <v/>
      </c>
      <c r="AE109" s="27" t="str">
        <f t="shared" si="12"/>
        <v/>
      </c>
      <c r="AF109" s="27" t="str">
        <f t="shared" si="12"/>
        <v/>
      </c>
      <c r="AG109" s="27" t="str">
        <f t="shared" si="12"/>
        <v/>
      </c>
      <c r="AH109" s="27" t="str">
        <f t="shared" si="12"/>
        <v/>
      </c>
      <c r="AI109" s="27" t="str">
        <f t="shared" si="12"/>
        <v/>
      </c>
      <c r="AJ109" s="27" t="str">
        <f t="shared" si="12"/>
        <v/>
      </c>
      <c r="AK109" s="27" t="str">
        <f t="shared" si="12"/>
        <v/>
      </c>
      <c r="AL109" s="27" t="str">
        <f t="shared" ref="AL109:AM109" si="13">IF(COUNTIF(AL5:AL104,2)=0,"",COUNTIF(AL5:AL104,2))</f>
        <v/>
      </c>
      <c r="AM109" s="27" t="str">
        <f t="shared" si="13"/>
        <v/>
      </c>
      <c r="AN109" s="26" t="str">
        <f t="shared" si="12"/>
        <v/>
      </c>
      <c r="AO109" s="25" t="s">
        <v>59</v>
      </c>
      <c r="AP109" s="24"/>
      <c r="AQ109" s="95">
        <f>SUM(S109:AN109)</f>
        <v>0</v>
      </c>
    </row>
    <row r="110" spans="1:43" ht="17.25" thickTop="1" thickBot="1" x14ac:dyDescent="0.3">
      <c r="O110" s="83"/>
      <c r="P110" s="83"/>
      <c r="Q110" s="83"/>
      <c r="R110" s="83"/>
      <c r="S110" s="29" t="str">
        <f t="shared" ref="S110:AN110" si="14">IF(COUNTIF(S5:S104,3)=0,"",COUNTIF(S5:S104,3))</f>
        <v/>
      </c>
      <c r="T110" s="28" t="str">
        <f t="shared" si="14"/>
        <v/>
      </c>
      <c r="U110" s="27" t="str">
        <f t="shared" si="14"/>
        <v/>
      </c>
      <c r="V110" s="27" t="str">
        <f t="shared" si="14"/>
        <v/>
      </c>
      <c r="W110" s="27" t="str">
        <f t="shared" si="14"/>
        <v/>
      </c>
      <c r="X110" s="27" t="str">
        <f t="shared" si="14"/>
        <v/>
      </c>
      <c r="Y110" s="27" t="str">
        <f t="shared" si="14"/>
        <v/>
      </c>
      <c r="Z110" s="27" t="str">
        <f t="shared" si="14"/>
        <v/>
      </c>
      <c r="AA110" s="27" t="str">
        <f t="shared" si="14"/>
        <v/>
      </c>
      <c r="AB110" s="27" t="str">
        <f t="shared" si="14"/>
        <v/>
      </c>
      <c r="AC110" s="27" t="str">
        <f t="shared" si="14"/>
        <v/>
      </c>
      <c r="AD110" s="27" t="str">
        <f t="shared" si="14"/>
        <v/>
      </c>
      <c r="AE110" s="27" t="str">
        <f t="shared" si="14"/>
        <v/>
      </c>
      <c r="AF110" s="27" t="str">
        <f t="shared" si="14"/>
        <v/>
      </c>
      <c r="AG110" s="27" t="str">
        <f t="shared" si="14"/>
        <v/>
      </c>
      <c r="AH110" s="27" t="str">
        <f t="shared" si="14"/>
        <v/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ref="AL110:AM110" si="15">IF(COUNTIF(AL5:AL104,3)=0,"",COUNTIF(AL5:AL104,3))</f>
        <v/>
      </c>
      <c r="AM110" s="27" t="str">
        <f t="shared" si="15"/>
        <v/>
      </c>
      <c r="AN110" s="26" t="str">
        <f t="shared" si="14"/>
        <v/>
      </c>
      <c r="AO110" s="25" t="s">
        <v>58</v>
      </c>
      <c r="AP110" s="24"/>
      <c r="AQ110" s="95">
        <f>SUM(S110:AN110)</f>
        <v>0</v>
      </c>
    </row>
    <row r="111" spans="1:43" ht="16.5" thickTop="1" x14ac:dyDescent="0.25"/>
  </sheetData>
  <autoFilter ref="S1:S111" xr:uid="{00000000-0001-0000-0100-000000000000}"/>
  <sortState xmlns:xlrd2="http://schemas.microsoft.com/office/spreadsheetml/2017/richdata2" ref="A5:AQ29">
    <sortCondition ref="S5:S29"/>
  </sortState>
  <mergeCells count="48">
    <mergeCell ref="D2:G2"/>
    <mergeCell ref="AD105:AD106"/>
    <mergeCell ref="X105:X106"/>
    <mergeCell ref="Z105:Z106"/>
    <mergeCell ref="AA105:AA106"/>
    <mergeCell ref="AB105:AB106"/>
    <mergeCell ref="AC105:AC106"/>
    <mergeCell ref="P3:R3"/>
    <mergeCell ref="Y105:Y106"/>
    <mergeCell ref="S105:S106"/>
    <mergeCell ref="T105:T106"/>
    <mergeCell ref="U105:U106"/>
    <mergeCell ref="V105:V106"/>
    <mergeCell ref="W105:W106"/>
    <mergeCell ref="AN105:AN106"/>
    <mergeCell ref="AE105:AE106"/>
    <mergeCell ref="AF105:AF106"/>
    <mergeCell ref="AG105:AG106"/>
    <mergeCell ref="AH105:AH106"/>
    <mergeCell ref="AI105:AI106"/>
    <mergeCell ref="AJ105:AJ106"/>
    <mergeCell ref="AL105:AL106"/>
    <mergeCell ref="AM105:AM106"/>
    <mergeCell ref="AK105:AK106"/>
    <mergeCell ref="AO2:AO3"/>
    <mergeCell ref="AE2:AE4"/>
    <mergeCell ref="AF2:AF4"/>
    <mergeCell ref="AG2:AG4"/>
    <mergeCell ref="AH2:AH4"/>
    <mergeCell ref="AI2:AI4"/>
    <mergeCell ref="AJ2:AJ4"/>
    <mergeCell ref="AK2:AK4"/>
    <mergeCell ref="AN2:AN4"/>
    <mergeCell ref="AL2:AL4"/>
    <mergeCell ref="AM2:AM4"/>
    <mergeCell ref="S1:AN1"/>
    <mergeCell ref="AA2:AA4"/>
    <mergeCell ref="AB2:AB4"/>
    <mergeCell ref="AC2:AC4"/>
    <mergeCell ref="AD2:AD4"/>
    <mergeCell ref="U2:U4"/>
    <mergeCell ref="V2:V4"/>
    <mergeCell ref="W2:W4"/>
    <mergeCell ref="X2:X4"/>
    <mergeCell ref="Y2:Y4"/>
    <mergeCell ref="Z2:Z4"/>
    <mergeCell ref="S2:S4"/>
    <mergeCell ref="T2:T4"/>
  </mergeCells>
  <phoneticPr fontId="3" type="noConversion"/>
  <conditionalFormatting sqref="S108:AN110">
    <cfRule type="notContainsBlanks" dxfId="25" priority="9">
      <formula>LEN(TRIM(S108))&gt;0</formula>
    </cfRule>
  </conditionalFormatting>
  <conditionalFormatting sqref="S104:AN104 S11:AN19 S30:AN5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1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10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20:AN29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Q111"/>
  <sheetViews>
    <sheetView zoomScale="90" zoomScaleNormal="90" workbookViewId="0">
      <pane ySplit="2520" activePane="bottomLeft"/>
      <selection activeCell="F11" sqref="F11"/>
      <selection pane="bottomLeft" activeCell="C6" sqref="C6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2" customWidth="1"/>
    <col min="16" max="16" width="6.140625" style="127" customWidth="1"/>
    <col min="17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38" width="5.28515625" style="21" hidden="1" customWidth="1"/>
    <col min="39" max="39" width="19.7109375" style="21" hidden="1" customWidth="1"/>
    <col min="40" max="40" width="0" style="21" hidden="1" customWidth="1"/>
    <col min="41" max="41" width="5.28515625" style="22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23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228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102</v>
      </c>
      <c r="E2" s="631"/>
      <c r="F2" s="631"/>
      <c r="G2" s="632"/>
      <c r="H2" s="124"/>
      <c r="I2" s="124"/>
      <c r="J2" s="78" t="s">
        <v>62</v>
      </c>
      <c r="K2" s="122"/>
      <c r="L2" s="123"/>
      <c r="M2" s="126"/>
      <c r="N2" s="126"/>
      <c r="O2" s="224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St Nicholas VC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23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229" t="s">
        <v>60</v>
      </c>
      <c r="AP4" s="67" t="s">
        <v>4</v>
      </c>
    </row>
    <row r="5" spans="1:43" ht="16.5" thickTop="1" x14ac:dyDescent="0.25">
      <c r="A5" s="82">
        <v>1</v>
      </c>
      <c r="B5" s="82" t="s">
        <v>68</v>
      </c>
      <c r="C5" s="380" t="s">
        <v>344</v>
      </c>
      <c r="D5" s="368" t="s">
        <v>345</v>
      </c>
      <c r="E5" s="167" t="s">
        <v>346</v>
      </c>
      <c r="F5" s="160" t="s">
        <v>347</v>
      </c>
      <c r="G5" s="165" t="s">
        <v>152</v>
      </c>
      <c r="H5" s="180" t="s">
        <v>348</v>
      </c>
      <c r="I5" s="172" t="s">
        <v>349</v>
      </c>
      <c r="J5" s="129" t="s">
        <v>350</v>
      </c>
      <c r="K5" s="172" t="s">
        <v>351</v>
      </c>
      <c r="L5" s="181" t="s">
        <v>352</v>
      </c>
      <c r="M5" s="165" t="s">
        <v>353</v>
      </c>
      <c r="N5" s="182" t="s">
        <v>354</v>
      </c>
      <c r="O5" s="188" t="s">
        <v>153</v>
      </c>
      <c r="P5" s="89"/>
      <c r="Q5" s="143"/>
      <c r="R5" s="280">
        <v>10</v>
      </c>
      <c r="S5" s="64"/>
      <c r="T5" s="65">
        <v>2</v>
      </c>
      <c r="U5" s="64"/>
      <c r="V5" s="65"/>
      <c r="W5" s="64"/>
      <c r="X5" s="65">
        <v>1</v>
      </c>
      <c r="Y5" s="64"/>
      <c r="Z5" s="65"/>
      <c r="AA5" s="64"/>
      <c r="AB5" s="65"/>
      <c r="AC5" s="64"/>
      <c r="AD5" s="65"/>
      <c r="AE5" s="64"/>
      <c r="AF5" s="63"/>
      <c r="AG5" s="62">
        <v>3</v>
      </c>
      <c r="AH5" s="63"/>
      <c r="AI5" s="62"/>
      <c r="AJ5" s="63"/>
      <c r="AK5" s="62"/>
      <c r="AL5" s="108"/>
      <c r="AM5" s="107"/>
      <c r="AN5" s="61"/>
      <c r="AO5" s="230"/>
      <c r="AP5" s="147"/>
      <c r="AQ5" s="198" t="str">
        <f t="shared" ref="AQ5:AQ36" si="0">B5</f>
        <v>St N</v>
      </c>
    </row>
    <row r="6" spans="1:43" x14ac:dyDescent="0.25">
      <c r="A6" s="82">
        <v>2</v>
      </c>
      <c r="B6" s="82" t="s">
        <v>68</v>
      </c>
      <c r="C6" s="380" t="s">
        <v>355</v>
      </c>
      <c r="D6" s="368" t="s">
        <v>345</v>
      </c>
      <c r="E6" s="167" t="s">
        <v>356</v>
      </c>
      <c r="F6" s="160" t="s">
        <v>347</v>
      </c>
      <c r="G6" s="165" t="s">
        <v>148</v>
      </c>
      <c r="H6" s="180" t="s">
        <v>348</v>
      </c>
      <c r="I6" s="172" t="s">
        <v>349</v>
      </c>
      <c r="J6" s="129" t="s">
        <v>350</v>
      </c>
      <c r="K6" s="172" t="s">
        <v>351</v>
      </c>
      <c r="L6" s="181" t="s">
        <v>352</v>
      </c>
      <c r="M6" s="165" t="s">
        <v>353</v>
      </c>
      <c r="N6" s="182" t="s">
        <v>354</v>
      </c>
      <c r="O6" s="188" t="s">
        <v>151</v>
      </c>
      <c r="P6" s="89"/>
      <c r="Q6" s="143"/>
      <c r="R6" s="281">
        <v>10</v>
      </c>
      <c r="S6" s="64"/>
      <c r="T6" s="65">
        <v>2</v>
      </c>
      <c r="U6" s="64"/>
      <c r="V6" s="65"/>
      <c r="W6" s="64"/>
      <c r="X6" s="65"/>
      <c r="Y6" s="64"/>
      <c r="Z6" s="65"/>
      <c r="AA6" s="64"/>
      <c r="AB6" s="65"/>
      <c r="AC6" s="64"/>
      <c r="AD6" s="65"/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230"/>
      <c r="AP6" s="147"/>
      <c r="AQ6" s="198" t="str">
        <f t="shared" si="0"/>
        <v>St N</v>
      </c>
    </row>
    <row r="7" spans="1:43" x14ac:dyDescent="0.25">
      <c r="A7" s="82">
        <v>3</v>
      </c>
      <c r="B7" s="82" t="s">
        <v>68</v>
      </c>
      <c r="C7" s="350" t="s">
        <v>1403</v>
      </c>
      <c r="D7" s="351" t="s">
        <v>1405</v>
      </c>
      <c r="E7" s="168" t="s">
        <v>1404</v>
      </c>
      <c r="F7" s="161" t="s">
        <v>1406</v>
      </c>
      <c r="G7" s="165" t="s">
        <v>152</v>
      </c>
      <c r="H7" s="183" t="s">
        <v>1407</v>
      </c>
      <c r="I7" s="173" t="s">
        <v>1408</v>
      </c>
      <c r="J7" s="134" t="s">
        <v>350</v>
      </c>
      <c r="K7" s="173" t="s">
        <v>351</v>
      </c>
      <c r="L7" s="135" t="s">
        <v>1409</v>
      </c>
      <c r="M7" s="175" t="s">
        <v>1410</v>
      </c>
      <c r="N7" s="182" t="s">
        <v>1411</v>
      </c>
      <c r="O7" s="188" t="s">
        <v>153</v>
      </c>
      <c r="P7" s="89">
        <v>10</v>
      </c>
      <c r="Q7" s="143"/>
      <c r="R7" s="281"/>
      <c r="S7" s="56"/>
      <c r="T7" s="57">
        <v>1</v>
      </c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>
        <v>2</v>
      </c>
      <c r="AH7" s="55">
        <v>3</v>
      </c>
      <c r="AI7" s="54"/>
      <c r="AJ7" s="55"/>
      <c r="AK7" s="54"/>
      <c r="AL7" s="55"/>
      <c r="AM7" s="54"/>
      <c r="AN7" s="53"/>
      <c r="AO7" s="231"/>
      <c r="AP7" s="52"/>
      <c r="AQ7" s="198" t="str">
        <f t="shared" si="0"/>
        <v>St N</v>
      </c>
    </row>
    <row r="8" spans="1:43" x14ac:dyDescent="0.25">
      <c r="A8" s="82">
        <v>4</v>
      </c>
      <c r="B8" s="82" t="s">
        <v>68</v>
      </c>
      <c r="C8" s="350" t="s">
        <v>1393</v>
      </c>
      <c r="D8" s="351" t="s">
        <v>1412</v>
      </c>
      <c r="E8" s="168" t="s">
        <v>1413</v>
      </c>
      <c r="F8" s="161" t="s">
        <v>1414</v>
      </c>
      <c r="G8" s="165" t="s">
        <v>161</v>
      </c>
      <c r="H8" s="183" t="s">
        <v>1415</v>
      </c>
      <c r="I8" s="173" t="s">
        <v>1416</v>
      </c>
      <c r="J8" s="134" t="s">
        <v>350</v>
      </c>
      <c r="K8" s="173" t="s">
        <v>351</v>
      </c>
      <c r="L8" s="135" t="s">
        <v>1417</v>
      </c>
      <c r="M8" s="175" t="s">
        <v>1418</v>
      </c>
      <c r="N8" s="182" t="s">
        <v>1419</v>
      </c>
      <c r="O8" s="188" t="s">
        <v>151</v>
      </c>
      <c r="P8" s="89">
        <v>10</v>
      </c>
      <c r="Q8" s="143"/>
      <c r="R8" s="88"/>
      <c r="S8" s="56"/>
      <c r="T8" s="57"/>
      <c r="U8" s="56">
        <v>1</v>
      </c>
      <c r="V8" s="57"/>
      <c r="W8" s="56"/>
      <c r="X8" s="57">
        <v>2</v>
      </c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231"/>
      <c r="AP8" s="52"/>
      <c r="AQ8" s="198" t="str">
        <f t="shared" si="0"/>
        <v>St N</v>
      </c>
    </row>
    <row r="9" spans="1:43" x14ac:dyDescent="0.25">
      <c r="A9" s="82">
        <v>5</v>
      </c>
      <c r="B9" s="82" t="s">
        <v>68</v>
      </c>
      <c r="C9" s="238" t="s">
        <v>2743</v>
      </c>
      <c r="D9" s="351" t="s">
        <v>1420</v>
      </c>
      <c r="E9" s="168" t="s">
        <v>1421</v>
      </c>
      <c r="F9" s="161" t="s">
        <v>1422</v>
      </c>
      <c r="G9" s="165" t="s">
        <v>152</v>
      </c>
      <c r="H9" s="183" t="s">
        <v>1423</v>
      </c>
      <c r="I9" s="174" t="s">
        <v>1424</v>
      </c>
      <c r="J9" s="135" t="s">
        <v>1425</v>
      </c>
      <c r="K9" s="174" t="s">
        <v>465</v>
      </c>
      <c r="L9" s="135" t="s">
        <v>1426</v>
      </c>
      <c r="M9" s="175" t="s">
        <v>1427</v>
      </c>
      <c r="N9" s="182" t="s">
        <v>1428</v>
      </c>
      <c r="O9" s="188" t="s">
        <v>153</v>
      </c>
      <c r="P9" s="89">
        <v>10</v>
      </c>
      <c r="Q9" s="143"/>
      <c r="R9" s="88"/>
      <c r="S9" s="56"/>
      <c r="T9" s="57"/>
      <c r="U9" s="56"/>
      <c r="V9" s="57">
        <v>2</v>
      </c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>
        <v>1</v>
      </c>
      <c r="AH9" s="55">
        <v>3</v>
      </c>
      <c r="AI9" s="54"/>
      <c r="AJ9" s="55"/>
      <c r="AK9" s="54"/>
      <c r="AL9" s="55"/>
      <c r="AM9" s="54"/>
      <c r="AN9" s="53"/>
      <c r="AO9" s="231" t="s">
        <v>1430</v>
      </c>
      <c r="AP9" s="52" t="s">
        <v>1429</v>
      </c>
      <c r="AQ9" s="198" t="str">
        <f t="shared" si="0"/>
        <v>St N</v>
      </c>
    </row>
    <row r="10" spans="1:43" x14ac:dyDescent="0.25">
      <c r="A10" s="82">
        <v>6</v>
      </c>
      <c r="B10" s="82" t="s">
        <v>68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8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231"/>
      <c r="AP10" s="52"/>
      <c r="AQ10" s="198" t="str">
        <f t="shared" si="0"/>
        <v>St N</v>
      </c>
    </row>
    <row r="11" spans="1:43" x14ac:dyDescent="0.25">
      <c r="A11" s="82">
        <v>7</v>
      </c>
      <c r="B11" s="82" t="s">
        <v>68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8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231"/>
      <c r="AP11" s="52"/>
      <c r="AQ11" s="198" t="str">
        <f t="shared" si="0"/>
        <v>St N</v>
      </c>
    </row>
    <row r="12" spans="1:43" x14ac:dyDescent="0.25">
      <c r="A12" s="82">
        <v>8</v>
      </c>
      <c r="B12" s="82" t="s">
        <v>68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8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231"/>
      <c r="AP12" s="52"/>
      <c r="AQ12" s="198" t="str">
        <f t="shared" si="0"/>
        <v>St N</v>
      </c>
    </row>
    <row r="13" spans="1:43" x14ac:dyDescent="0.25">
      <c r="A13" s="82">
        <v>9</v>
      </c>
      <c r="B13" s="82" t="s">
        <v>68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231"/>
      <c r="AP13" s="52"/>
      <c r="AQ13" s="198" t="str">
        <f t="shared" si="0"/>
        <v>St N</v>
      </c>
    </row>
    <row r="14" spans="1:43" x14ac:dyDescent="0.25">
      <c r="A14" s="82">
        <v>10</v>
      </c>
      <c r="B14" s="82" t="s">
        <v>68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231"/>
      <c r="AP14" s="52"/>
      <c r="AQ14" s="198" t="str">
        <f t="shared" si="0"/>
        <v>St N</v>
      </c>
    </row>
    <row r="15" spans="1:43" x14ac:dyDescent="0.25">
      <c r="A15" s="82">
        <f t="shared" ref="A15:A37" si="1">A14+1</f>
        <v>11</v>
      </c>
      <c r="B15" s="82" t="str">
        <f t="shared" ref="B15:B48" si="2">B14</f>
        <v>St N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8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231"/>
      <c r="AP15" s="52"/>
      <c r="AQ15" s="198" t="str">
        <f t="shared" si="0"/>
        <v>St N</v>
      </c>
    </row>
    <row r="16" spans="1:43" x14ac:dyDescent="0.25">
      <c r="A16" s="82">
        <f t="shared" si="1"/>
        <v>12</v>
      </c>
      <c r="B16" s="82" t="str">
        <f t="shared" si="2"/>
        <v>St N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8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231"/>
      <c r="AP16" s="52"/>
      <c r="AQ16" s="198" t="str">
        <f t="shared" si="0"/>
        <v>St N</v>
      </c>
    </row>
    <row r="17" spans="1:43" x14ac:dyDescent="0.25">
      <c r="A17" s="82">
        <f t="shared" si="1"/>
        <v>13</v>
      </c>
      <c r="B17" s="82" t="str">
        <f t="shared" si="2"/>
        <v>St N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8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231"/>
      <c r="AP17" s="52"/>
      <c r="AQ17" s="198" t="str">
        <f t="shared" si="0"/>
        <v>St N</v>
      </c>
    </row>
    <row r="18" spans="1:43" x14ac:dyDescent="0.25">
      <c r="A18" s="82">
        <f t="shared" si="1"/>
        <v>14</v>
      </c>
      <c r="B18" s="82" t="str">
        <f t="shared" si="2"/>
        <v>St N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8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231"/>
      <c r="AP18" s="52"/>
      <c r="AQ18" s="198" t="str">
        <f t="shared" si="0"/>
        <v>St N</v>
      </c>
    </row>
    <row r="19" spans="1:43" x14ac:dyDescent="0.25">
      <c r="A19" s="82">
        <f t="shared" si="1"/>
        <v>15</v>
      </c>
      <c r="B19" s="82" t="str">
        <f t="shared" si="2"/>
        <v>St N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8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231"/>
      <c r="AP19" s="52"/>
      <c r="AQ19" s="198" t="str">
        <f t="shared" si="0"/>
        <v>St N</v>
      </c>
    </row>
    <row r="20" spans="1:43" x14ac:dyDescent="0.25">
      <c r="A20" s="82">
        <f t="shared" si="1"/>
        <v>16</v>
      </c>
      <c r="B20" s="82" t="str">
        <f t="shared" si="2"/>
        <v>St N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8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231"/>
      <c r="AP20" s="52"/>
      <c r="AQ20" s="198" t="str">
        <f t="shared" si="0"/>
        <v>St N</v>
      </c>
    </row>
    <row r="21" spans="1:43" x14ac:dyDescent="0.25">
      <c r="A21" s="82">
        <f t="shared" si="1"/>
        <v>17</v>
      </c>
      <c r="B21" s="82" t="str">
        <f t="shared" si="2"/>
        <v>St N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8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231"/>
      <c r="AP21" s="52"/>
      <c r="AQ21" s="198" t="str">
        <f t="shared" si="0"/>
        <v>St N</v>
      </c>
    </row>
    <row r="22" spans="1:43" x14ac:dyDescent="0.25">
      <c r="A22" s="82">
        <f t="shared" si="1"/>
        <v>18</v>
      </c>
      <c r="B22" s="82" t="str">
        <f t="shared" si="2"/>
        <v>St N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8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231"/>
      <c r="AP22" s="52"/>
      <c r="AQ22" s="198" t="str">
        <f t="shared" si="0"/>
        <v>St N</v>
      </c>
    </row>
    <row r="23" spans="1:43" x14ac:dyDescent="0.25">
      <c r="A23" s="82">
        <f t="shared" si="1"/>
        <v>19</v>
      </c>
      <c r="B23" s="82" t="str">
        <f t="shared" si="2"/>
        <v>St N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8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231"/>
      <c r="AP23" s="52"/>
      <c r="AQ23" s="198" t="str">
        <f t="shared" si="0"/>
        <v>St N</v>
      </c>
    </row>
    <row r="24" spans="1:43" x14ac:dyDescent="0.25">
      <c r="A24" s="82">
        <f t="shared" si="1"/>
        <v>20</v>
      </c>
      <c r="B24" s="82" t="str">
        <f t="shared" si="2"/>
        <v>St N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8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231"/>
      <c r="AP24" s="52"/>
      <c r="AQ24" s="198" t="str">
        <f t="shared" si="0"/>
        <v>St N</v>
      </c>
    </row>
    <row r="25" spans="1:43" x14ac:dyDescent="0.25">
      <c r="A25" s="82">
        <f t="shared" si="1"/>
        <v>21</v>
      </c>
      <c r="B25" s="82" t="str">
        <f t="shared" si="2"/>
        <v>St N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8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231"/>
      <c r="AP25" s="52"/>
      <c r="AQ25" s="198" t="str">
        <f t="shared" si="0"/>
        <v>St N</v>
      </c>
    </row>
    <row r="26" spans="1:43" x14ac:dyDescent="0.25">
      <c r="A26" s="82">
        <f t="shared" si="1"/>
        <v>22</v>
      </c>
      <c r="B26" s="82" t="str">
        <f t="shared" si="2"/>
        <v>St N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8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231"/>
      <c r="AP26" s="52"/>
      <c r="AQ26" s="198" t="str">
        <f t="shared" si="0"/>
        <v>St N</v>
      </c>
    </row>
    <row r="27" spans="1:43" x14ac:dyDescent="0.25">
      <c r="A27" s="82">
        <f t="shared" si="1"/>
        <v>23</v>
      </c>
      <c r="B27" s="82" t="str">
        <f t="shared" si="2"/>
        <v>St N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8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231"/>
      <c r="AP27" s="52"/>
      <c r="AQ27" s="198" t="str">
        <f t="shared" si="0"/>
        <v>St N</v>
      </c>
    </row>
    <row r="28" spans="1:43" x14ac:dyDescent="0.25">
      <c r="A28" s="82">
        <f t="shared" si="1"/>
        <v>24</v>
      </c>
      <c r="B28" s="82" t="str">
        <f t="shared" si="2"/>
        <v>St N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8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231"/>
      <c r="AP28" s="52"/>
      <c r="AQ28" s="198" t="str">
        <f t="shared" si="0"/>
        <v>St N</v>
      </c>
    </row>
    <row r="29" spans="1:43" x14ac:dyDescent="0.25">
      <c r="A29" s="82">
        <f t="shared" si="1"/>
        <v>25</v>
      </c>
      <c r="B29" s="82" t="str">
        <f t="shared" si="2"/>
        <v>St N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8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231"/>
      <c r="AP29" s="52"/>
      <c r="AQ29" s="198" t="str">
        <f t="shared" si="0"/>
        <v>St N</v>
      </c>
    </row>
    <row r="30" spans="1:43" x14ac:dyDescent="0.25">
      <c r="A30" s="82">
        <f t="shared" si="1"/>
        <v>26</v>
      </c>
      <c r="B30" s="82" t="str">
        <f t="shared" si="2"/>
        <v>St N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8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231"/>
      <c r="AP30" s="52"/>
      <c r="AQ30" s="198" t="str">
        <f t="shared" si="0"/>
        <v>St N</v>
      </c>
    </row>
    <row r="31" spans="1:43" x14ac:dyDescent="0.25">
      <c r="A31" s="82">
        <f t="shared" si="1"/>
        <v>27</v>
      </c>
      <c r="B31" s="82" t="str">
        <f t="shared" si="2"/>
        <v>St N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8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231"/>
      <c r="AP31" s="52"/>
      <c r="AQ31" s="198" t="str">
        <f t="shared" si="0"/>
        <v>St N</v>
      </c>
    </row>
    <row r="32" spans="1:43" x14ac:dyDescent="0.25">
      <c r="A32" s="82">
        <f t="shared" si="1"/>
        <v>28</v>
      </c>
      <c r="B32" s="82" t="str">
        <f t="shared" si="2"/>
        <v>St N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8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231"/>
      <c r="AP32" s="52"/>
      <c r="AQ32" s="198" t="str">
        <f t="shared" si="0"/>
        <v>St N</v>
      </c>
    </row>
    <row r="33" spans="1:43" x14ac:dyDescent="0.25">
      <c r="A33" s="82">
        <f t="shared" si="1"/>
        <v>29</v>
      </c>
      <c r="B33" s="82" t="str">
        <f t="shared" si="2"/>
        <v>St N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8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231"/>
      <c r="AP33" s="52"/>
      <c r="AQ33" s="198" t="str">
        <f t="shared" si="0"/>
        <v>St N</v>
      </c>
    </row>
    <row r="34" spans="1:43" x14ac:dyDescent="0.25">
      <c r="A34" s="82">
        <f t="shared" si="1"/>
        <v>30</v>
      </c>
      <c r="B34" s="82" t="str">
        <f t="shared" si="2"/>
        <v>St N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8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231"/>
      <c r="AP34" s="52"/>
      <c r="AQ34" s="198" t="str">
        <f t="shared" si="0"/>
        <v>St N</v>
      </c>
    </row>
    <row r="35" spans="1:43" x14ac:dyDescent="0.25">
      <c r="A35" s="82">
        <f t="shared" si="1"/>
        <v>31</v>
      </c>
      <c r="B35" s="82" t="str">
        <f t="shared" si="2"/>
        <v>St N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8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231"/>
      <c r="AP35" s="52"/>
      <c r="AQ35" s="198" t="str">
        <f t="shared" si="0"/>
        <v>St N</v>
      </c>
    </row>
    <row r="36" spans="1:43" x14ac:dyDescent="0.25">
      <c r="A36" s="82">
        <f t="shared" si="1"/>
        <v>32</v>
      </c>
      <c r="B36" s="82" t="str">
        <f t="shared" si="2"/>
        <v>St N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8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231"/>
      <c r="AP36" s="52"/>
      <c r="AQ36" s="198" t="str">
        <f t="shared" si="0"/>
        <v>St N</v>
      </c>
    </row>
    <row r="37" spans="1:43" x14ac:dyDescent="0.25">
      <c r="A37" s="82">
        <f t="shared" si="1"/>
        <v>33</v>
      </c>
      <c r="B37" s="82" t="str">
        <f t="shared" si="2"/>
        <v>St N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8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231"/>
      <c r="AP37" s="52"/>
      <c r="AQ37" s="198" t="str">
        <f t="shared" ref="AQ37:AQ68" si="3">B37</f>
        <v>St N</v>
      </c>
    </row>
    <row r="38" spans="1:43" x14ac:dyDescent="0.25">
      <c r="A38" s="82">
        <f t="shared" ref="A38:A101" si="4">A37+1</f>
        <v>34</v>
      </c>
      <c r="B38" s="82" t="str">
        <f t="shared" si="2"/>
        <v>St N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8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231"/>
      <c r="AP38" s="52"/>
      <c r="AQ38" s="198" t="str">
        <f t="shared" si="3"/>
        <v>St N</v>
      </c>
    </row>
    <row r="39" spans="1:43" x14ac:dyDescent="0.25">
      <c r="A39" s="82">
        <f t="shared" si="4"/>
        <v>35</v>
      </c>
      <c r="B39" s="82" t="str">
        <f t="shared" si="2"/>
        <v>St N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8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231"/>
      <c r="AP39" s="52"/>
      <c r="AQ39" s="198" t="str">
        <f t="shared" si="3"/>
        <v>St N</v>
      </c>
    </row>
    <row r="40" spans="1:43" x14ac:dyDescent="0.25">
      <c r="A40" s="82">
        <f t="shared" si="4"/>
        <v>36</v>
      </c>
      <c r="B40" s="82" t="str">
        <f t="shared" si="2"/>
        <v>St N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8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231"/>
      <c r="AP40" s="52"/>
      <c r="AQ40" s="198" t="str">
        <f t="shared" si="3"/>
        <v>St N</v>
      </c>
    </row>
    <row r="41" spans="1:43" x14ac:dyDescent="0.25">
      <c r="A41" s="82">
        <f t="shared" si="4"/>
        <v>37</v>
      </c>
      <c r="B41" s="82" t="str">
        <f t="shared" si="2"/>
        <v>St N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8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231"/>
      <c r="AP41" s="52"/>
      <c r="AQ41" s="198" t="str">
        <f t="shared" si="3"/>
        <v>St N</v>
      </c>
    </row>
    <row r="42" spans="1:43" x14ac:dyDescent="0.25">
      <c r="A42" s="82">
        <f t="shared" si="4"/>
        <v>38</v>
      </c>
      <c r="B42" s="82" t="str">
        <f t="shared" si="2"/>
        <v>St N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8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231"/>
      <c r="AP42" s="52"/>
      <c r="AQ42" s="198" t="str">
        <f t="shared" si="3"/>
        <v>St N</v>
      </c>
    </row>
    <row r="43" spans="1:43" x14ac:dyDescent="0.25">
      <c r="A43" s="82">
        <f t="shared" si="4"/>
        <v>39</v>
      </c>
      <c r="B43" s="82" t="str">
        <f t="shared" si="2"/>
        <v>St N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8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231"/>
      <c r="AP43" s="52"/>
      <c r="AQ43" s="198" t="str">
        <f t="shared" si="3"/>
        <v>St N</v>
      </c>
    </row>
    <row r="44" spans="1:43" x14ac:dyDescent="0.25">
      <c r="A44" s="82">
        <f t="shared" si="4"/>
        <v>40</v>
      </c>
      <c r="B44" s="82" t="str">
        <f t="shared" si="2"/>
        <v>St N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8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231"/>
      <c r="AP44" s="52"/>
      <c r="AQ44" s="198" t="str">
        <f t="shared" si="3"/>
        <v>St N</v>
      </c>
    </row>
    <row r="45" spans="1:43" x14ac:dyDescent="0.25">
      <c r="A45" s="82">
        <f t="shared" si="4"/>
        <v>41</v>
      </c>
      <c r="B45" s="82" t="str">
        <f t="shared" si="2"/>
        <v>St N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8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231"/>
      <c r="AP45" s="52"/>
      <c r="AQ45" s="198" t="str">
        <f t="shared" si="3"/>
        <v>St N</v>
      </c>
    </row>
    <row r="46" spans="1:43" x14ac:dyDescent="0.25">
      <c r="A46" s="82">
        <f t="shared" si="4"/>
        <v>42</v>
      </c>
      <c r="B46" s="82" t="str">
        <f t="shared" si="2"/>
        <v>St N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8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231"/>
      <c r="AP46" s="52"/>
      <c r="AQ46" s="198" t="str">
        <f t="shared" si="3"/>
        <v>St N</v>
      </c>
    </row>
    <row r="47" spans="1:43" x14ac:dyDescent="0.25">
      <c r="A47" s="82">
        <f t="shared" si="4"/>
        <v>43</v>
      </c>
      <c r="B47" s="82" t="str">
        <f t="shared" si="2"/>
        <v>St N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8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231"/>
      <c r="AP47" s="52"/>
      <c r="AQ47" s="198" t="str">
        <f t="shared" si="3"/>
        <v>St N</v>
      </c>
    </row>
    <row r="48" spans="1:43" x14ac:dyDescent="0.25">
      <c r="A48" s="82">
        <f t="shared" si="4"/>
        <v>44</v>
      </c>
      <c r="B48" s="82" t="str">
        <f t="shared" si="2"/>
        <v>St N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8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231"/>
      <c r="AP48" s="52"/>
      <c r="AQ48" s="198" t="str">
        <f t="shared" si="3"/>
        <v>St N</v>
      </c>
    </row>
    <row r="49" spans="1:43" x14ac:dyDescent="0.25">
      <c r="A49" s="82">
        <f t="shared" si="4"/>
        <v>45</v>
      </c>
      <c r="B49" s="82" t="str">
        <f>B43</f>
        <v>St N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8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231"/>
      <c r="AP49" s="52"/>
      <c r="AQ49" s="198" t="str">
        <f t="shared" si="3"/>
        <v>St N</v>
      </c>
    </row>
    <row r="50" spans="1:43" x14ac:dyDescent="0.25">
      <c r="A50" s="82">
        <f t="shared" si="4"/>
        <v>46</v>
      </c>
      <c r="B50" s="82" t="str">
        <f>B49</f>
        <v>St N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8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231"/>
      <c r="AP50" s="52"/>
      <c r="AQ50" s="198" t="str">
        <f t="shared" si="3"/>
        <v>St N</v>
      </c>
    </row>
    <row r="51" spans="1:43" x14ac:dyDescent="0.25">
      <c r="A51" s="82">
        <f t="shared" si="4"/>
        <v>47</v>
      </c>
      <c r="B51" s="82" t="str">
        <f>B50</f>
        <v>St N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8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231"/>
      <c r="AP51" s="52"/>
      <c r="AQ51" s="198" t="str">
        <f t="shared" si="3"/>
        <v>St N</v>
      </c>
    </row>
    <row r="52" spans="1:43" x14ac:dyDescent="0.25">
      <c r="A52" s="82">
        <f t="shared" si="4"/>
        <v>48</v>
      </c>
      <c r="B52" s="82" t="str">
        <f>B51</f>
        <v>St N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8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231"/>
      <c r="AP52" s="52"/>
      <c r="AQ52" s="198" t="str">
        <f t="shared" si="3"/>
        <v>St N</v>
      </c>
    </row>
    <row r="53" spans="1:43" x14ac:dyDescent="0.25">
      <c r="A53" s="82">
        <f t="shared" si="4"/>
        <v>49</v>
      </c>
      <c r="B53" s="82" t="str">
        <f>B52</f>
        <v>St N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8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231"/>
      <c r="AP53" s="52"/>
      <c r="AQ53" s="198" t="str">
        <f t="shared" si="3"/>
        <v>St N</v>
      </c>
    </row>
    <row r="54" spans="1:43" x14ac:dyDescent="0.25">
      <c r="A54" s="82">
        <f t="shared" si="4"/>
        <v>50</v>
      </c>
      <c r="B54" s="82" t="str">
        <f t="shared" ref="B54:B82" si="5">B53</f>
        <v>St N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8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231"/>
      <c r="AP54" s="52"/>
      <c r="AQ54" s="198" t="str">
        <f t="shared" si="3"/>
        <v>St N</v>
      </c>
    </row>
    <row r="55" spans="1:43" x14ac:dyDescent="0.25">
      <c r="A55" s="82">
        <f t="shared" si="4"/>
        <v>51</v>
      </c>
      <c r="B55" s="82" t="str">
        <f t="shared" si="5"/>
        <v>St N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8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231"/>
      <c r="AP55" s="52"/>
      <c r="AQ55" s="198" t="str">
        <f t="shared" si="3"/>
        <v>St N</v>
      </c>
    </row>
    <row r="56" spans="1:43" x14ac:dyDescent="0.25">
      <c r="A56" s="82">
        <f t="shared" si="4"/>
        <v>52</v>
      </c>
      <c r="B56" s="82" t="str">
        <f t="shared" si="5"/>
        <v>St N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8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231"/>
      <c r="AP56" s="52"/>
      <c r="AQ56" s="198" t="str">
        <f t="shared" si="3"/>
        <v>St N</v>
      </c>
    </row>
    <row r="57" spans="1:43" x14ac:dyDescent="0.25">
      <c r="A57" s="82">
        <f t="shared" si="4"/>
        <v>53</v>
      </c>
      <c r="B57" s="82" t="str">
        <f t="shared" si="5"/>
        <v>St N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8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231"/>
      <c r="AP57" s="52"/>
      <c r="AQ57" s="198" t="str">
        <f t="shared" si="3"/>
        <v>St N</v>
      </c>
    </row>
    <row r="58" spans="1:43" x14ac:dyDescent="0.25">
      <c r="A58" s="82">
        <f t="shared" si="4"/>
        <v>54</v>
      </c>
      <c r="B58" s="82" t="str">
        <f t="shared" si="5"/>
        <v>St N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8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231"/>
      <c r="AP58" s="52"/>
      <c r="AQ58" s="198" t="str">
        <f t="shared" si="3"/>
        <v>St N</v>
      </c>
    </row>
    <row r="59" spans="1:43" x14ac:dyDescent="0.25">
      <c r="A59" s="82">
        <f t="shared" si="4"/>
        <v>55</v>
      </c>
      <c r="B59" s="82" t="str">
        <f t="shared" si="5"/>
        <v>St N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8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231"/>
      <c r="AP59" s="52"/>
      <c r="AQ59" s="198" t="str">
        <f t="shared" si="3"/>
        <v>St N</v>
      </c>
    </row>
    <row r="60" spans="1:43" x14ac:dyDescent="0.25">
      <c r="A60" s="82">
        <f t="shared" si="4"/>
        <v>56</v>
      </c>
      <c r="B60" s="82" t="str">
        <f t="shared" si="5"/>
        <v>St N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8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231"/>
      <c r="AP60" s="52"/>
      <c r="AQ60" s="198" t="str">
        <f t="shared" si="3"/>
        <v>St N</v>
      </c>
    </row>
    <row r="61" spans="1:43" x14ac:dyDescent="0.25">
      <c r="A61" s="82">
        <f t="shared" si="4"/>
        <v>57</v>
      </c>
      <c r="B61" s="82" t="str">
        <f t="shared" si="5"/>
        <v>St N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8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231"/>
      <c r="AP61" s="52"/>
      <c r="AQ61" s="198" t="str">
        <f t="shared" si="3"/>
        <v>St N</v>
      </c>
    </row>
    <row r="62" spans="1:43" x14ac:dyDescent="0.25">
      <c r="A62" s="82">
        <f t="shared" si="4"/>
        <v>58</v>
      </c>
      <c r="B62" s="82" t="str">
        <f t="shared" si="5"/>
        <v>St N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8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231"/>
      <c r="AP62" s="52"/>
      <c r="AQ62" s="198" t="str">
        <f t="shared" si="3"/>
        <v>St N</v>
      </c>
    </row>
    <row r="63" spans="1:43" x14ac:dyDescent="0.25">
      <c r="A63" s="82">
        <f t="shared" si="4"/>
        <v>59</v>
      </c>
      <c r="B63" s="82" t="str">
        <f t="shared" si="5"/>
        <v>St N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8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231"/>
      <c r="AP63" s="52"/>
      <c r="AQ63" s="198" t="str">
        <f t="shared" si="3"/>
        <v>St N</v>
      </c>
    </row>
    <row r="64" spans="1:43" x14ac:dyDescent="0.25">
      <c r="A64" s="82">
        <f t="shared" si="4"/>
        <v>60</v>
      </c>
      <c r="B64" s="82" t="str">
        <f t="shared" si="5"/>
        <v>St N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8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231"/>
      <c r="AP64" s="52"/>
      <c r="AQ64" s="198" t="str">
        <f t="shared" si="3"/>
        <v>St N</v>
      </c>
    </row>
    <row r="65" spans="1:43" x14ac:dyDescent="0.25">
      <c r="A65" s="82">
        <f t="shared" si="4"/>
        <v>61</v>
      </c>
      <c r="B65" s="82" t="str">
        <f t="shared" si="5"/>
        <v>St N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8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231"/>
      <c r="AP65" s="52"/>
      <c r="AQ65" s="198" t="str">
        <f t="shared" si="3"/>
        <v>St N</v>
      </c>
    </row>
    <row r="66" spans="1:43" x14ac:dyDescent="0.25">
      <c r="A66" s="82">
        <f t="shared" si="4"/>
        <v>62</v>
      </c>
      <c r="B66" s="82" t="str">
        <f t="shared" si="5"/>
        <v>St N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8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231"/>
      <c r="AP66" s="52"/>
      <c r="AQ66" s="198" t="str">
        <f t="shared" si="3"/>
        <v>St N</v>
      </c>
    </row>
    <row r="67" spans="1:43" x14ac:dyDescent="0.25">
      <c r="A67" s="82">
        <f t="shared" si="4"/>
        <v>63</v>
      </c>
      <c r="B67" s="82" t="str">
        <f t="shared" si="5"/>
        <v>St N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8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231"/>
      <c r="AP67" s="52"/>
      <c r="AQ67" s="198" t="str">
        <f t="shared" si="3"/>
        <v>St N</v>
      </c>
    </row>
    <row r="68" spans="1:43" x14ac:dyDescent="0.25">
      <c r="A68" s="82">
        <f t="shared" si="4"/>
        <v>64</v>
      </c>
      <c r="B68" s="82" t="str">
        <f t="shared" si="5"/>
        <v>St N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8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231"/>
      <c r="AP68" s="52"/>
      <c r="AQ68" s="198" t="str">
        <f t="shared" si="3"/>
        <v>St N</v>
      </c>
    </row>
    <row r="69" spans="1:43" x14ac:dyDescent="0.25">
      <c r="A69" s="82">
        <f t="shared" si="4"/>
        <v>65</v>
      </c>
      <c r="B69" s="82" t="str">
        <f t="shared" si="5"/>
        <v>St N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8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231"/>
      <c r="AP69" s="52"/>
      <c r="AQ69" s="198" t="str">
        <f t="shared" ref="AQ69:AQ104" si="6">B69</f>
        <v>St N</v>
      </c>
    </row>
    <row r="70" spans="1:43" x14ac:dyDescent="0.25">
      <c r="A70" s="82">
        <f t="shared" si="4"/>
        <v>66</v>
      </c>
      <c r="B70" s="82" t="str">
        <f t="shared" si="5"/>
        <v>St N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8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231"/>
      <c r="AP70" s="52"/>
      <c r="AQ70" s="198" t="str">
        <f t="shared" si="6"/>
        <v>St N</v>
      </c>
    </row>
    <row r="71" spans="1:43" x14ac:dyDescent="0.25">
      <c r="A71" s="82">
        <f t="shared" si="4"/>
        <v>67</v>
      </c>
      <c r="B71" s="82" t="str">
        <f t="shared" si="5"/>
        <v>St N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8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231"/>
      <c r="AP71" s="52"/>
      <c r="AQ71" s="198" t="str">
        <f t="shared" si="6"/>
        <v>St N</v>
      </c>
    </row>
    <row r="72" spans="1:43" x14ac:dyDescent="0.25">
      <c r="A72" s="82">
        <f t="shared" si="4"/>
        <v>68</v>
      </c>
      <c r="B72" s="82" t="str">
        <f t="shared" si="5"/>
        <v>St N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8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231"/>
      <c r="AP72" s="52"/>
      <c r="AQ72" s="198" t="str">
        <f t="shared" si="6"/>
        <v>St N</v>
      </c>
    </row>
    <row r="73" spans="1:43" x14ac:dyDescent="0.25">
      <c r="A73" s="82">
        <f t="shared" si="4"/>
        <v>69</v>
      </c>
      <c r="B73" s="82" t="str">
        <f t="shared" si="5"/>
        <v>St N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8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231"/>
      <c r="AP73" s="52"/>
      <c r="AQ73" s="198" t="str">
        <f t="shared" si="6"/>
        <v>St N</v>
      </c>
    </row>
    <row r="74" spans="1:43" x14ac:dyDescent="0.25">
      <c r="A74" s="82">
        <f t="shared" si="4"/>
        <v>70</v>
      </c>
      <c r="B74" s="82" t="str">
        <f t="shared" si="5"/>
        <v>St N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8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231"/>
      <c r="AP74" s="52"/>
      <c r="AQ74" s="198" t="str">
        <f t="shared" si="6"/>
        <v>St N</v>
      </c>
    </row>
    <row r="75" spans="1:43" x14ac:dyDescent="0.25">
      <c r="A75" s="82">
        <f t="shared" si="4"/>
        <v>71</v>
      </c>
      <c r="B75" s="82" t="str">
        <f t="shared" si="5"/>
        <v>St N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8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231"/>
      <c r="AP75" s="52"/>
      <c r="AQ75" s="198" t="str">
        <f t="shared" si="6"/>
        <v>St N</v>
      </c>
    </row>
    <row r="76" spans="1:43" x14ac:dyDescent="0.25">
      <c r="A76" s="82">
        <f t="shared" si="4"/>
        <v>72</v>
      </c>
      <c r="B76" s="82" t="str">
        <f t="shared" si="5"/>
        <v>St N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8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231"/>
      <c r="AP76" s="52"/>
      <c r="AQ76" s="198" t="str">
        <f t="shared" si="6"/>
        <v>St N</v>
      </c>
    </row>
    <row r="77" spans="1:43" x14ac:dyDescent="0.25">
      <c r="A77" s="82">
        <f t="shared" si="4"/>
        <v>73</v>
      </c>
      <c r="B77" s="82" t="str">
        <f t="shared" si="5"/>
        <v>St N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8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231"/>
      <c r="AP77" s="52"/>
      <c r="AQ77" s="198" t="str">
        <f t="shared" si="6"/>
        <v>St N</v>
      </c>
    </row>
    <row r="78" spans="1:43" x14ac:dyDescent="0.25">
      <c r="A78" s="82">
        <f t="shared" si="4"/>
        <v>74</v>
      </c>
      <c r="B78" s="82" t="str">
        <f t="shared" si="5"/>
        <v>St N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8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231"/>
      <c r="AP78" s="52"/>
      <c r="AQ78" s="198" t="str">
        <f t="shared" si="6"/>
        <v>St N</v>
      </c>
    </row>
    <row r="79" spans="1:43" x14ac:dyDescent="0.25">
      <c r="A79" s="82">
        <f t="shared" si="4"/>
        <v>75</v>
      </c>
      <c r="B79" s="82" t="str">
        <f t="shared" si="5"/>
        <v>St N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8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231"/>
      <c r="AP79" s="52"/>
      <c r="AQ79" s="198" t="str">
        <f t="shared" si="6"/>
        <v>St N</v>
      </c>
    </row>
    <row r="80" spans="1:43" x14ac:dyDescent="0.25">
      <c r="A80" s="82">
        <f t="shared" si="4"/>
        <v>76</v>
      </c>
      <c r="B80" s="82" t="str">
        <f t="shared" si="5"/>
        <v>St N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8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231"/>
      <c r="AP80" s="52"/>
      <c r="AQ80" s="198" t="str">
        <f t="shared" si="6"/>
        <v>St N</v>
      </c>
    </row>
    <row r="81" spans="1:43" x14ac:dyDescent="0.25">
      <c r="A81" s="82">
        <f t="shared" si="4"/>
        <v>77</v>
      </c>
      <c r="B81" s="82" t="str">
        <f t="shared" si="5"/>
        <v>St N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8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231"/>
      <c r="AP81" s="52"/>
      <c r="AQ81" s="198" t="str">
        <f t="shared" si="6"/>
        <v>St N</v>
      </c>
    </row>
    <row r="82" spans="1:43" x14ac:dyDescent="0.25">
      <c r="A82" s="82">
        <f t="shared" si="4"/>
        <v>78</v>
      </c>
      <c r="B82" s="82" t="str">
        <f t="shared" si="5"/>
        <v>St N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8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231"/>
      <c r="AP82" s="52"/>
      <c r="AQ82" s="198" t="str">
        <f t="shared" si="6"/>
        <v>St N</v>
      </c>
    </row>
    <row r="83" spans="1:43" x14ac:dyDescent="0.25">
      <c r="A83" s="82">
        <f t="shared" si="4"/>
        <v>79</v>
      </c>
      <c r="B83" s="82" t="str">
        <f>B77</f>
        <v>St N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8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231"/>
      <c r="AP83" s="52"/>
      <c r="AQ83" s="198" t="str">
        <f t="shared" si="6"/>
        <v>St N</v>
      </c>
    </row>
    <row r="84" spans="1:43" x14ac:dyDescent="0.25">
      <c r="A84" s="82">
        <f t="shared" si="4"/>
        <v>80</v>
      </c>
      <c r="B84" s="82" t="str">
        <f>B83</f>
        <v>St N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8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231"/>
      <c r="AP84" s="52"/>
      <c r="AQ84" s="198" t="str">
        <f t="shared" si="6"/>
        <v>St N</v>
      </c>
    </row>
    <row r="85" spans="1:43" x14ac:dyDescent="0.25">
      <c r="A85" s="82">
        <f t="shared" si="4"/>
        <v>81</v>
      </c>
      <c r="B85" s="82" t="str">
        <f>B84</f>
        <v>St N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8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231"/>
      <c r="AP85" s="52"/>
      <c r="AQ85" s="198" t="str">
        <f t="shared" si="6"/>
        <v>St N</v>
      </c>
    </row>
    <row r="86" spans="1:43" x14ac:dyDescent="0.25">
      <c r="A86" s="82">
        <f t="shared" si="4"/>
        <v>82</v>
      </c>
      <c r="B86" s="82" t="str">
        <f>B85</f>
        <v>St N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8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231"/>
      <c r="AP86" s="52"/>
      <c r="AQ86" s="198" t="str">
        <f t="shared" si="6"/>
        <v>St N</v>
      </c>
    </row>
    <row r="87" spans="1:43" x14ac:dyDescent="0.25">
      <c r="A87" s="82">
        <f t="shared" si="4"/>
        <v>83</v>
      </c>
      <c r="B87" s="82" t="str">
        <f>B86</f>
        <v>St N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8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231"/>
      <c r="AP87" s="52"/>
      <c r="AQ87" s="198" t="str">
        <f t="shared" si="6"/>
        <v>St N</v>
      </c>
    </row>
    <row r="88" spans="1:43" x14ac:dyDescent="0.25">
      <c r="A88" s="82">
        <f t="shared" si="4"/>
        <v>84</v>
      </c>
      <c r="B88" s="82" t="str">
        <f t="shared" ref="B88:B103" si="7">B87</f>
        <v>St N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8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231"/>
      <c r="AP88" s="52"/>
      <c r="AQ88" s="198" t="str">
        <f t="shared" si="6"/>
        <v>St N</v>
      </c>
    </row>
    <row r="89" spans="1:43" x14ac:dyDescent="0.25">
      <c r="A89" s="82">
        <f t="shared" si="4"/>
        <v>85</v>
      </c>
      <c r="B89" s="82" t="str">
        <f t="shared" si="7"/>
        <v>St N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8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231"/>
      <c r="AP89" s="52"/>
      <c r="AQ89" s="198" t="str">
        <f t="shared" si="6"/>
        <v>St N</v>
      </c>
    </row>
    <row r="90" spans="1:43" x14ac:dyDescent="0.25">
      <c r="A90" s="82">
        <f t="shared" si="4"/>
        <v>86</v>
      </c>
      <c r="B90" s="82" t="str">
        <f t="shared" si="7"/>
        <v>St N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8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231"/>
      <c r="AP90" s="52"/>
      <c r="AQ90" s="198" t="str">
        <f t="shared" si="6"/>
        <v>St N</v>
      </c>
    </row>
    <row r="91" spans="1:43" x14ac:dyDescent="0.25">
      <c r="A91" s="82">
        <f t="shared" si="4"/>
        <v>87</v>
      </c>
      <c r="B91" s="82" t="str">
        <f t="shared" si="7"/>
        <v>St N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8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231"/>
      <c r="AP91" s="52"/>
      <c r="AQ91" s="198" t="str">
        <f t="shared" si="6"/>
        <v>St N</v>
      </c>
    </row>
    <row r="92" spans="1:43" x14ac:dyDescent="0.25">
      <c r="A92" s="82">
        <f t="shared" si="4"/>
        <v>88</v>
      </c>
      <c r="B92" s="82" t="str">
        <f t="shared" si="7"/>
        <v>St N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8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231"/>
      <c r="AP92" s="52"/>
      <c r="AQ92" s="198" t="str">
        <f t="shared" si="6"/>
        <v>St N</v>
      </c>
    </row>
    <row r="93" spans="1:43" x14ac:dyDescent="0.25">
      <c r="A93" s="82">
        <f t="shared" si="4"/>
        <v>89</v>
      </c>
      <c r="B93" s="82" t="str">
        <f t="shared" si="7"/>
        <v>St N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8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231"/>
      <c r="AP93" s="52"/>
      <c r="AQ93" s="198" t="str">
        <f t="shared" si="6"/>
        <v>St N</v>
      </c>
    </row>
    <row r="94" spans="1:43" x14ac:dyDescent="0.25">
      <c r="A94" s="82">
        <f t="shared" si="4"/>
        <v>90</v>
      </c>
      <c r="B94" s="82" t="str">
        <f t="shared" si="7"/>
        <v>St N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8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231"/>
      <c r="AP94" s="52"/>
      <c r="AQ94" s="198" t="str">
        <f t="shared" si="6"/>
        <v>St N</v>
      </c>
    </row>
    <row r="95" spans="1:43" x14ac:dyDescent="0.25">
      <c r="A95" s="82">
        <f t="shared" si="4"/>
        <v>91</v>
      </c>
      <c r="B95" s="82" t="str">
        <f t="shared" si="7"/>
        <v>St N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8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231"/>
      <c r="AP95" s="52"/>
      <c r="AQ95" s="198" t="str">
        <f t="shared" si="6"/>
        <v>St N</v>
      </c>
    </row>
    <row r="96" spans="1:43" x14ac:dyDescent="0.25">
      <c r="A96" s="82">
        <f t="shared" si="4"/>
        <v>92</v>
      </c>
      <c r="B96" s="82" t="str">
        <f t="shared" si="7"/>
        <v>St N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8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231"/>
      <c r="AP96" s="52"/>
      <c r="AQ96" s="198" t="str">
        <f t="shared" si="6"/>
        <v>St N</v>
      </c>
    </row>
    <row r="97" spans="1:43" x14ac:dyDescent="0.25">
      <c r="A97" s="82">
        <f t="shared" si="4"/>
        <v>93</v>
      </c>
      <c r="B97" s="82" t="str">
        <f t="shared" si="7"/>
        <v>St N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8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231"/>
      <c r="AP97" s="52"/>
      <c r="AQ97" s="198" t="str">
        <f t="shared" si="6"/>
        <v>St N</v>
      </c>
    </row>
    <row r="98" spans="1:43" x14ac:dyDescent="0.25">
      <c r="A98" s="82">
        <f t="shared" si="4"/>
        <v>94</v>
      </c>
      <c r="B98" s="82" t="str">
        <f t="shared" si="7"/>
        <v>St N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8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231"/>
      <c r="AP98" s="52"/>
      <c r="AQ98" s="198" t="str">
        <f t="shared" si="6"/>
        <v>St N</v>
      </c>
    </row>
    <row r="99" spans="1:43" x14ac:dyDescent="0.25">
      <c r="A99" s="82">
        <f t="shared" si="4"/>
        <v>95</v>
      </c>
      <c r="B99" s="82" t="str">
        <f t="shared" si="7"/>
        <v>St N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8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231"/>
      <c r="AP99" s="52"/>
      <c r="AQ99" s="198" t="str">
        <f t="shared" si="6"/>
        <v>St N</v>
      </c>
    </row>
    <row r="100" spans="1:43" x14ac:dyDescent="0.25">
      <c r="A100" s="82">
        <f t="shared" si="4"/>
        <v>96</v>
      </c>
      <c r="B100" s="82" t="str">
        <f t="shared" si="7"/>
        <v>St N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8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231"/>
      <c r="AP100" s="52"/>
      <c r="AQ100" s="198" t="str">
        <f t="shared" si="6"/>
        <v>St N</v>
      </c>
    </row>
    <row r="101" spans="1:43" x14ac:dyDescent="0.25">
      <c r="A101" s="82">
        <f t="shared" si="4"/>
        <v>97</v>
      </c>
      <c r="B101" s="82" t="str">
        <f t="shared" si="7"/>
        <v>St N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8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231"/>
      <c r="AP101" s="52"/>
      <c r="AQ101" s="198" t="str">
        <f t="shared" si="6"/>
        <v>St N</v>
      </c>
    </row>
    <row r="102" spans="1:43" x14ac:dyDescent="0.25">
      <c r="A102" s="82">
        <f t="shared" ref="A102:A103" si="8">A101+1</f>
        <v>98</v>
      </c>
      <c r="B102" s="82" t="str">
        <f t="shared" si="7"/>
        <v>St N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8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231"/>
      <c r="AP102" s="52"/>
      <c r="AQ102" s="198" t="str">
        <f t="shared" si="6"/>
        <v>St N</v>
      </c>
    </row>
    <row r="103" spans="1:43" x14ac:dyDescent="0.25">
      <c r="A103" s="82">
        <f t="shared" si="8"/>
        <v>99</v>
      </c>
      <c r="B103" s="82" t="str">
        <f t="shared" si="7"/>
        <v>St N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8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231"/>
      <c r="AP103" s="52"/>
      <c r="AQ103" s="198" t="str">
        <f t="shared" si="6"/>
        <v>St N</v>
      </c>
    </row>
    <row r="104" spans="1:43" ht="16.5" thickBot="1" x14ac:dyDescent="0.3">
      <c r="A104" s="82">
        <f>A103+1</f>
        <v>100</v>
      </c>
      <c r="B104" s="82" t="str">
        <f>B53</f>
        <v>St N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25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232"/>
      <c r="AP104" s="44"/>
      <c r="AQ104" s="198" t="str">
        <f t="shared" si="6"/>
        <v>St N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26" t="s">
        <v>108</v>
      </c>
      <c r="P105" s="91">
        <f>IF(SUM(P5:P104)=0,"",SUM(P5:P104))</f>
        <v>30</v>
      </c>
      <c r="Q105" s="91" t="str">
        <f>IF(SUM(Q5:Q104)=0,"",SUM(Q5:Q104))</f>
        <v/>
      </c>
      <c r="R105" s="91">
        <f>IF(SUM(R5:R104)=0,"",SUM(R5:R104))</f>
        <v>20</v>
      </c>
      <c r="S105" s="635" t="str">
        <f t="shared" ref="S105:AN105" si="9">S2</f>
        <v>ADVENTUROUS ACTIVITIES</v>
      </c>
      <c r="T105" s="628" t="str">
        <f t="shared" si="9"/>
        <v>ARCHERY</v>
      </c>
      <c r="U105" s="626" t="str">
        <f t="shared" si="9"/>
        <v>ATHLETICS</v>
      </c>
      <c r="V105" s="628" t="str">
        <f t="shared" si="9"/>
        <v>BADMINTON</v>
      </c>
      <c r="W105" s="626" t="str">
        <f t="shared" si="9"/>
        <v>CANOEING</v>
      </c>
      <c r="X105" s="628" t="str">
        <f t="shared" si="9"/>
        <v>GOLF</v>
      </c>
      <c r="Y105" s="626" t="str">
        <f t="shared" si="9"/>
        <v>GYMNASTICS</v>
      </c>
      <c r="Z105" s="628" t="str">
        <f t="shared" si="9"/>
        <v>JUDO</v>
      </c>
      <c r="AA105" s="626" t="str">
        <f t="shared" si="9"/>
        <v>MOUNTAIN BIKING</v>
      </c>
      <c r="AB105" s="628" t="str">
        <f t="shared" si="9"/>
        <v>POOL -ARTISTIC SWIMMING</v>
      </c>
      <c r="AC105" s="626" t="str">
        <f t="shared" si="9"/>
        <v>POOL - POOLSIDE DIVING</v>
      </c>
      <c r="AD105" s="628" t="str">
        <f t="shared" si="9"/>
        <v>SKATEBOARDING</v>
      </c>
      <c r="AE105" s="626" t="str">
        <f t="shared" si="9"/>
        <v>SWORD FENCING</v>
      </c>
      <c r="AF105" s="628" t="str">
        <f t="shared" si="9"/>
        <v>TABLE TENNIS</v>
      </c>
      <c r="AG105" s="626" t="str">
        <f t="shared" si="9"/>
        <v>TRAMPOLINING</v>
      </c>
      <c r="AH105" s="628" t="str">
        <f t="shared" si="9"/>
        <v>VOLLEYBALL</v>
      </c>
      <c r="AI105" s="626" t="str">
        <f t="shared" si="9"/>
        <v>UNUSED</v>
      </c>
      <c r="AJ105" s="628" t="str">
        <f t="shared" si="9"/>
        <v>UNUSED</v>
      </c>
      <c r="AK105" s="626" t="str">
        <f t="shared" si="9"/>
        <v>UNUSED</v>
      </c>
      <c r="AL105" s="628" t="str">
        <f t="shared" si="9"/>
        <v>UNUSED</v>
      </c>
      <c r="AM105" s="626" t="str">
        <f t="shared" si="9"/>
        <v>UNUSED</v>
      </c>
      <c r="AN105" s="624" t="str">
        <f t="shared" si="9"/>
        <v>UNUSED</v>
      </c>
      <c r="AO105" s="233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8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234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23"/>
      <c r="P107" s="30"/>
      <c r="Q107" s="30"/>
      <c r="R107" s="30"/>
      <c r="S107" s="38"/>
      <c r="AL107" s="22"/>
      <c r="AM107" s="22"/>
      <c r="AN107" s="22"/>
      <c r="AO107" s="235" t="s">
        <v>40</v>
      </c>
      <c r="AP107" s="30"/>
      <c r="AQ107" s="21">
        <f>100-COUNTIF(C5:C104,"")</f>
        <v>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23"/>
      <c r="P108" s="30"/>
      <c r="Q108" s="30"/>
      <c r="R108" s="30"/>
      <c r="S108" s="36" t="str">
        <f t="shared" ref="S108:AN108" si="10">IF(COUNTIF(S5:S104,1)=0,"",COUNTIF(S5:S104,1))</f>
        <v/>
      </c>
      <c r="T108" s="35">
        <f t="shared" si="10"/>
        <v>1</v>
      </c>
      <c r="U108" s="35">
        <f t="shared" si="10"/>
        <v>1</v>
      </c>
      <c r="V108" s="35" t="str">
        <f t="shared" si="10"/>
        <v/>
      </c>
      <c r="W108" s="35" t="str">
        <f t="shared" si="10"/>
        <v/>
      </c>
      <c r="X108" s="35">
        <f t="shared" si="10"/>
        <v>1</v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236" t="s">
        <v>3</v>
      </c>
      <c r="AP108" s="32"/>
      <c r="AQ108" s="95">
        <f>SUM(S108:AN108)</f>
        <v>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23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2</v>
      </c>
      <c r="U109" s="27" t="str">
        <f t="shared" si="11"/>
        <v/>
      </c>
      <c r="V109" s="27">
        <f t="shared" si="11"/>
        <v>1</v>
      </c>
      <c r="W109" s="27" t="str">
        <f t="shared" si="11"/>
        <v/>
      </c>
      <c r="X109" s="27">
        <f t="shared" si="11"/>
        <v>1</v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>
        <f t="shared" si="11"/>
        <v>1</v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37" t="s">
        <v>59</v>
      </c>
      <c r="AP109" s="24"/>
      <c r="AQ109" s="95">
        <f>SUM(S109:AN109)</f>
        <v>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7"/>
      <c r="P110" s="83"/>
      <c r="Q110" s="83"/>
      <c r="R110" s="83"/>
      <c r="S110" s="29" t="str">
        <f t="shared" ref="S110:AN110" si="12">IF(COUNTIF(S5:S104,3)=0,"",COUNTIF(S5:S104,3))</f>
        <v/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 t="str">
        <f t="shared" si="12"/>
        <v/>
      </c>
      <c r="X110" s="27" t="str">
        <f t="shared" si="12"/>
        <v/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 t="str">
        <f t="shared" si="12"/>
        <v/>
      </c>
      <c r="AG110" s="27">
        <f t="shared" si="12"/>
        <v>1</v>
      </c>
      <c r="AH110" s="27">
        <f t="shared" si="12"/>
        <v>2</v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37" t="s">
        <v>58</v>
      </c>
      <c r="AP110" s="24"/>
      <c r="AQ110" s="95">
        <f>SUM(S110:AN110)</f>
        <v>3</v>
      </c>
    </row>
    <row r="111" spans="1:43" ht="16.5" thickTop="1" x14ac:dyDescent="0.25"/>
  </sheetData>
  <sortState xmlns:xlrd2="http://schemas.microsoft.com/office/spreadsheetml/2017/richdata2" ref="C5:AM10">
    <sortCondition ref="D5:D10"/>
    <sortCondition ref="C5:C10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5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F742FE78-1F57-0A4F-A58E-A6333C896CD9}"/>
    <hyperlink ref="H6" r:id="rId2" xr:uid="{7792C43C-8447-B04F-8664-7C149DFAC8EB}"/>
    <hyperlink ref="H7" r:id="rId3" xr:uid="{293E8D12-104A-4AC9-810E-79FEDE24C1B9}"/>
    <hyperlink ref="H8" r:id="rId4" xr:uid="{E61DCC39-FA13-413D-B3CE-B6D218BEB6A9}"/>
    <hyperlink ref="H9" r:id="rId5" xr:uid="{A69B717B-5BE4-45DE-98A7-864F348D7BD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Q111"/>
  <sheetViews>
    <sheetView zoomScale="85" zoomScaleNormal="85" workbookViewId="0">
      <pane ySplit="525" activePane="bottomLeft"/>
      <selection sqref="A1:XFD1048576"/>
      <selection pane="bottomLeft" activeCell="AP28" sqref="B5:AP2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45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283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103</v>
      </c>
      <c r="E2" s="631"/>
      <c r="F2" s="631"/>
      <c r="G2" s="632"/>
      <c r="H2" s="124"/>
      <c r="I2" s="124"/>
      <c r="J2" s="78" t="s">
        <v>62</v>
      </c>
      <c r="K2" s="122" t="s">
        <v>113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66" t="s">
        <v>61</v>
      </c>
      <c r="AP2" s="76" t="str">
        <f>D2</f>
        <v>The Trinity CE Primary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66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284" t="s">
        <v>60</v>
      </c>
      <c r="AP4" s="67" t="s">
        <v>4</v>
      </c>
    </row>
    <row r="5" spans="1:43" ht="16.5" thickTop="1" x14ac:dyDescent="0.25">
      <c r="A5" s="82">
        <v>1</v>
      </c>
      <c r="B5" s="82" t="s">
        <v>24</v>
      </c>
      <c r="C5" s="66" t="s">
        <v>1431</v>
      </c>
      <c r="D5" s="128" t="s">
        <v>1432</v>
      </c>
      <c r="E5" s="167" t="s">
        <v>1433</v>
      </c>
      <c r="F5" s="160" t="s">
        <v>1434</v>
      </c>
      <c r="G5" s="165" t="s">
        <v>161</v>
      </c>
      <c r="H5" s="180" t="s">
        <v>1435</v>
      </c>
      <c r="I5" s="172" t="s">
        <v>1436</v>
      </c>
      <c r="J5" s="129"/>
      <c r="K5" s="172" t="s">
        <v>149</v>
      </c>
      <c r="L5" s="181" t="s">
        <v>1437</v>
      </c>
      <c r="M5" s="165" t="s">
        <v>1438</v>
      </c>
      <c r="N5" s="182"/>
      <c r="O5" s="189"/>
      <c r="P5" s="89">
        <v>10</v>
      </c>
      <c r="Q5" s="143"/>
      <c r="R5" s="88"/>
      <c r="S5" s="64"/>
      <c r="T5" s="65"/>
      <c r="U5" s="64"/>
      <c r="V5" s="65"/>
      <c r="W5" s="64">
        <v>2</v>
      </c>
      <c r="X5" s="65"/>
      <c r="Y5" s="64"/>
      <c r="Z5" s="65"/>
      <c r="AA5" s="64"/>
      <c r="AB5" s="65"/>
      <c r="AC5" s="64"/>
      <c r="AD5" s="65"/>
      <c r="AE5" s="64"/>
      <c r="AF5" s="63"/>
      <c r="AG5" s="62">
        <v>1</v>
      </c>
      <c r="AH5" s="63"/>
      <c r="AI5" s="62"/>
      <c r="AJ5" s="63"/>
      <c r="AK5" s="62"/>
      <c r="AL5" s="108"/>
      <c r="AM5" s="107"/>
      <c r="AN5" s="61"/>
      <c r="AO5" s="285" t="s">
        <v>168</v>
      </c>
      <c r="AP5" s="147"/>
      <c r="AQ5" s="198" t="str">
        <f t="shared" ref="AQ5:AQ27" si="0">B5</f>
        <v>TY</v>
      </c>
    </row>
    <row r="6" spans="1:43" x14ac:dyDescent="0.25">
      <c r="A6" s="82">
        <f>A5+1</f>
        <v>2</v>
      </c>
      <c r="B6" s="82" t="s">
        <v>24</v>
      </c>
      <c r="C6" s="66" t="s">
        <v>564</v>
      </c>
      <c r="D6" s="128" t="s">
        <v>565</v>
      </c>
      <c r="E6" s="167" t="s">
        <v>238</v>
      </c>
      <c r="F6" s="160" t="s">
        <v>566</v>
      </c>
      <c r="G6" s="165" t="s">
        <v>161</v>
      </c>
      <c r="H6" s="180" t="s">
        <v>567</v>
      </c>
      <c r="I6" s="172" t="s">
        <v>568</v>
      </c>
      <c r="J6" s="129"/>
      <c r="K6" s="172" t="s">
        <v>149</v>
      </c>
      <c r="L6" s="181" t="s">
        <v>569</v>
      </c>
      <c r="M6" s="165" t="s">
        <v>570</v>
      </c>
      <c r="N6" s="182"/>
      <c r="O6" s="189" t="s">
        <v>151</v>
      </c>
      <c r="P6" s="89"/>
      <c r="Q6" s="143"/>
      <c r="R6" s="281">
        <v>10</v>
      </c>
      <c r="S6" s="64">
        <v>1</v>
      </c>
      <c r="T6" s="65"/>
      <c r="U6" s="64"/>
      <c r="V6" s="65"/>
      <c r="W6" s="64"/>
      <c r="X6" s="65"/>
      <c r="Y6" s="64"/>
      <c r="Z6" s="65"/>
      <c r="AA6" s="64"/>
      <c r="AB6" s="65"/>
      <c r="AC6" s="64"/>
      <c r="AD6" s="65">
        <v>3</v>
      </c>
      <c r="AE6" s="64"/>
      <c r="AF6" s="63"/>
      <c r="AG6" s="62">
        <v>2</v>
      </c>
      <c r="AH6" s="63"/>
      <c r="AI6" s="62"/>
      <c r="AJ6" s="63"/>
      <c r="AK6" s="62"/>
      <c r="AL6" s="63"/>
      <c r="AM6" s="62"/>
      <c r="AN6" s="61"/>
      <c r="AO6" s="285" t="s">
        <v>168</v>
      </c>
      <c r="AP6" s="147"/>
      <c r="AQ6" s="198" t="str">
        <f t="shared" si="0"/>
        <v>TY</v>
      </c>
    </row>
    <row r="7" spans="1:43" x14ac:dyDescent="0.25">
      <c r="A7" s="82">
        <f t="shared" ref="A7:A28" si="1">A6+1</f>
        <v>3</v>
      </c>
      <c r="B7" s="96" t="s">
        <v>28</v>
      </c>
      <c r="C7" s="58" t="s">
        <v>154</v>
      </c>
      <c r="D7" s="131" t="s">
        <v>1440</v>
      </c>
      <c r="E7" s="168" t="s">
        <v>1450</v>
      </c>
      <c r="F7" s="161" t="s">
        <v>1446</v>
      </c>
      <c r="G7" s="165" t="s">
        <v>152</v>
      </c>
      <c r="H7" s="183" t="s">
        <v>1448</v>
      </c>
      <c r="I7" s="173" t="s">
        <v>1451</v>
      </c>
      <c r="J7" s="134"/>
      <c r="K7" s="173" t="s">
        <v>149</v>
      </c>
      <c r="L7" s="135" t="s">
        <v>363</v>
      </c>
      <c r="M7" s="175" t="s">
        <v>1452</v>
      </c>
      <c r="N7" s="182"/>
      <c r="O7" s="188" t="s">
        <v>153</v>
      </c>
      <c r="P7" s="89">
        <v>10</v>
      </c>
      <c r="Q7" s="143"/>
      <c r="R7" s="191"/>
      <c r="S7" s="56"/>
      <c r="T7" s="57"/>
      <c r="U7" s="56"/>
      <c r="V7" s="57"/>
      <c r="W7" s="56"/>
      <c r="X7" s="57">
        <v>2</v>
      </c>
      <c r="Y7" s="56">
        <v>3</v>
      </c>
      <c r="Z7" s="57"/>
      <c r="AA7" s="56"/>
      <c r="AB7" s="57"/>
      <c r="AC7" s="56"/>
      <c r="AD7" s="57"/>
      <c r="AE7" s="56"/>
      <c r="AF7" s="55"/>
      <c r="AG7" s="54">
        <v>1</v>
      </c>
      <c r="AH7" s="55"/>
      <c r="AI7" s="54"/>
      <c r="AJ7" s="55"/>
      <c r="AK7" s="54"/>
      <c r="AL7" s="55"/>
      <c r="AM7" s="54"/>
      <c r="AN7" s="53"/>
      <c r="AO7" s="231" t="s">
        <v>657</v>
      </c>
      <c r="AP7" s="52"/>
      <c r="AQ7" s="194" t="str">
        <f t="shared" si="0"/>
        <v>Gt C</v>
      </c>
    </row>
    <row r="8" spans="1:43" x14ac:dyDescent="0.25">
      <c r="A8" s="386">
        <f t="shared" si="1"/>
        <v>4</v>
      </c>
      <c r="B8" s="386" t="s">
        <v>24</v>
      </c>
      <c r="C8" s="387" t="s">
        <v>1444</v>
      </c>
      <c r="D8" s="388" t="s">
        <v>1440</v>
      </c>
      <c r="E8" s="389" t="s">
        <v>1445</v>
      </c>
      <c r="F8" s="389" t="s">
        <v>1446</v>
      </c>
      <c r="G8" s="390" t="s">
        <v>148</v>
      </c>
      <c r="H8" s="391" t="s">
        <v>1448</v>
      </c>
      <c r="I8" s="392" t="s">
        <v>1825</v>
      </c>
      <c r="J8" s="392"/>
      <c r="K8" s="392" t="s">
        <v>149</v>
      </c>
      <c r="L8" s="393" t="s">
        <v>363</v>
      </c>
      <c r="M8" s="394" t="s">
        <v>1449</v>
      </c>
      <c r="N8" s="395"/>
      <c r="O8" s="400" t="s">
        <v>151</v>
      </c>
      <c r="P8" s="89">
        <v>10</v>
      </c>
      <c r="Q8" s="143"/>
      <c r="R8" s="88"/>
      <c r="S8" s="56">
        <v>1</v>
      </c>
      <c r="T8" s="57">
        <v>3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>
        <v>2</v>
      </c>
      <c r="AG8" s="54"/>
      <c r="AH8" s="55"/>
      <c r="AI8" s="54"/>
      <c r="AJ8" s="55"/>
      <c r="AK8" s="54"/>
      <c r="AL8" s="55"/>
      <c r="AM8" s="54"/>
      <c r="AN8" s="53"/>
      <c r="AO8" s="286"/>
      <c r="AP8" s="52"/>
      <c r="AQ8" s="198" t="str">
        <f t="shared" si="0"/>
        <v>TY</v>
      </c>
    </row>
    <row r="9" spans="1:43" x14ac:dyDescent="0.25">
      <c r="A9" s="82">
        <f t="shared" si="1"/>
        <v>5</v>
      </c>
      <c r="B9" s="82" t="s">
        <v>24</v>
      </c>
      <c r="C9" s="58" t="s">
        <v>1439</v>
      </c>
      <c r="D9" s="131" t="s">
        <v>1440</v>
      </c>
      <c r="E9" s="168" t="s">
        <v>1441</v>
      </c>
      <c r="F9" s="161" t="s">
        <v>1447</v>
      </c>
      <c r="G9" s="165" t="s">
        <v>161</v>
      </c>
      <c r="H9" s="183" t="s">
        <v>1824</v>
      </c>
      <c r="I9" s="174" t="s">
        <v>1442</v>
      </c>
      <c r="J9" s="135"/>
      <c r="K9" s="174" t="s">
        <v>149</v>
      </c>
      <c r="L9" s="135" t="s">
        <v>1011</v>
      </c>
      <c r="M9" s="175" t="s">
        <v>1443</v>
      </c>
      <c r="N9" s="182"/>
      <c r="O9" s="189"/>
      <c r="P9" s="89">
        <v>10</v>
      </c>
      <c r="Q9" s="143"/>
      <c r="R9" s="88"/>
      <c r="S9" s="56">
        <v>2</v>
      </c>
      <c r="T9" s="57"/>
      <c r="U9" s="56"/>
      <c r="V9" s="57"/>
      <c r="W9" s="56"/>
      <c r="X9" s="57"/>
      <c r="Y9" s="56"/>
      <c r="Z9" s="57"/>
      <c r="AA9" s="56"/>
      <c r="AB9" s="57"/>
      <c r="AC9" s="56"/>
      <c r="AD9" s="57">
        <v>1</v>
      </c>
      <c r="AE9" s="56"/>
      <c r="AF9" s="55">
        <v>3</v>
      </c>
      <c r="AG9" s="54"/>
      <c r="AH9" s="55"/>
      <c r="AI9" s="54"/>
      <c r="AJ9" s="55"/>
      <c r="AK9" s="54"/>
      <c r="AL9" s="55"/>
      <c r="AM9" s="54"/>
      <c r="AN9" s="53"/>
      <c r="AO9" s="286"/>
      <c r="AP9" s="52"/>
      <c r="AQ9" s="198" t="str">
        <f t="shared" si="0"/>
        <v>TY</v>
      </c>
    </row>
    <row r="10" spans="1:43" x14ac:dyDescent="0.25">
      <c r="A10" s="82">
        <f t="shared" si="1"/>
        <v>6</v>
      </c>
      <c r="B10" s="82" t="s">
        <v>24</v>
      </c>
      <c r="C10" s="58" t="s">
        <v>357</v>
      </c>
      <c r="D10" s="131" t="s">
        <v>480</v>
      </c>
      <c r="E10" s="168" t="s">
        <v>481</v>
      </c>
      <c r="F10" s="161" t="s">
        <v>482</v>
      </c>
      <c r="G10" s="165" t="s">
        <v>483</v>
      </c>
      <c r="H10" s="183" t="s">
        <v>484</v>
      </c>
      <c r="I10" s="174" t="s">
        <v>485</v>
      </c>
      <c r="J10" s="135"/>
      <c r="K10" s="174" t="s">
        <v>149</v>
      </c>
      <c r="L10" s="135" t="s">
        <v>486</v>
      </c>
      <c r="M10" s="175" t="s">
        <v>487</v>
      </c>
      <c r="N10" s="182" t="s">
        <v>488</v>
      </c>
      <c r="O10" s="189" t="s">
        <v>153</v>
      </c>
      <c r="P10" s="89"/>
      <c r="Q10" s="143"/>
      <c r="R10" s="281">
        <v>10</v>
      </c>
      <c r="S10" s="56"/>
      <c r="T10" s="57"/>
      <c r="U10" s="56"/>
      <c r="V10" s="57">
        <v>3</v>
      </c>
      <c r="W10" s="56"/>
      <c r="X10" s="57"/>
      <c r="Y10" s="56"/>
      <c r="Z10" s="57"/>
      <c r="AA10" s="56"/>
      <c r="AB10" s="57">
        <v>2</v>
      </c>
      <c r="AC10" s="56">
        <v>1</v>
      </c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286"/>
      <c r="AP10" s="52"/>
      <c r="AQ10" s="198" t="str">
        <f t="shared" si="0"/>
        <v>TY</v>
      </c>
    </row>
    <row r="11" spans="1:43" x14ac:dyDescent="0.25">
      <c r="A11" s="82">
        <f t="shared" si="1"/>
        <v>7</v>
      </c>
      <c r="B11" s="96" t="s">
        <v>28</v>
      </c>
      <c r="C11" s="58" t="s">
        <v>1459</v>
      </c>
      <c r="D11" s="131" t="s">
        <v>1453</v>
      </c>
      <c r="E11" s="168" t="s">
        <v>1454</v>
      </c>
      <c r="F11" s="161" t="s">
        <v>1455</v>
      </c>
      <c r="G11" s="165" t="s">
        <v>161</v>
      </c>
      <c r="H11" s="183" t="s">
        <v>1456</v>
      </c>
      <c r="I11" s="173" t="s">
        <v>1457</v>
      </c>
      <c r="J11" s="134"/>
      <c r="K11" s="173" t="s">
        <v>149</v>
      </c>
      <c r="L11" s="135" t="s">
        <v>569</v>
      </c>
      <c r="M11" s="175" t="s">
        <v>1458</v>
      </c>
      <c r="N11" s="182"/>
      <c r="O11" s="188" t="s">
        <v>153</v>
      </c>
      <c r="P11" s="89">
        <v>10</v>
      </c>
      <c r="Q11" s="143"/>
      <c r="R11" s="191"/>
      <c r="S11" s="56"/>
      <c r="T11" s="57"/>
      <c r="U11" s="56"/>
      <c r="V11" s="57">
        <v>1</v>
      </c>
      <c r="W11" s="56"/>
      <c r="X11" s="57"/>
      <c r="Y11" s="56"/>
      <c r="Z11" s="57"/>
      <c r="AA11" s="56"/>
      <c r="AB11" s="57"/>
      <c r="AC11" s="56"/>
      <c r="AD11" s="57"/>
      <c r="AE11" s="56"/>
      <c r="AF11" s="55">
        <v>2</v>
      </c>
      <c r="AG11" s="54">
        <v>3</v>
      </c>
      <c r="AH11" s="55"/>
      <c r="AI11" s="54"/>
      <c r="AJ11" s="55"/>
      <c r="AK11" s="54"/>
      <c r="AL11" s="55"/>
      <c r="AM11" s="54"/>
      <c r="AN11" s="53"/>
      <c r="AO11" s="231"/>
      <c r="AP11" s="52"/>
      <c r="AQ11" s="194" t="str">
        <f t="shared" si="0"/>
        <v>Gt C</v>
      </c>
    </row>
    <row r="12" spans="1:43" x14ac:dyDescent="0.25">
      <c r="A12" s="82">
        <f t="shared" si="1"/>
        <v>8</v>
      </c>
      <c r="B12" s="96" t="s">
        <v>28</v>
      </c>
      <c r="C12" s="58" t="s">
        <v>1460</v>
      </c>
      <c r="D12" s="131" t="s">
        <v>1461</v>
      </c>
      <c r="E12" s="168" t="s">
        <v>1462</v>
      </c>
      <c r="F12" s="161" t="s">
        <v>1463</v>
      </c>
      <c r="G12" s="165" t="s">
        <v>161</v>
      </c>
      <c r="H12" s="183" t="s">
        <v>1464</v>
      </c>
      <c r="I12" s="173" t="s">
        <v>1465</v>
      </c>
      <c r="J12" s="134"/>
      <c r="K12" s="173" t="s">
        <v>149</v>
      </c>
      <c r="L12" s="135" t="s">
        <v>569</v>
      </c>
      <c r="M12" s="175" t="s">
        <v>1466</v>
      </c>
      <c r="N12" s="182"/>
      <c r="O12" s="189" t="s">
        <v>153</v>
      </c>
      <c r="P12" s="89">
        <v>10</v>
      </c>
      <c r="Q12" s="143"/>
      <c r="R12" s="88"/>
      <c r="S12" s="56"/>
      <c r="T12" s="57">
        <v>1</v>
      </c>
      <c r="U12" s="56"/>
      <c r="V12" s="57"/>
      <c r="W12" s="56"/>
      <c r="X12" s="57"/>
      <c r="Y12" s="56"/>
      <c r="Z12" s="57"/>
      <c r="AA12" s="56"/>
      <c r="AB12" s="57"/>
      <c r="AC12" s="56"/>
      <c r="AD12" s="57">
        <v>3</v>
      </c>
      <c r="AE12" s="56">
        <v>2</v>
      </c>
      <c r="AF12" s="55"/>
      <c r="AG12" s="54"/>
      <c r="AH12" s="55"/>
      <c r="AI12" s="54"/>
      <c r="AJ12" s="55"/>
      <c r="AK12" s="54"/>
      <c r="AL12" s="55"/>
      <c r="AM12" s="54"/>
      <c r="AN12" s="53"/>
      <c r="AO12" s="231"/>
      <c r="AP12" s="52"/>
      <c r="AQ12" s="194" t="str">
        <f t="shared" si="0"/>
        <v>Gt C</v>
      </c>
    </row>
    <row r="13" spans="1:43" ht="26.25" x14ac:dyDescent="0.25">
      <c r="A13" s="82">
        <f t="shared" si="1"/>
        <v>9</v>
      </c>
      <c r="B13" s="96" t="s">
        <v>28</v>
      </c>
      <c r="C13" s="58" t="s">
        <v>1467</v>
      </c>
      <c r="D13" s="131" t="s">
        <v>1112</v>
      </c>
      <c r="E13" s="168" t="s">
        <v>1468</v>
      </c>
      <c r="F13" s="161" t="s">
        <v>1113</v>
      </c>
      <c r="G13" s="165" t="s">
        <v>152</v>
      </c>
      <c r="H13" s="183" t="s">
        <v>1114</v>
      </c>
      <c r="I13" s="173" t="s">
        <v>1115</v>
      </c>
      <c r="J13" s="134"/>
      <c r="K13" s="173" t="s">
        <v>149</v>
      </c>
      <c r="L13" s="135" t="s">
        <v>297</v>
      </c>
      <c r="M13" s="175" t="s">
        <v>1116</v>
      </c>
      <c r="N13" s="182"/>
      <c r="O13" s="189" t="s">
        <v>153</v>
      </c>
      <c r="P13" s="89"/>
      <c r="Q13" s="143"/>
      <c r="R13" s="278">
        <v>10</v>
      </c>
      <c r="S13" s="56"/>
      <c r="T13" s="57"/>
      <c r="U13" s="56"/>
      <c r="V13" s="57"/>
      <c r="W13" s="56">
        <v>3</v>
      </c>
      <c r="X13" s="57"/>
      <c r="Y13" s="56"/>
      <c r="Z13" s="57"/>
      <c r="AA13" s="56"/>
      <c r="AB13" s="57"/>
      <c r="AC13" s="56"/>
      <c r="AD13" s="57"/>
      <c r="AE13" s="56">
        <v>1</v>
      </c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231"/>
      <c r="AP13" s="52"/>
      <c r="AQ13" s="194" t="str">
        <f t="shared" si="0"/>
        <v>Gt C</v>
      </c>
    </row>
    <row r="14" spans="1:43" x14ac:dyDescent="0.25">
      <c r="A14" s="82">
        <f t="shared" si="1"/>
        <v>10</v>
      </c>
      <c r="B14" s="82" t="s">
        <v>24</v>
      </c>
      <c r="C14" s="58" t="s">
        <v>357</v>
      </c>
      <c r="D14" s="131" t="s">
        <v>358</v>
      </c>
      <c r="E14" s="168" t="s">
        <v>360</v>
      </c>
      <c r="F14" s="161" t="s">
        <v>359</v>
      </c>
      <c r="G14" s="165" t="s">
        <v>161</v>
      </c>
      <c r="H14" s="183" t="s">
        <v>361</v>
      </c>
      <c r="I14" s="173" t="s">
        <v>362</v>
      </c>
      <c r="J14" s="134"/>
      <c r="K14" s="173" t="s">
        <v>149</v>
      </c>
      <c r="L14" s="135" t="s">
        <v>363</v>
      </c>
      <c r="M14" s="175" t="s">
        <v>364</v>
      </c>
      <c r="N14" s="182"/>
      <c r="O14" s="188" t="s">
        <v>151</v>
      </c>
      <c r="P14" s="89"/>
      <c r="Q14" s="143"/>
      <c r="R14" s="280">
        <v>10</v>
      </c>
      <c r="S14" s="56">
        <v>2</v>
      </c>
      <c r="T14" s="57"/>
      <c r="U14" s="56"/>
      <c r="V14" s="57"/>
      <c r="W14" s="56">
        <v>1</v>
      </c>
      <c r="X14" s="57"/>
      <c r="Y14" s="56"/>
      <c r="Z14" s="57"/>
      <c r="AA14" s="56"/>
      <c r="AB14" s="57"/>
      <c r="AC14" s="56"/>
      <c r="AD14" s="57"/>
      <c r="AE14" s="56"/>
      <c r="AF14" s="55"/>
      <c r="AG14" s="54">
        <v>3</v>
      </c>
      <c r="AH14" s="55"/>
      <c r="AI14" s="54"/>
      <c r="AJ14" s="55"/>
      <c r="AK14" s="54"/>
      <c r="AL14" s="55"/>
      <c r="AM14" s="54"/>
      <c r="AN14" s="53"/>
      <c r="AO14" s="286" t="s">
        <v>336</v>
      </c>
      <c r="AP14" s="52"/>
      <c r="AQ14" s="198" t="str">
        <f t="shared" si="0"/>
        <v>TY</v>
      </c>
    </row>
    <row r="15" spans="1:43" x14ac:dyDescent="0.25">
      <c r="A15" s="82">
        <f t="shared" si="1"/>
        <v>11</v>
      </c>
      <c r="B15" s="82" t="s">
        <v>24</v>
      </c>
      <c r="C15" s="58" t="s">
        <v>365</v>
      </c>
      <c r="D15" s="131" t="s">
        <v>366</v>
      </c>
      <c r="E15" s="168" t="s">
        <v>367</v>
      </c>
      <c r="F15" s="161" t="s">
        <v>368</v>
      </c>
      <c r="G15" s="165" t="s">
        <v>148</v>
      </c>
      <c r="H15" s="183" t="s">
        <v>369</v>
      </c>
      <c r="I15" s="173" t="s">
        <v>370</v>
      </c>
      <c r="J15" s="134"/>
      <c r="K15" s="173" t="s">
        <v>149</v>
      </c>
      <c r="L15" s="135" t="s">
        <v>371</v>
      </c>
      <c r="M15" s="175" t="s">
        <v>372</v>
      </c>
      <c r="N15" s="182"/>
      <c r="O15" s="189" t="s">
        <v>151</v>
      </c>
      <c r="P15" s="89"/>
      <c r="Q15" s="143"/>
      <c r="R15" s="281">
        <v>10</v>
      </c>
      <c r="S15" s="56">
        <v>1</v>
      </c>
      <c r="T15" s="57"/>
      <c r="U15" s="56"/>
      <c r="V15" s="57"/>
      <c r="W15" s="56"/>
      <c r="X15" s="57"/>
      <c r="Y15" s="56">
        <v>2</v>
      </c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286" t="s">
        <v>336</v>
      </c>
      <c r="AP15" s="52"/>
      <c r="AQ15" s="198" t="str">
        <f t="shared" si="0"/>
        <v>TY</v>
      </c>
    </row>
    <row r="16" spans="1:43" x14ac:dyDescent="0.25">
      <c r="A16" s="82">
        <f t="shared" si="1"/>
        <v>12</v>
      </c>
      <c r="B16" s="96" t="s">
        <v>28</v>
      </c>
      <c r="C16" s="58" t="s">
        <v>626</v>
      </c>
      <c r="D16" s="131" t="s">
        <v>1469</v>
      </c>
      <c r="E16" s="168" t="s">
        <v>1470</v>
      </c>
      <c r="F16" s="161" t="s">
        <v>1471</v>
      </c>
      <c r="G16" s="165" t="s">
        <v>152</v>
      </c>
      <c r="H16" s="183" t="s">
        <v>1472</v>
      </c>
      <c r="I16" s="173" t="s">
        <v>1473</v>
      </c>
      <c r="J16" s="134"/>
      <c r="K16" s="173" t="s">
        <v>149</v>
      </c>
      <c r="L16" s="135" t="s">
        <v>1474</v>
      </c>
      <c r="M16" s="175" t="s">
        <v>1475</v>
      </c>
      <c r="N16" s="182" t="s">
        <v>1476</v>
      </c>
      <c r="O16" s="189" t="s">
        <v>153</v>
      </c>
      <c r="P16" s="89">
        <v>10</v>
      </c>
      <c r="Q16" s="143"/>
      <c r="R16" s="88"/>
      <c r="S16" s="56"/>
      <c r="T16" s="57">
        <v>2</v>
      </c>
      <c r="U16" s="56"/>
      <c r="V16" s="57"/>
      <c r="W16" s="56"/>
      <c r="X16" s="57">
        <v>1</v>
      </c>
      <c r="Y16" s="56"/>
      <c r="Z16" s="57"/>
      <c r="AA16" s="56"/>
      <c r="AB16" s="57"/>
      <c r="AC16" s="56"/>
      <c r="AD16" s="57"/>
      <c r="AE16" s="56"/>
      <c r="AF16" s="55"/>
      <c r="AG16" s="54">
        <v>3</v>
      </c>
      <c r="AH16" s="55"/>
      <c r="AI16" s="54"/>
      <c r="AJ16" s="55"/>
      <c r="AK16" s="54"/>
      <c r="AL16" s="55"/>
      <c r="AM16" s="54"/>
      <c r="AN16" s="53"/>
      <c r="AO16" s="231" t="s">
        <v>168</v>
      </c>
      <c r="AP16" s="52"/>
      <c r="AQ16" s="194" t="str">
        <f t="shared" si="0"/>
        <v>Gt C</v>
      </c>
    </row>
    <row r="17" spans="1:43" x14ac:dyDescent="0.25">
      <c r="A17" s="82">
        <f t="shared" si="1"/>
        <v>13</v>
      </c>
      <c r="B17" s="96" t="s">
        <v>28</v>
      </c>
      <c r="C17" s="58" t="s">
        <v>1477</v>
      </c>
      <c r="D17" s="467" t="s">
        <v>2747</v>
      </c>
      <c r="E17" s="168" t="s">
        <v>1478</v>
      </c>
      <c r="F17" s="161" t="s">
        <v>1479</v>
      </c>
      <c r="G17" s="165" t="s">
        <v>161</v>
      </c>
      <c r="H17" s="183" t="s">
        <v>1482</v>
      </c>
      <c r="I17" s="173" t="s">
        <v>1480</v>
      </c>
      <c r="J17" s="134"/>
      <c r="K17" s="173" t="s">
        <v>149</v>
      </c>
      <c r="L17" s="135" t="s">
        <v>1030</v>
      </c>
      <c r="M17" s="175" t="s">
        <v>1481</v>
      </c>
      <c r="N17" s="182"/>
      <c r="O17" s="189" t="s">
        <v>153</v>
      </c>
      <c r="P17" s="89">
        <v>10</v>
      </c>
      <c r="Q17" s="143"/>
      <c r="R17" s="88"/>
      <c r="S17" s="56"/>
      <c r="T17" s="57">
        <v>1</v>
      </c>
      <c r="U17" s="56"/>
      <c r="V17" s="57"/>
      <c r="W17" s="56"/>
      <c r="X17" s="57"/>
      <c r="Y17" s="56"/>
      <c r="Z17" s="57">
        <v>3</v>
      </c>
      <c r="AA17" s="56"/>
      <c r="AB17" s="57"/>
      <c r="AC17" s="56"/>
      <c r="AD17" s="57"/>
      <c r="AE17" s="56">
        <v>2</v>
      </c>
      <c r="AF17" s="55"/>
      <c r="AG17" s="54"/>
      <c r="AH17" s="55"/>
      <c r="AI17" s="54"/>
      <c r="AJ17" s="55"/>
      <c r="AK17" s="54"/>
      <c r="AL17" s="55"/>
      <c r="AM17" s="54"/>
      <c r="AN17" s="53"/>
      <c r="AO17" s="231"/>
      <c r="AP17" s="52"/>
      <c r="AQ17" s="194" t="str">
        <f t="shared" si="0"/>
        <v>Gt C</v>
      </c>
    </row>
    <row r="18" spans="1:43" ht="26.25" x14ac:dyDescent="0.25">
      <c r="A18" s="82">
        <f t="shared" si="1"/>
        <v>14</v>
      </c>
      <c r="B18" s="96" t="s">
        <v>28</v>
      </c>
      <c r="C18" s="58" t="s">
        <v>1014</v>
      </c>
      <c r="D18" s="131" t="s">
        <v>1483</v>
      </c>
      <c r="E18" s="168" t="s">
        <v>1484</v>
      </c>
      <c r="F18" s="161" t="s">
        <v>1485</v>
      </c>
      <c r="G18" s="165" t="s">
        <v>1486</v>
      </c>
      <c r="H18" s="183" t="s">
        <v>1487</v>
      </c>
      <c r="I18" s="173" t="s">
        <v>1488</v>
      </c>
      <c r="J18" s="134"/>
      <c r="K18" s="173" t="s">
        <v>149</v>
      </c>
      <c r="L18" s="135" t="s">
        <v>1030</v>
      </c>
      <c r="M18" s="175" t="s">
        <v>1489</v>
      </c>
      <c r="N18" s="182" t="s">
        <v>1491</v>
      </c>
      <c r="O18" s="189" t="s">
        <v>153</v>
      </c>
      <c r="P18" s="89">
        <v>10</v>
      </c>
      <c r="Q18" s="143"/>
      <c r="R18" s="88"/>
      <c r="S18" s="56"/>
      <c r="T18" s="57">
        <v>1</v>
      </c>
      <c r="U18" s="56"/>
      <c r="V18" s="57"/>
      <c r="W18" s="56"/>
      <c r="X18" s="57">
        <v>2</v>
      </c>
      <c r="Y18" s="56"/>
      <c r="Z18" s="57"/>
      <c r="AA18" s="56"/>
      <c r="AB18" s="57"/>
      <c r="AC18" s="56"/>
      <c r="AD18" s="57"/>
      <c r="AE18" s="56"/>
      <c r="AF18" s="55"/>
      <c r="AG18" s="54">
        <v>3</v>
      </c>
      <c r="AH18" s="55"/>
      <c r="AI18" s="54"/>
      <c r="AJ18" s="55"/>
      <c r="AK18" s="54"/>
      <c r="AL18" s="55"/>
      <c r="AM18" s="54"/>
      <c r="AN18" s="53"/>
      <c r="AO18" s="231" t="s">
        <v>168</v>
      </c>
      <c r="AP18" s="52" t="s">
        <v>1490</v>
      </c>
      <c r="AQ18" s="194" t="str">
        <f t="shared" si="0"/>
        <v>Gt C</v>
      </c>
    </row>
    <row r="19" spans="1:43" x14ac:dyDescent="0.25">
      <c r="A19" s="82">
        <f t="shared" si="1"/>
        <v>15</v>
      </c>
      <c r="B19" s="96" t="s">
        <v>28</v>
      </c>
      <c r="C19" s="58" t="s">
        <v>1492</v>
      </c>
      <c r="D19" s="131" t="s">
        <v>1493</v>
      </c>
      <c r="E19" s="168" t="s">
        <v>1494</v>
      </c>
      <c r="F19" s="161" t="s">
        <v>1495</v>
      </c>
      <c r="G19" s="165" t="s">
        <v>161</v>
      </c>
      <c r="H19" s="183" t="s">
        <v>1496</v>
      </c>
      <c r="I19" s="173" t="s">
        <v>1497</v>
      </c>
      <c r="J19" s="134"/>
      <c r="K19" s="173" t="s">
        <v>149</v>
      </c>
      <c r="L19" s="135" t="s">
        <v>363</v>
      </c>
      <c r="M19" s="175" t="s">
        <v>1498</v>
      </c>
      <c r="N19" s="182"/>
      <c r="O19" s="189" t="s">
        <v>151</v>
      </c>
      <c r="P19" s="89">
        <v>10</v>
      </c>
      <c r="Q19" s="143"/>
      <c r="R19" s="88"/>
      <c r="S19" s="56"/>
      <c r="T19" s="57"/>
      <c r="U19" s="56"/>
      <c r="V19" s="57">
        <v>1</v>
      </c>
      <c r="W19" s="56"/>
      <c r="X19" s="57"/>
      <c r="Y19" s="56"/>
      <c r="Z19" s="57"/>
      <c r="AA19" s="56"/>
      <c r="AB19" s="57"/>
      <c r="AC19" s="56"/>
      <c r="AD19" s="57"/>
      <c r="AE19" s="56">
        <v>3</v>
      </c>
      <c r="AF19" s="55"/>
      <c r="AG19" s="54">
        <v>2</v>
      </c>
      <c r="AH19" s="55"/>
      <c r="AI19" s="54"/>
      <c r="AJ19" s="55"/>
      <c r="AK19" s="54"/>
      <c r="AL19" s="55"/>
      <c r="AM19" s="54"/>
      <c r="AN19" s="53"/>
      <c r="AO19" s="231" t="s">
        <v>168</v>
      </c>
      <c r="AP19" s="52" t="s">
        <v>1499</v>
      </c>
      <c r="AQ19" s="194" t="str">
        <f t="shared" si="0"/>
        <v>Gt C</v>
      </c>
    </row>
    <row r="20" spans="1:43" x14ac:dyDescent="0.25">
      <c r="A20" s="82">
        <f t="shared" si="1"/>
        <v>16</v>
      </c>
      <c r="B20" s="96" t="s">
        <v>28</v>
      </c>
      <c r="C20" s="58" t="s">
        <v>832</v>
      </c>
      <c r="D20" s="131" t="s">
        <v>1500</v>
      </c>
      <c r="E20" s="168" t="s">
        <v>1501</v>
      </c>
      <c r="F20" s="161" t="s">
        <v>1502</v>
      </c>
      <c r="G20" s="165" t="s">
        <v>152</v>
      </c>
      <c r="H20" s="183" t="s">
        <v>1503</v>
      </c>
      <c r="I20" s="173" t="s">
        <v>1504</v>
      </c>
      <c r="J20" s="134"/>
      <c r="K20" s="173" t="s">
        <v>149</v>
      </c>
      <c r="L20" s="135" t="s">
        <v>1323</v>
      </c>
      <c r="M20" s="175" t="s">
        <v>1505</v>
      </c>
      <c r="N20" s="182"/>
      <c r="O20" s="189" t="s">
        <v>153</v>
      </c>
      <c r="P20" s="89">
        <v>10</v>
      </c>
      <c r="Q20" s="143"/>
      <c r="R20" s="88"/>
      <c r="S20" s="56"/>
      <c r="T20" s="57"/>
      <c r="U20" s="56">
        <v>3</v>
      </c>
      <c r="V20" s="57"/>
      <c r="W20" s="56"/>
      <c r="X20" s="57"/>
      <c r="Y20" s="56">
        <v>1</v>
      </c>
      <c r="Z20" s="57"/>
      <c r="AA20" s="56"/>
      <c r="AB20" s="57"/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231"/>
      <c r="AP20" s="52"/>
      <c r="AQ20" s="194" t="str">
        <f t="shared" si="0"/>
        <v>Gt C</v>
      </c>
    </row>
    <row r="21" spans="1:43" x14ac:dyDescent="0.25">
      <c r="A21" s="82">
        <f t="shared" si="1"/>
        <v>17</v>
      </c>
      <c r="B21" s="96" t="s">
        <v>28</v>
      </c>
      <c r="C21" s="238" t="s">
        <v>2748</v>
      </c>
      <c r="D21" s="131" t="s">
        <v>1506</v>
      </c>
      <c r="E21" s="168" t="s">
        <v>1511</v>
      </c>
      <c r="F21" s="161" t="s">
        <v>1507</v>
      </c>
      <c r="G21" s="165" t="s">
        <v>152</v>
      </c>
      <c r="H21" s="183" t="s">
        <v>1508</v>
      </c>
      <c r="I21" s="173" t="s">
        <v>1509</v>
      </c>
      <c r="J21" s="134"/>
      <c r="K21" s="173" t="s">
        <v>149</v>
      </c>
      <c r="L21" s="135" t="s">
        <v>363</v>
      </c>
      <c r="M21" s="175" t="s">
        <v>1510</v>
      </c>
      <c r="N21" s="182"/>
      <c r="O21" s="189" t="s">
        <v>153</v>
      </c>
      <c r="P21" s="89">
        <v>10</v>
      </c>
      <c r="Q21" s="143"/>
      <c r="R21" s="88"/>
      <c r="S21" s="56"/>
      <c r="T21" s="57"/>
      <c r="U21" s="56"/>
      <c r="V21" s="57"/>
      <c r="W21" s="56">
        <v>1</v>
      </c>
      <c r="X21" s="57"/>
      <c r="Y21" s="56"/>
      <c r="Z21" s="57"/>
      <c r="AA21" s="56"/>
      <c r="AB21" s="57"/>
      <c r="AC21" s="56"/>
      <c r="AD21" s="57"/>
      <c r="AE21" s="56">
        <v>2</v>
      </c>
      <c r="AF21" s="55"/>
      <c r="AG21" s="54">
        <v>3</v>
      </c>
      <c r="AH21" s="55"/>
      <c r="AI21" s="54"/>
      <c r="AJ21" s="55"/>
      <c r="AK21" s="54"/>
      <c r="AL21" s="55"/>
      <c r="AM21" s="54"/>
      <c r="AN21" s="53"/>
      <c r="AO21" s="231" t="s">
        <v>336</v>
      </c>
      <c r="AP21" s="52"/>
      <c r="AQ21" s="194" t="str">
        <f t="shared" si="0"/>
        <v>Gt C</v>
      </c>
    </row>
    <row r="22" spans="1:43" x14ac:dyDescent="0.25">
      <c r="A22" s="82">
        <f t="shared" si="1"/>
        <v>18</v>
      </c>
      <c r="B22" s="96" t="s">
        <v>28</v>
      </c>
      <c r="C22" s="58" t="s">
        <v>1512</v>
      </c>
      <c r="D22" s="131" t="s">
        <v>1513</v>
      </c>
      <c r="E22" s="168" t="s">
        <v>1514</v>
      </c>
      <c r="F22" s="161" t="s">
        <v>1515</v>
      </c>
      <c r="G22" s="165" t="s">
        <v>152</v>
      </c>
      <c r="H22" s="183" t="s">
        <v>1519</v>
      </c>
      <c r="I22" s="173" t="s">
        <v>1516</v>
      </c>
      <c r="J22" s="134"/>
      <c r="K22" s="173" t="s">
        <v>149</v>
      </c>
      <c r="L22" s="135" t="s">
        <v>1517</v>
      </c>
      <c r="M22" s="175" t="s">
        <v>1518</v>
      </c>
      <c r="N22" s="182"/>
      <c r="O22" s="189" t="s">
        <v>153</v>
      </c>
      <c r="P22" s="89">
        <v>10</v>
      </c>
      <c r="Q22" s="143"/>
      <c r="R22" s="88"/>
      <c r="S22" s="56"/>
      <c r="T22" s="57">
        <v>1</v>
      </c>
      <c r="U22" s="56"/>
      <c r="V22" s="57"/>
      <c r="W22" s="56">
        <v>2</v>
      </c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>
        <v>3</v>
      </c>
      <c r="AI22" s="54"/>
      <c r="AJ22" s="55"/>
      <c r="AK22" s="54"/>
      <c r="AL22" s="55"/>
      <c r="AM22" s="54"/>
      <c r="AN22" s="53"/>
      <c r="AO22" s="231"/>
      <c r="AP22" s="52" t="s">
        <v>1499</v>
      </c>
      <c r="AQ22" s="194" t="str">
        <f t="shared" si="0"/>
        <v>Gt C</v>
      </c>
    </row>
    <row r="23" spans="1:43" x14ac:dyDescent="0.25">
      <c r="A23" s="82">
        <f t="shared" si="1"/>
        <v>19</v>
      </c>
      <c r="B23" s="96" t="s">
        <v>28</v>
      </c>
      <c r="C23" s="125" t="s">
        <v>626</v>
      </c>
      <c r="D23" s="132" t="s">
        <v>952</v>
      </c>
      <c r="E23" s="169" t="s">
        <v>1520</v>
      </c>
      <c r="F23" s="162" t="s">
        <v>954</v>
      </c>
      <c r="G23" s="165" t="s">
        <v>152</v>
      </c>
      <c r="H23" s="183" t="s">
        <v>1521</v>
      </c>
      <c r="I23" s="176" t="s">
        <v>956</v>
      </c>
      <c r="J23" s="134"/>
      <c r="K23" s="173" t="s">
        <v>149</v>
      </c>
      <c r="L23" s="135" t="s">
        <v>957</v>
      </c>
      <c r="M23" s="175" t="s">
        <v>958</v>
      </c>
      <c r="N23" s="182"/>
      <c r="O23" s="189" t="s">
        <v>153</v>
      </c>
      <c r="P23" s="89">
        <v>10</v>
      </c>
      <c r="Q23" s="143"/>
      <c r="R23" s="88"/>
      <c r="S23" s="56">
        <v>3</v>
      </c>
      <c r="T23" s="57">
        <v>2</v>
      </c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>
        <v>1</v>
      </c>
      <c r="AH23" s="55"/>
      <c r="AI23" s="54"/>
      <c r="AJ23" s="55"/>
      <c r="AK23" s="54"/>
      <c r="AL23" s="55"/>
      <c r="AM23" s="54"/>
      <c r="AN23" s="53"/>
      <c r="AO23" s="231" t="s">
        <v>168</v>
      </c>
      <c r="AP23" s="52"/>
      <c r="AQ23" s="194" t="str">
        <f t="shared" si="0"/>
        <v>Gt C</v>
      </c>
    </row>
    <row r="24" spans="1:43" ht="26.25" x14ac:dyDescent="0.25">
      <c r="A24" s="82">
        <f t="shared" si="1"/>
        <v>20</v>
      </c>
      <c r="B24" s="96" t="s">
        <v>28</v>
      </c>
      <c r="C24" s="125" t="s">
        <v>1522</v>
      </c>
      <c r="D24" s="132" t="s">
        <v>877</v>
      </c>
      <c r="E24" s="169" t="s">
        <v>1523</v>
      </c>
      <c r="F24" s="162" t="s">
        <v>1524</v>
      </c>
      <c r="G24" s="165" t="s">
        <v>152</v>
      </c>
      <c r="H24" s="183" t="s">
        <v>1525</v>
      </c>
      <c r="I24" s="174" t="s">
        <v>1526</v>
      </c>
      <c r="J24" s="134"/>
      <c r="K24" s="173" t="s">
        <v>149</v>
      </c>
      <c r="L24" s="135" t="s">
        <v>1528</v>
      </c>
      <c r="M24" s="175" t="s">
        <v>1527</v>
      </c>
      <c r="N24" s="182"/>
      <c r="O24" s="189" t="s">
        <v>153</v>
      </c>
      <c r="P24" s="89">
        <v>10</v>
      </c>
      <c r="Q24" s="143"/>
      <c r="R24" s="88"/>
      <c r="S24" s="56"/>
      <c r="T24" s="57"/>
      <c r="U24" s="56"/>
      <c r="V24" s="57"/>
      <c r="W24" s="56"/>
      <c r="X24" s="57"/>
      <c r="Y24" s="56">
        <v>1</v>
      </c>
      <c r="Z24" s="57"/>
      <c r="AA24" s="56"/>
      <c r="AB24" s="57"/>
      <c r="AC24" s="56"/>
      <c r="AD24" s="57"/>
      <c r="AE24" s="56"/>
      <c r="AF24" s="55"/>
      <c r="AG24" s="54">
        <v>2</v>
      </c>
      <c r="AH24" s="55"/>
      <c r="AI24" s="54"/>
      <c r="AJ24" s="55"/>
      <c r="AK24" s="54"/>
      <c r="AL24" s="55"/>
      <c r="AM24" s="54"/>
      <c r="AN24" s="53"/>
      <c r="AO24" s="231" t="s">
        <v>657</v>
      </c>
      <c r="AP24" s="52"/>
      <c r="AQ24" s="194" t="str">
        <f t="shared" si="0"/>
        <v>Gt C</v>
      </c>
    </row>
    <row r="25" spans="1:43" x14ac:dyDescent="0.25">
      <c r="A25" s="82">
        <f t="shared" si="1"/>
        <v>21</v>
      </c>
      <c r="B25" s="82" t="s">
        <v>24</v>
      </c>
      <c r="C25" s="58" t="s">
        <v>626</v>
      </c>
      <c r="D25" s="131" t="s">
        <v>1529</v>
      </c>
      <c r="E25" s="167" t="s">
        <v>1535</v>
      </c>
      <c r="F25" s="160" t="s">
        <v>1531</v>
      </c>
      <c r="G25" s="165" t="s">
        <v>148</v>
      </c>
      <c r="H25" s="180" t="s">
        <v>1532</v>
      </c>
      <c r="I25" s="172" t="s">
        <v>1533</v>
      </c>
      <c r="J25" s="134"/>
      <c r="K25" s="173" t="s">
        <v>149</v>
      </c>
      <c r="L25" s="135" t="s">
        <v>569</v>
      </c>
      <c r="M25" s="175" t="s">
        <v>1534</v>
      </c>
      <c r="N25" s="182"/>
      <c r="O25" s="189" t="s">
        <v>151</v>
      </c>
      <c r="P25" s="89">
        <v>10</v>
      </c>
      <c r="Q25" s="143"/>
      <c r="R25" s="88"/>
      <c r="S25" s="56">
        <v>1</v>
      </c>
      <c r="T25" s="57"/>
      <c r="U25" s="56"/>
      <c r="V25" s="57"/>
      <c r="W25" s="56">
        <v>2</v>
      </c>
      <c r="X25" s="57"/>
      <c r="Y25" s="56">
        <v>3</v>
      </c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286" t="s">
        <v>168</v>
      </c>
      <c r="AP25" s="52" t="s">
        <v>1826</v>
      </c>
      <c r="AQ25" s="198" t="str">
        <f t="shared" si="0"/>
        <v>TY</v>
      </c>
    </row>
    <row r="26" spans="1:43" x14ac:dyDescent="0.25">
      <c r="A26" s="82">
        <f t="shared" si="1"/>
        <v>22</v>
      </c>
      <c r="B26" s="96"/>
      <c r="C26" s="58"/>
      <c r="D26" s="131"/>
      <c r="E26" s="168"/>
      <c r="F26" s="161"/>
      <c r="G26" s="165"/>
      <c r="H26" s="183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231"/>
      <c r="AP26" s="52"/>
      <c r="AQ26" s="194"/>
    </row>
    <row r="27" spans="1:43" x14ac:dyDescent="0.25">
      <c r="A27" s="82">
        <f t="shared" si="1"/>
        <v>23</v>
      </c>
      <c r="B27" s="96" t="s">
        <v>28</v>
      </c>
      <c r="C27" s="58" t="s">
        <v>458</v>
      </c>
      <c r="D27" s="131" t="s">
        <v>1529</v>
      </c>
      <c r="E27" s="168" t="s">
        <v>1530</v>
      </c>
      <c r="F27" s="161" t="s">
        <v>1531</v>
      </c>
      <c r="G27" s="165" t="s">
        <v>161</v>
      </c>
      <c r="H27" s="183" t="s">
        <v>1532</v>
      </c>
      <c r="I27" s="173" t="s">
        <v>1533</v>
      </c>
      <c r="J27" s="134"/>
      <c r="K27" s="173" t="s">
        <v>149</v>
      </c>
      <c r="L27" s="135" t="s">
        <v>569</v>
      </c>
      <c r="M27" s="175" t="s">
        <v>1534</v>
      </c>
      <c r="N27" s="182"/>
      <c r="O27" s="189" t="s">
        <v>151</v>
      </c>
      <c r="P27" s="89">
        <v>10</v>
      </c>
      <c r="Q27" s="143"/>
      <c r="R27" s="88"/>
      <c r="S27" s="56">
        <v>1</v>
      </c>
      <c r="T27" s="57"/>
      <c r="U27" s="56"/>
      <c r="V27" s="57"/>
      <c r="W27" s="56">
        <v>2</v>
      </c>
      <c r="X27" s="57"/>
      <c r="Y27" s="56">
        <v>3</v>
      </c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231" t="s">
        <v>168</v>
      </c>
      <c r="AP27" s="52"/>
      <c r="AQ27" s="194" t="str">
        <f t="shared" si="0"/>
        <v>Gt C</v>
      </c>
    </row>
    <row r="28" spans="1:43" s="349" customFormat="1" x14ac:dyDescent="0.25">
      <c r="A28" s="82">
        <f t="shared" si="1"/>
        <v>24</v>
      </c>
      <c r="B28" s="325" t="str">
        <f t="shared" ref="B28:B45" si="2">B27</f>
        <v>Gt C</v>
      </c>
      <c r="C28" s="326" t="s">
        <v>1719</v>
      </c>
      <c r="D28" s="327" t="s">
        <v>2710</v>
      </c>
      <c r="E28" s="328" t="s">
        <v>2711</v>
      </c>
      <c r="F28" s="329" t="s">
        <v>2712</v>
      </c>
      <c r="G28" s="330" t="s">
        <v>161</v>
      </c>
      <c r="H28" s="331" t="s">
        <v>2744</v>
      </c>
      <c r="I28" s="332" t="s">
        <v>2448</v>
      </c>
      <c r="J28" s="333" t="s">
        <v>2713</v>
      </c>
      <c r="K28" s="332" t="s">
        <v>2714</v>
      </c>
      <c r="L28" s="334" t="s">
        <v>2715</v>
      </c>
      <c r="M28" s="335" t="s">
        <v>2716</v>
      </c>
      <c r="N28" s="336" t="s">
        <v>2717</v>
      </c>
      <c r="O28" s="337" t="s">
        <v>153</v>
      </c>
      <c r="P28" s="338">
        <v>10</v>
      </c>
      <c r="Q28" s="339"/>
      <c r="R28" s="340"/>
      <c r="S28" s="341"/>
      <c r="T28" s="342">
        <v>1</v>
      </c>
      <c r="U28" s="341"/>
      <c r="V28" s="342"/>
      <c r="W28" s="341"/>
      <c r="X28" s="342"/>
      <c r="Y28" s="341"/>
      <c r="Z28" s="342"/>
      <c r="AA28" s="341"/>
      <c r="AB28" s="342"/>
      <c r="AC28" s="341"/>
      <c r="AD28" s="342"/>
      <c r="AE28" s="341">
        <v>2</v>
      </c>
      <c r="AF28" s="343"/>
      <c r="AG28" s="344">
        <v>3</v>
      </c>
      <c r="AH28" s="343"/>
      <c r="AI28" s="344"/>
      <c r="AJ28" s="343"/>
      <c r="AK28" s="344"/>
      <c r="AL28" s="343"/>
      <c r="AM28" s="344"/>
      <c r="AN28" s="345"/>
      <c r="AO28" s="346"/>
      <c r="AP28" s="347"/>
      <c r="AQ28" s="348" t="str">
        <f t="shared" ref="AQ28:AQ33" si="3">B28</f>
        <v>Gt C</v>
      </c>
    </row>
    <row r="29" spans="1:43" x14ac:dyDescent="0.25">
      <c r="A29" s="82">
        <f t="shared" ref="A29:A34" si="4">A28+1</f>
        <v>25</v>
      </c>
      <c r="B29" s="82" t="str">
        <f t="shared" si="2"/>
        <v>Gt C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286"/>
      <c r="AP29" s="52"/>
      <c r="AQ29" s="198" t="str">
        <f t="shared" si="3"/>
        <v>Gt C</v>
      </c>
    </row>
    <row r="30" spans="1:43" x14ac:dyDescent="0.25">
      <c r="A30" s="82">
        <f t="shared" si="4"/>
        <v>26</v>
      </c>
      <c r="B30" s="82" t="str">
        <f t="shared" si="2"/>
        <v>Gt C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286"/>
      <c r="AP30" s="52"/>
      <c r="AQ30" s="198" t="str">
        <f t="shared" si="3"/>
        <v>Gt C</v>
      </c>
    </row>
    <row r="31" spans="1:43" x14ac:dyDescent="0.25">
      <c r="A31" s="82">
        <f t="shared" si="4"/>
        <v>27</v>
      </c>
      <c r="B31" s="82" t="str">
        <f t="shared" si="2"/>
        <v>Gt C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286"/>
      <c r="AP31" s="52"/>
      <c r="AQ31" s="198" t="str">
        <f t="shared" si="3"/>
        <v>Gt C</v>
      </c>
    </row>
    <row r="32" spans="1:43" x14ac:dyDescent="0.25">
      <c r="A32" s="82">
        <f t="shared" si="4"/>
        <v>28</v>
      </c>
      <c r="B32" s="82" t="str">
        <f t="shared" si="2"/>
        <v>Gt C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286"/>
      <c r="AP32" s="52"/>
      <c r="AQ32" s="198" t="str">
        <f t="shared" si="3"/>
        <v>Gt C</v>
      </c>
    </row>
    <row r="33" spans="1:43" x14ac:dyDescent="0.25">
      <c r="A33" s="82">
        <f t="shared" si="4"/>
        <v>29</v>
      </c>
      <c r="B33" s="82" t="str">
        <f t="shared" si="2"/>
        <v>Gt C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286"/>
      <c r="AP33" s="52"/>
      <c r="AQ33" s="198" t="str">
        <f t="shared" si="3"/>
        <v>Gt C</v>
      </c>
    </row>
    <row r="34" spans="1:43" x14ac:dyDescent="0.25">
      <c r="A34" s="82">
        <f t="shared" si="4"/>
        <v>30</v>
      </c>
      <c r="B34" s="82" t="str">
        <f t="shared" si="2"/>
        <v>Gt C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286"/>
      <c r="AP34" s="52"/>
      <c r="AQ34" s="198" t="str">
        <f t="shared" ref="AQ34:AQ65" si="5">B34</f>
        <v>Gt C</v>
      </c>
    </row>
    <row r="35" spans="1:43" x14ac:dyDescent="0.25">
      <c r="A35" s="82">
        <f t="shared" ref="A35:A102" si="6">A34+1</f>
        <v>31</v>
      </c>
      <c r="B35" s="82" t="str">
        <f t="shared" si="2"/>
        <v>Gt C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286"/>
      <c r="AP35" s="52"/>
      <c r="AQ35" s="198" t="str">
        <f t="shared" si="5"/>
        <v>Gt C</v>
      </c>
    </row>
    <row r="36" spans="1:43" x14ac:dyDescent="0.25">
      <c r="A36" s="82">
        <f t="shared" si="6"/>
        <v>32</v>
      </c>
      <c r="B36" s="82" t="str">
        <f t="shared" si="2"/>
        <v>Gt C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286"/>
      <c r="AP36" s="52"/>
      <c r="AQ36" s="198" t="str">
        <f t="shared" si="5"/>
        <v>Gt C</v>
      </c>
    </row>
    <row r="37" spans="1:43" x14ac:dyDescent="0.25">
      <c r="A37" s="82">
        <f t="shared" si="6"/>
        <v>33</v>
      </c>
      <c r="B37" s="82" t="str">
        <f t="shared" si="2"/>
        <v>Gt C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286"/>
      <c r="AP37" s="52"/>
      <c r="AQ37" s="198" t="str">
        <f t="shared" si="5"/>
        <v>Gt C</v>
      </c>
    </row>
    <row r="38" spans="1:43" x14ac:dyDescent="0.25">
      <c r="A38" s="82">
        <f t="shared" si="6"/>
        <v>34</v>
      </c>
      <c r="B38" s="82" t="str">
        <f t="shared" si="2"/>
        <v>Gt C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286"/>
      <c r="AP38" s="52"/>
      <c r="AQ38" s="198" t="str">
        <f t="shared" si="5"/>
        <v>Gt C</v>
      </c>
    </row>
    <row r="39" spans="1:43" x14ac:dyDescent="0.25">
      <c r="A39" s="82">
        <f t="shared" si="6"/>
        <v>35</v>
      </c>
      <c r="B39" s="82" t="str">
        <f t="shared" si="2"/>
        <v>Gt C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286"/>
      <c r="AP39" s="52"/>
      <c r="AQ39" s="198" t="str">
        <f t="shared" si="5"/>
        <v>Gt C</v>
      </c>
    </row>
    <row r="40" spans="1:43" x14ac:dyDescent="0.25">
      <c r="A40" s="82">
        <f t="shared" si="6"/>
        <v>36</v>
      </c>
      <c r="B40" s="82" t="str">
        <f t="shared" si="2"/>
        <v>Gt C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286"/>
      <c r="AP40" s="52"/>
      <c r="AQ40" s="198" t="str">
        <f t="shared" si="5"/>
        <v>Gt C</v>
      </c>
    </row>
    <row r="41" spans="1:43" x14ac:dyDescent="0.25">
      <c r="A41" s="82">
        <f t="shared" si="6"/>
        <v>37</v>
      </c>
      <c r="B41" s="82" t="str">
        <f t="shared" si="2"/>
        <v>Gt C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286"/>
      <c r="AP41" s="52"/>
      <c r="AQ41" s="198" t="str">
        <f t="shared" si="5"/>
        <v>Gt C</v>
      </c>
    </row>
    <row r="42" spans="1:43" x14ac:dyDescent="0.25">
      <c r="A42" s="82">
        <f t="shared" si="6"/>
        <v>38</v>
      </c>
      <c r="B42" s="82" t="str">
        <f t="shared" si="2"/>
        <v>Gt C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286"/>
      <c r="AP42" s="52"/>
      <c r="AQ42" s="198" t="str">
        <f t="shared" si="5"/>
        <v>Gt C</v>
      </c>
    </row>
    <row r="43" spans="1:43" x14ac:dyDescent="0.25">
      <c r="A43" s="82">
        <f t="shared" si="6"/>
        <v>39</v>
      </c>
      <c r="B43" s="82" t="str">
        <f t="shared" si="2"/>
        <v>Gt C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286"/>
      <c r="AP43" s="52"/>
      <c r="AQ43" s="198" t="str">
        <f t="shared" si="5"/>
        <v>Gt C</v>
      </c>
    </row>
    <row r="44" spans="1:43" x14ac:dyDescent="0.25">
      <c r="A44" s="82">
        <f t="shared" si="6"/>
        <v>40</v>
      </c>
      <c r="B44" s="82" t="str">
        <f t="shared" si="2"/>
        <v>Gt C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286"/>
      <c r="AP44" s="52"/>
      <c r="AQ44" s="198" t="str">
        <f t="shared" si="5"/>
        <v>Gt C</v>
      </c>
    </row>
    <row r="45" spans="1:43" x14ac:dyDescent="0.25">
      <c r="A45" s="82">
        <f t="shared" si="6"/>
        <v>41</v>
      </c>
      <c r="B45" s="82" t="str">
        <f t="shared" si="2"/>
        <v>Gt C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286"/>
      <c r="AP45" s="52"/>
      <c r="AQ45" s="198" t="str">
        <f t="shared" si="5"/>
        <v>Gt C</v>
      </c>
    </row>
    <row r="46" spans="1:43" x14ac:dyDescent="0.25">
      <c r="A46" s="82">
        <f t="shared" si="6"/>
        <v>42</v>
      </c>
      <c r="B46" s="82" t="str">
        <f>B40</f>
        <v>Gt C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286"/>
      <c r="AP46" s="52"/>
      <c r="AQ46" s="198" t="str">
        <f t="shared" si="5"/>
        <v>Gt C</v>
      </c>
    </row>
    <row r="47" spans="1:43" x14ac:dyDescent="0.25">
      <c r="A47" s="82">
        <f t="shared" si="6"/>
        <v>43</v>
      </c>
      <c r="B47" s="82" t="str">
        <f>B46</f>
        <v>Gt C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286"/>
      <c r="AP47" s="52"/>
      <c r="AQ47" s="198" t="str">
        <f t="shared" si="5"/>
        <v>Gt C</v>
      </c>
    </row>
    <row r="48" spans="1:43" x14ac:dyDescent="0.25">
      <c r="A48" s="82">
        <f t="shared" si="6"/>
        <v>44</v>
      </c>
      <c r="B48" s="82" t="str">
        <f>B47</f>
        <v>Gt C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286"/>
      <c r="AP48" s="52"/>
      <c r="AQ48" s="198" t="str">
        <f t="shared" si="5"/>
        <v>Gt C</v>
      </c>
    </row>
    <row r="49" spans="1:43" x14ac:dyDescent="0.25">
      <c r="A49" s="82">
        <f t="shared" si="6"/>
        <v>45</v>
      </c>
      <c r="B49" s="82" t="str">
        <f>B48</f>
        <v>Gt C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286"/>
      <c r="AP49" s="52"/>
      <c r="AQ49" s="198" t="str">
        <f t="shared" si="5"/>
        <v>Gt C</v>
      </c>
    </row>
    <row r="50" spans="1:43" x14ac:dyDescent="0.25">
      <c r="A50" s="82">
        <f t="shared" si="6"/>
        <v>46</v>
      </c>
      <c r="B50" s="82" t="str">
        <f>B49</f>
        <v>Gt C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286"/>
      <c r="AP50" s="52"/>
      <c r="AQ50" s="198" t="str">
        <f t="shared" si="5"/>
        <v>Gt C</v>
      </c>
    </row>
    <row r="51" spans="1:43" x14ac:dyDescent="0.25">
      <c r="A51" s="82">
        <f t="shared" si="6"/>
        <v>47</v>
      </c>
      <c r="B51" s="82" t="str">
        <f t="shared" ref="B51:B93" si="7">B50</f>
        <v>Gt C</v>
      </c>
      <c r="C51" s="66"/>
      <c r="D51" s="128"/>
      <c r="E51" s="167"/>
      <c r="F51" s="160"/>
      <c r="G51" s="165"/>
      <c r="H51" s="132"/>
      <c r="I51" s="172"/>
      <c r="J51" s="129"/>
      <c r="K51" s="172"/>
      <c r="L51" s="181"/>
      <c r="M51" s="16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286"/>
      <c r="AP51" s="52"/>
      <c r="AQ51" s="198" t="str">
        <f t="shared" si="5"/>
        <v>Gt C</v>
      </c>
    </row>
    <row r="52" spans="1:43" x14ac:dyDescent="0.25">
      <c r="A52" s="82">
        <f t="shared" si="6"/>
        <v>48</v>
      </c>
      <c r="B52" s="82" t="str">
        <f t="shared" si="7"/>
        <v>Gt C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286"/>
      <c r="AP52" s="52"/>
      <c r="AQ52" s="198" t="str">
        <f t="shared" si="5"/>
        <v>Gt C</v>
      </c>
    </row>
    <row r="53" spans="1:43" x14ac:dyDescent="0.25">
      <c r="A53" s="82">
        <f t="shared" si="6"/>
        <v>49</v>
      </c>
      <c r="B53" s="82" t="str">
        <f t="shared" si="7"/>
        <v>Gt C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286"/>
      <c r="AP53" s="52"/>
      <c r="AQ53" s="198" t="str">
        <f t="shared" si="5"/>
        <v>Gt C</v>
      </c>
    </row>
    <row r="54" spans="1:43" x14ac:dyDescent="0.25">
      <c r="A54" s="82">
        <f t="shared" si="6"/>
        <v>50</v>
      </c>
      <c r="B54" s="82" t="str">
        <f t="shared" si="7"/>
        <v>Gt C</v>
      </c>
      <c r="C54" s="58"/>
      <c r="D54" s="131"/>
      <c r="E54" s="168"/>
      <c r="F54" s="161"/>
      <c r="G54" s="165"/>
      <c r="H54" s="132"/>
      <c r="I54" s="174"/>
      <c r="J54" s="135"/>
      <c r="K54" s="174"/>
      <c r="L54" s="135"/>
      <c r="M54" s="17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286"/>
      <c r="AP54" s="52"/>
      <c r="AQ54" s="198" t="str">
        <f t="shared" si="5"/>
        <v>Gt C</v>
      </c>
    </row>
    <row r="55" spans="1:43" x14ac:dyDescent="0.25">
      <c r="A55" s="82">
        <f t="shared" si="6"/>
        <v>51</v>
      </c>
      <c r="B55" s="82" t="str">
        <f t="shared" si="7"/>
        <v>Gt C</v>
      </c>
      <c r="C55" s="58"/>
      <c r="D55" s="131"/>
      <c r="E55" s="168"/>
      <c r="F55" s="161"/>
      <c r="G55" s="165"/>
      <c r="H55" s="132"/>
      <c r="I55" s="174"/>
      <c r="J55" s="135"/>
      <c r="K55" s="174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286"/>
      <c r="AP55" s="52"/>
      <c r="AQ55" s="198" t="str">
        <f t="shared" si="5"/>
        <v>Gt C</v>
      </c>
    </row>
    <row r="56" spans="1:43" x14ac:dyDescent="0.25">
      <c r="A56" s="82">
        <f t="shared" si="6"/>
        <v>52</v>
      </c>
      <c r="B56" s="82" t="str">
        <f t="shared" si="7"/>
        <v>Gt C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286"/>
      <c r="AP56" s="52"/>
      <c r="AQ56" s="198" t="str">
        <f t="shared" si="5"/>
        <v>Gt C</v>
      </c>
    </row>
    <row r="57" spans="1:43" x14ac:dyDescent="0.25">
      <c r="A57" s="82">
        <f t="shared" si="6"/>
        <v>53</v>
      </c>
      <c r="B57" s="82" t="str">
        <f t="shared" si="7"/>
        <v>Gt C</v>
      </c>
      <c r="C57" s="58"/>
      <c r="D57" s="131"/>
      <c r="E57" s="168"/>
      <c r="F57" s="161"/>
      <c r="G57" s="165"/>
      <c r="H57" s="132"/>
      <c r="I57" s="173"/>
      <c r="J57" s="134"/>
      <c r="K57" s="173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286"/>
      <c r="AP57" s="52"/>
      <c r="AQ57" s="198" t="str">
        <f t="shared" si="5"/>
        <v>Gt C</v>
      </c>
    </row>
    <row r="58" spans="1:43" x14ac:dyDescent="0.25">
      <c r="A58" s="82">
        <f t="shared" si="6"/>
        <v>54</v>
      </c>
      <c r="B58" s="82" t="str">
        <f t="shared" si="7"/>
        <v>Gt C</v>
      </c>
      <c r="C58" s="58"/>
      <c r="D58" s="131"/>
      <c r="E58" s="168"/>
      <c r="F58" s="161"/>
      <c r="G58" s="165"/>
      <c r="H58" s="132"/>
      <c r="I58" s="173"/>
      <c r="J58" s="134"/>
      <c r="K58" s="173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286"/>
      <c r="AP58" s="52"/>
      <c r="AQ58" s="198" t="str">
        <f t="shared" si="5"/>
        <v>Gt C</v>
      </c>
    </row>
    <row r="59" spans="1:43" x14ac:dyDescent="0.25">
      <c r="A59" s="82">
        <f t="shared" si="6"/>
        <v>55</v>
      </c>
      <c r="B59" s="82" t="str">
        <f t="shared" si="7"/>
        <v>Gt C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286"/>
      <c r="AP59" s="52"/>
      <c r="AQ59" s="198" t="str">
        <f t="shared" si="5"/>
        <v>Gt C</v>
      </c>
    </row>
    <row r="60" spans="1:43" x14ac:dyDescent="0.25">
      <c r="A60" s="82">
        <f t="shared" si="6"/>
        <v>56</v>
      </c>
      <c r="B60" s="82" t="str">
        <f t="shared" si="7"/>
        <v>Gt C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286"/>
      <c r="AP60" s="52"/>
      <c r="AQ60" s="198" t="str">
        <f t="shared" si="5"/>
        <v>Gt C</v>
      </c>
    </row>
    <row r="61" spans="1:43" x14ac:dyDescent="0.25">
      <c r="A61" s="82">
        <f t="shared" si="6"/>
        <v>57</v>
      </c>
      <c r="B61" s="82" t="str">
        <f t="shared" si="7"/>
        <v>Gt C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286"/>
      <c r="AP61" s="52"/>
      <c r="AQ61" s="198" t="str">
        <f t="shared" si="5"/>
        <v>Gt C</v>
      </c>
    </row>
    <row r="62" spans="1:43" x14ac:dyDescent="0.25">
      <c r="A62" s="82">
        <f t="shared" si="6"/>
        <v>58</v>
      </c>
      <c r="B62" s="82" t="str">
        <f t="shared" si="7"/>
        <v>Gt C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286"/>
      <c r="AP62" s="52"/>
      <c r="AQ62" s="198" t="str">
        <f t="shared" si="5"/>
        <v>Gt C</v>
      </c>
    </row>
    <row r="63" spans="1:43" x14ac:dyDescent="0.25">
      <c r="A63" s="82">
        <f t="shared" si="6"/>
        <v>59</v>
      </c>
      <c r="B63" s="82" t="str">
        <f t="shared" si="7"/>
        <v>Gt C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286"/>
      <c r="AP63" s="52"/>
      <c r="AQ63" s="198" t="str">
        <f t="shared" si="5"/>
        <v>Gt C</v>
      </c>
    </row>
    <row r="64" spans="1:43" x14ac:dyDescent="0.25">
      <c r="A64" s="82">
        <f t="shared" si="6"/>
        <v>60</v>
      </c>
      <c r="B64" s="82" t="str">
        <f t="shared" si="7"/>
        <v>Gt C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286"/>
      <c r="AP64" s="52"/>
      <c r="AQ64" s="198" t="str">
        <f t="shared" si="5"/>
        <v>Gt C</v>
      </c>
    </row>
    <row r="65" spans="1:43" x14ac:dyDescent="0.25">
      <c r="A65" s="82">
        <f t="shared" si="6"/>
        <v>61</v>
      </c>
      <c r="B65" s="82" t="str">
        <f t="shared" si="7"/>
        <v>Gt C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286"/>
      <c r="AP65" s="52"/>
      <c r="AQ65" s="198" t="str">
        <f t="shared" si="5"/>
        <v>Gt C</v>
      </c>
    </row>
    <row r="66" spans="1:43" x14ac:dyDescent="0.25">
      <c r="A66" s="82">
        <f t="shared" si="6"/>
        <v>62</v>
      </c>
      <c r="B66" s="82" t="str">
        <f t="shared" si="7"/>
        <v>Gt C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286"/>
      <c r="AP66" s="52"/>
      <c r="AQ66" s="198" t="str">
        <f t="shared" ref="AQ66:AQ104" si="8">B66</f>
        <v>Gt C</v>
      </c>
    </row>
    <row r="67" spans="1:43" x14ac:dyDescent="0.25">
      <c r="A67" s="82">
        <f t="shared" si="6"/>
        <v>63</v>
      </c>
      <c r="B67" s="82" t="str">
        <f t="shared" si="7"/>
        <v>Gt C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286"/>
      <c r="AP67" s="52"/>
      <c r="AQ67" s="198" t="str">
        <f t="shared" si="8"/>
        <v>Gt C</v>
      </c>
    </row>
    <row r="68" spans="1:43" x14ac:dyDescent="0.25">
      <c r="A68" s="82">
        <f t="shared" si="6"/>
        <v>64</v>
      </c>
      <c r="B68" s="82" t="str">
        <f t="shared" si="7"/>
        <v>Gt C</v>
      </c>
      <c r="C68" s="58"/>
      <c r="D68" s="131"/>
      <c r="E68" s="168"/>
      <c r="F68" s="161"/>
      <c r="G68" s="165"/>
      <c r="H68" s="132"/>
      <c r="I68" s="176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286"/>
      <c r="AP68" s="52"/>
      <c r="AQ68" s="198" t="str">
        <f t="shared" si="8"/>
        <v>Gt C</v>
      </c>
    </row>
    <row r="69" spans="1:43" x14ac:dyDescent="0.25">
      <c r="A69" s="82">
        <f t="shared" si="6"/>
        <v>65</v>
      </c>
      <c r="B69" s="82" t="str">
        <f t="shared" si="7"/>
        <v>Gt C</v>
      </c>
      <c r="C69" s="125"/>
      <c r="D69" s="132"/>
      <c r="E69" s="169"/>
      <c r="F69" s="162"/>
      <c r="G69" s="165"/>
      <c r="H69" s="132"/>
      <c r="I69" s="174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286"/>
      <c r="AP69" s="52"/>
      <c r="AQ69" s="198" t="str">
        <f t="shared" si="8"/>
        <v>Gt C</v>
      </c>
    </row>
    <row r="70" spans="1:43" x14ac:dyDescent="0.25">
      <c r="A70" s="82">
        <f t="shared" si="6"/>
        <v>66</v>
      </c>
      <c r="B70" s="82" t="str">
        <f t="shared" si="7"/>
        <v>Gt C</v>
      </c>
      <c r="C70" s="58"/>
      <c r="D70" s="131"/>
      <c r="E70" s="168"/>
      <c r="F70" s="161"/>
      <c r="G70" s="165"/>
      <c r="H70" s="132"/>
      <c r="I70" s="172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286"/>
      <c r="AP70" s="52"/>
      <c r="AQ70" s="198" t="str">
        <f t="shared" si="8"/>
        <v>Gt C</v>
      </c>
    </row>
    <row r="71" spans="1:43" x14ac:dyDescent="0.25">
      <c r="A71" s="82">
        <f t="shared" si="6"/>
        <v>67</v>
      </c>
      <c r="B71" s="82" t="str">
        <f t="shared" si="7"/>
        <v>Gt C</v>
      </c>
      <c r="C71" s="58"/>
      <c r="D71" s="131"/>
      <c r="E71" s="168"/>
      <c r="F71" s="161"/>
      <c r="G71" s="165"/>
      <c r="H71" s="132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286"/>
      <c r="AP71" s="52"/>
      <c r="AQ71" s="198" t="str">
        <f t="shared" si="8"/>
        <v>Gt C</v>
      </c>
    </row>
    <row r="72" spans="1:43" x14ac:dyDescent="0.25">
      <c r="A72" s="82">
        <f t="shared" si="6"/>
        <v>68</v>
      </c>
      <c r="B72" s="82" t="str">
        <f t="shared" si="7"/>
        <v>Gt C</v>
      </c>
      <c r="C72" s="58"/>
      <c r="D72" s="131"/>
      <c r="E72" s="168"/>
      <c r="F72" s="161"/>
      <c r="G72" s="165"/>
      <c r="H72" s="132"/>
      <c r="I72" s="173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286"/>
      <c r="AP72" s="52"/>
      <c r="AQ72" s="198" t="str">
        <f t="shared" si="8"/>
        <v>Gt C</v>
      </c>
    </row>
    <row r="73" spans="1:43" x14ac:dyDescent="0.25">
      <c r="A73" s="82">
        <f t="shared" si="6"/>
        <v>69</v>
      </c>
      <c r="B73" s="82" t="str">
        <f t="shared" si="7"/>
        <v>Gt C</v>
      </c>
      <c r="C73" s="58"/>
      <c r="D73" s="131"/>
      <c r="E73" s="168"/>
      <c r="F73" s="161"/>
      <c r="G73" s="165"/>
      <c r="H73" s="132"/>
      <c r="I73" s="173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286"/>
      <c r="AP73" s="52"/>
      <c r="AQ73" s="198" t="str">
        <f t="shared" si="8"/>
        <v>Gt C</v>
      </c>
    </row>
    <row r="74" spans="1:43" x14ac:dyDescent="0.25">
      <c r="A74" s="82">
        <f t="shared" si="6"/>
        <v>70</v>
      </c>
      <c r="B74" s="82" t="str">
        <f t="shared" si="7"/>
        <v>Gt C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286"/>
      <c r="AP74" s="52"/>
      <c r="AQ74" s="198" t="str">
        <f t="shared" si="8"/>
        <v>Gt C</v>
      </c>
    </row>
    <row r="75" spans="1:43" x14ac:dyDescent="0.25">
      <c r="A75" s="82">
        <f t="shared" si="6"/>
        <v>71</v>
      </c>
      <c r="B75" s="82" t="str">
        <f t="shared" si="7"/>
        <v>Gt C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286"/>
      <c r="AP75" s="52"/>
      <c r="AQ75" s="198" t="str">
        <f t="shared" si="8"/>
        <v>Gt C</v>
      </c>
    </row>
    <row r="76" spans="1:43" x14ac:dyDescent="0.25">
      <c r="A76" s="82">
        <f t="shared" si="6"/>
        <v>72</v>
      </c>
      <c r="B76" s="82" t="str">
        <f t="shared" si="7"/>
        <v>Gt C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286"/>
      <c r="AP76" s="52"/>
      <c r="AQ76" s="198" t="str">
        <f t="shared" si="8"/>
        <v>Gt C</v>
      </c>
    </row>
    <row r="77" spans="1:43" x14ac:dyDescent="0.25">
      <c r="A77" s="82">
        <f t="shared" si="6"/>
        <v>73</v>
      </c>
      <c r="B77" s="82" t="str">
        <f t="shared" si="7"/>
        <v>Gt C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286"/>
      <c r="AP77" s="52"/>
      <c r="AQ77" s="198" t="str">
        <f t="shared" si="8"/>
        <v>Gt C</v>
      </c>
    </row>
    <row r="78" spans="1:43" x14ac:dyDescent="0.25">
      <c r="A78" s="82">
        <f t="shared" si="6"/>
        <v>74</v>
      </c>
      <c r="B78" s="82" t="str">
        <f t="shared" si="7"/>
        <v>Gt C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286"/>
      <c r="AP78" s="52"/>
      <c r="AQ78" s="198" t="str">
        <f t="shared" si="8"/>
        <v>Gt C</v>
      </c>
    </row>
    <row r="79" spans="1:43" x14ac:dyDescent="0.25">
      <c r="A79" s="82">
        <f t="shared" si="6"/>
        <v>75</v>
      </c>
      <c r="B79" s="82" t="str">
        <f t="shared" si="7"/>
        <v>Gt C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286"/>
      <c r="AP79" s="52"/>
      <c r="AQ79" s="198" t="str">
        <f t="shared" si="8"/>
        <v>Gt C</v>
      </c>
    </row>
    <row r="80" spans="1:43" x14ac:dyDescent="0.25">
      <c r="A80" s="82">
        <f t="shared" si="6"/>
        <v>76</v>
      </c>
      <c r="B80" s="82" t="str">
        <f t="shared" si="7"/>
        <v>Gt C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286"/>
      <c r="AP80" s="52"/>
      <c r="AQ80" s="198" t="str">
        <f t="shared" si="8"/>
        <v>Gt C</v>
      </c>
    </row>
    <row r="81" spans="1:43" x14ac:dyDescent="0.25">
      <c r="A81" s="82">
        <f t="shared" si="6"/>
        <v>77</v>
      </c>
      <c r="B81" s="82" t="str">
        <f t="shared" si="7"/>
        <v>Gt C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286"/>
      <c r="AP81" s="52"/>
      <c r="AQ81" s="198" t="str">
        <f t="shared" si="8"/>
        <v>Gt C</v>
      </c>
    </row>
    <row r="82" spans="1:43" x14ac:dyDescent="0.25">
      <c r="A82" s="82">
        <f t="shared" si="6"/>
        <v>78</v>
      </c>
      <c r="B82" s="82" t="str">
        <f t="shared" si="7"/>
        <v>Gt C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286"/>
      <c r="AP82" s="52"/>
      <c r="AQ82" s="198" t="str">
        <f t="shared" si="8"/>
        <v>Gt C</v>
      </c>
    </row>
    <row r="83" spans="1:43" x14ac:dyDescent="0.25">
      <c r="A83" s="82">
        <f t="shared" si="6"/>
        <v>79</v>
      </c>
      <c r="B83" s="82" t="str">
        <f t="shared" si="7"/>
        <v>Gt C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286"/>
      <c r="AP83" s="52"/>
      <c r="AQ83" s="198" t="str">
        <f t="shared" si="8"/>
        <v>Gt C</v>
      </c>
    </row>
    <row r="84" spans="1:43" x14ac:dyDescent="0.25">
      <c r="A84" s="82">
        <f t="shared" si="6"/>
        <v>80</v>
      </c>
      <c r="B84" s="82" t="str">
        <f t="shared" si="7"/>
        <v>Gt C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286"/>
      <c r="AP84" s="52"/>
      <c r="AQ84" s="198" t="str">
        <f t="shared" si="8"/>
        <v>Gt C</v>
      </c>
    </row>
    <row r="85" spans="1:43" x14ac:dyDescent="0.25">
      <c r="A85" s="82">
        <f t="shared" si="6"/>
        <v>81</v>
      </c>
      <c r="B85" s="82" t="str">
        <f t="shared" si="7"/>
        <v>Gt C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286"/>
      <c r="AP85" s="52"/>
      <c r="AQ85" s="198" t="str">
        <f t="shared" si="8"/>
        <v>Gt C</v>
      </c>
    </row>
    <row r="86" spans="1:43" x14ac:dyDescent="0.25">
      <c r="A86" s="82">
        <f t="shared" si="6"/>
        <v>82</v>
      </c>
      <c r="B86" s="82" t="str">
        <f t="shared" si="7"/>
        <v>Gt C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286"/>
      <c r="AP86" s="52"/>
      <c r="AQ86" s="198" t="str">
        <f t="shared" si="8"/>
        <v>Gt C</v>
      </c>
    </row>
    <row r="87" spans="1:43" x14ac:dyDescent="0.25">
      <c r="A87" s="82">
        <f t="shared" si="6"/>
        <v>83</v>
      </c>
      <c r="B87" s="82" t="str">
        <f t="shared" si="7"/>
        <v>Gt C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286"/>
      <c r="AP87" s="52"/>
      <c r="AQ87" s="198" t="str">
        <f t="shared" si="8"/>
        <v>Gt C</v>
      </c>
    </row>
    <row r="88" spans="1:43" x14ac:dyDescent="0.25">
      <c r="A88" s="82">
        <f t="shared" si="6"/>
        <v>84</v>
      </c>
      <c r="B88" s="82" t="str">
        <f t="shared" si="7"/>
        <v>Gt C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286"/>
      <c r="AP88" s="52"/>
      <c r="AQ88" s="198" t="str">
        <f t="shared" si="8"/>
        <v>Gt C</v>
      </c>
    </row>
    <row r="89" spans="1:43" x14ac:dyDescent="0.25">
      <c r="A89" s="82">
        <f t="shared" si="6"/>
        <v>85</v>
      </c>
      <c r="B89" s="82" t="str">
        <f t="shared" si="7"/>
        <v>Gt C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286"/>
      <c r="AP89" s="52"/>
      <c r="AQ89" s="198" t="str">
        <f t="shared" si="8"/>
        <v>Gt C</v>
      </c>
    </row>
    <row r="90" spans="1:43" x14ac:dyDescent="0.25">
      <c r="A90" s="82">
        <f t="shared" si="6"/>
        <v>86</v>
      </c>
      <c r="B90" s="82" t="str">
        <f t="shared" si="7"/>
        <v>Gt C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286"/>
      <c r="AP90" s="52"/>
      <c r="AQ90" s="198" t="str">
        <f t="shared" si="8"/>
        <v>Gt C</v>
      </c>
    </row>
    <row r="91" spans="1:43" x14ac:dyDescent="0.25">
      <c r="A91" s="82">
        <f t="shared" si="6"/>
        <v>87</v>
      </c>
      <c r="B91" s="82" t="str">
        <f t="shared" si="7"/>
        <v>Gt C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286"/>
      <c r="AP91" s="52"/>
      <c r="AQ91" s="198" t="str">
        <f t="shared" si="8"/>
        <v>Gt C</v>
      </c>
    </row>
    <row r="92" spans="1:43" x14ac:dyDescent="0.25">
      <c r="A92" s="82">
        <f t="shared" si="6"/>
        <v>88</v>
      </c>
      <c r="B92" s="82" t="str">
        <f t="shared" si="7"/>
        <v>Gt C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286"/>
      <c r="AP92" s="52"/>
      <c r="AQ92" s="198" t="str">
        <f t="shared" si="8"/>
        <v>Gt C</v>
      </c>
    </row>
    <row r="93" spans="1:43" x14ac:dyDescent="0.25">
      <c r="A93" s="82">
        <f t="shared" si="6"/>
        <v>89</v>
      </c>
      <c r="B93" s="82" t="str">
        <f t="shared" si="7"/>
        <v>Gt C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286"/>
      <c r="AP93" s="52"/>
      <c r="AQ93" s="198" t="str">
        <f t="shared" si="8"/>
        <v>Gt C</v>
      </c>
    </row>
    <row r="94" spans="1:43" x14ac:dyDescent="0.25">
      <c r="A94" s="82">
        <f t="shared" si="6"/>
        <v>90</v>
      </c>
      <c r="B94" s="82" t="str">
        <f>B88</f>
        <v>Gt C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286"/>
      <c r="AP94" s="52"/>
      <c r="AQ94" s="198" t="str">
        <f t="shared" si="8"/>
        <v>Gt C</v>
      </c>
    </row>
    <row r="95" spans="1:43" x14ac:dyDescent="0.25">
      <c r="A95" s="82">
        <f t="shared" si="6"/>
        <v>91</v>
      </c>
      <c r="B95" s="82" t="str">
        <f t="shared" ref="B95:B103" si="9">B94</f>
        <v>Gt C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286"/>
      <c r="AP95" s="52"/>
      <c r="AQ95" s="198" t="str">
        <f t="shared" si="8"/>
        <v>Gt C</v>
      </c>
    </row>
    <row r="96" spans="1:43" x14ac:dyDescent="0.25">
      <c r="A96" s="82">
        <f t="shared" si="6"/>
        <v>92</v>
      </c>
      <c r="B96" s="82" t="str">
        <f t="shared" si="9"/>
        <v>Gt C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286"/>
      <c r="AP96" s="52"/>
      <c r="AQ96" s="198" t="str">
        <f t="shared" si="8"/>
        <v>Gt C</v>
      </c>
    </row>
    <row r="97" spans="1:43" x14ac:dyDescent="0.25">
      <c r="A97" s="82"/>
      <c r="B97" s="82"/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286"/>
      <c r="AP97" s="52"/>
      <c r="AQ97" s="198"/>
    </row>
    <row r="98" spans="1:43" x14ac:dyDescent="0.25">
      <c r="A98" s="82"/>
      <c r="B98" s="82"/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286"/>
      <c r="AP98" s="52"/>
      <c r="AQ98" s="198"/>
    </row>
    <row r="99" spans="1:43" x14ac:dyDescent="0.25">
      <c r="A99" s="82"/>
      <c r="B99" s="82"/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286"/>
      <c r="AP99" s="52"/>
      <c r="AQ99" s="198"/>
    </row>
    <row r="100" spans="1:43" x14ac:dyDescent="0.25">
      <c r="A100" s="82">
        <f>A96+1</f>
        <v>93</v>
      </c>
      <c r="B100" s="82" t="str">
        <f>B96</f>
        <v>Gt C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286"/>
      <c r="AP100" s="52"/>
      <c r="AQ100" s="198" t="str">
        <f t="shared" si="8"/>
        <v>Gt C</v>
      </c>
    </row>
    <row r="101" spans="1:43" x14ac:dyDescent="0.25">
      <c r="A101" s="82">
        <f t="shared" si="6"/>
        <v>94</v>
      </c>
      <c r="B101" s="82" t="str">
        <f t="shared" si="9"/>
        <v>Gt C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286"/>
      <c r="AP101" s="52"/>
      <c r="AQ101" s="198" t="str">
        <f t="shared" si="8"/>
        <v>Gt C</v>
      </c>
    </row>
    <row r="102" spans="1:43" x14ac:dyDescent="0.25">
      <c r="A102" s="82">
        <f t="shared" si="6"/>
        <v>95</v>
      </c>
      <c r="B102" s="82" t="str">
        <f t="shared" si="9"/>
        <v>Gt C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286"/>
      <c r="AP102" s="52"/>
      <c r="AQ102" s="198" t="str">
        <f t="shared" si="8"/>
        <v>Gt C</v>
      </c>
    </row>
    <row r="103" spans="1:43" x14ac:dyDescent="0.25">
      <c r="A103" s="82">
        <f t="shared" ref="A103" si="10">A102+1</f>
        <v>96</v>
      </c>
      <c r="B103" s="82" t="str">
        <f t="shared" si="9"/>
        <v>Gt C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286"/>
      <c r="AP103" s="52"/>
      <c r="AQ103" s="198" t="str">
        <f t="shared" si="8"/>
        <v>Gt C</v>
      </c>
    </row>
    <row r="104" spans="1:43" ht="16.5" thickBot="1" x14ac:dyDescent="0.3">
      <c r="A104" s="82">
        <f>A103+1</f>
        <v>97</v>
      </c>
      <c r="B104" s="82" t="str">
        <f>B50</f>
        <v>Gt C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287"/>
      <c r="AP104" s="44"/>
      <c r="AQ104" s="198" t="str">
        <f t="shared" si="8"/>
        <v>Gt C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180</v>
      </c>
      <c r="Q105" s="91" t="str">
        <f>IF(SUM(Q5:Q104)=0,"",SUM(Q5:Q104))</f>
        <v/>
      </c>
      <c r="R105" s="91">
        <f>IF(SUM(R5:R104)=0,"",SUM(R5:R104))</f>
        <v>50</v>
      </c>
      <c r="S105" s="635" t="str">
        <f t="shared" ref="S105:AN105" si="11">S2</f>
        <v>ADVENTUROUS ACTIVITIES</v>
      </c>
      <c r="T105" s="628" t="str">
        <f t="shared" si="11"/>
        <v>ARCHERY</v>
      </c>
      <c r="U105" s="626" t="str">
        <f t="shared" si="11"/>
        <v>ATHLETICS</v>
      </c>
      <c r="V105" s="628" t="str">
        <f t="shared" si="11"/>
        <v>BADMINTON</v>
      </c>
      <c r="W105" s="626" t="str">
        <f t="shared" si="11"/>
        <v>CANOEING</v>
      </c>
      <c r="X105" s="628" t="str">
        <f t="shared" si="11"/>
        <v>GOLF</v>
      </c>
      <c r="Y105" s="626" t="str">
        <f t="shared" si="11"/>
        <v>GYMNASTICS</v>
      </c>
      <c r="Z105" s="628" t="str">
        <f t="shared" si="11"/>
        <v>JUDO</v>
      </c>
      <c r="AA105" s="626" t="str">
        <f t="shared" si="11"/>
        <v>MOUNTAIN BIKING</v>
      </c>
      <c r="AB105" s="628" t="str">
        <f t="shared" si="11"/>
        <v>POOL -ARTISTIC SWIMMING</v>
      </c>
      <c r="AC105" s="626" t="str">
        <f t="shared" si="11"/>
        <v>POOL - POOLSIDE DIVING</v>
      </c>
      <c r="AD105" s="628" t="str">
        <f t="shared" si="11"/>
        <v>SKATEBOARDING</v>
      </c>
      <c r="AE105" s="626" t="str">
        <f t="shared" si="11"/>
        <v>SWORD FENCING</v>
      </c>
      <c r="AF105" s="628" t="str">
        <f t="shared" si="11"/>
        <v>TABLE TENNIS</v>
      </c>
      <c r="AG105" s="626" t="str">
        <f t="shared" si="11"/>
        <v>TRAMPOLINING</v>
      </c>
      <c r="AH105" s="628" t="str">
        <f t="shared" si="11"/>
        <v>VOLLEYBALL</v>
      </c>
      <c r="AI105" s="626" t="str">
        <f t="shared" si="11"/>
        <v>UNUSED</v>
      </c>
      <c r="AJ105" s="628" t="str">
        <f t="shared" si="11"/>
        <v>UNUSED</v>
      </c>
      <c r="AK105" s="626" t="str">
        <f t="shared" si="11"/>
        <v>UNUSED</v>
      </c>
      <c r="AL105" s="628" t="str">
        <f t="shared" si="11"/>
        <v>UNUSED</v>
      </c>
      <c r="AM105" s="626" t="str">
        <f t="shared" si="11"/>
        <v>UNUSED</v>
      </c>
      <c r="AN105" s="624" t="str">
        <f t="shared" si="11"/>
        <v>UNUSED</v>
      </c>
      <c r="AO105" s="288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28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290" t="s">
        <v>40</v>
      </c>
      <c r="AP107" s="30"/>
      <c r="AQ107" s="21">
        <f>100-COUNTIF(C5:C104,"")</f>
        <v>23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2">IF(COUNTIF(S5:S104,1)=0,"",COUNTIF(S5:S104,1))</f>
        <v>5</v>
      </c>
      <c r="T108" s="35">
        <f t="shared" si="12"/>
        <v>5</v>
      </c>
      <c r="U108" s="35" t="str">
        <f t="shared" si="12"/>
        <v/>
      </c>
      <c r="V108" s="35">
        <f t="shared" si="12"/>
        <v>2</v>
      </c>
      <c r="W108" s="35">
        <f t="shared" si="12"/>
        <v>2</v>
      </c>
      <c r="X108" s="35">
        <f t="shared" si="12"/>
        <v>1</v>
      </c>
      <c r="Y108" s="35">
        <f t="shared" si="12"/>
        <v>2</v>
      </c>
      <c r="Z108" s="35" t="str">
        <f t="shared" si="12"/>
        <v/>
      </c>
      <c r="AA108" s="35" t="str">
        <f t="shared" si="12"/>
        <v/>
      </c>
      <c r="AB108" s="35" t="str">
        <f t="shared" si="12"/>
        <v/>
      </c>
      <c r="AC108" s="35">
        <f t="shared" si="12"/>
        <v>1</v>
      </c>
      <c r="AD108" s="35">
        <f t="shared" si="12"/>
        <v>1</v>
      </c>
      <c r="AE108" s="35">
        <f t="shared" si="12"/>
        <v>1</v>
      </c>
      <c r="AF108" s="35" t="str">
        <f t="shared" si="12"/>
        <v/>
      </c>
      <c r="AG108" s="35">
        <f t="shared" si="12"/>
        <v>3</v>
      </c>
      <c r="AH108" s="35" t="str">
        <f t="shared" si="12"/>
        <v/>
      </c>
      <c r="AI108" s="35" t="str">
        <f t="shared" si="12"/>
        <v/>
      </c>
      <c r="AJ108" s="35" t="str">
        <f t="shared" si="12"/>
        <v/>
      </c>
      <c r="AK108" s="35" t="str">
        <f t="shared" si="12"/>
        <v/>
      </c>
      <c r="AL108" s="35" t="str">
        <f t="shared" si="12"/>
        <v/>
      </c>
      <c r="AM108" s="35" t="str">
        <f t="shared" si="12"/>
        <v/>
      </c>
      <c r="AN108" s="34" t="str">
        <f t="shared" si="12"/>
        <v/>
      </c>
      <c r="AO108" s="291" t="s">
        <v>3</v>
      </c>
      <c r="AP108" s="32"/>
      <c r="AQ108" s="95">
        <f>SUM(S108:AN108)</f>
        <v>23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3">IF(COUNTIF(S5:S104,2)=0,"",COUNTIF(S5:S104,2))</f>
        <v>2</v>
      </c>
      <c r="T109" s="27">
        <f t="shared" si="13"/>
        <v>2</v>
      </c>
      <c r="U109" s="27" t="str">
        <f t="shared" si="13"/>
        <v/>
      </c>
      <c r="V109" s="27" t="str">
        <f t="shared" si="13"/>
        <v/>
      </c>
      <c r="W109" s="27">
        <f t="shared" si="13"/>
        <v>4</v>
      </c>
      <c r="X109" s="27">
        <f t="shared" si="13"/>
        <v>2</v>
      </c>
      <c r="Y109" s="27">
        <f t="shared" si="13"/>
        <v>1</v>
      </c>
      <c r="Z109" s="27" t="str">
        <f t="shared" si="13"/>
        <v/>
      </c>
      <c r="AA109" s="27" t="str">
        <f t="shared" si="13"/>
        <v/>
      </c>
      <c r="AB109" s="27">
        <f t="shared" si="13"/>
        <v>1</v>
      </c>
      <c r="AC109" s="27" t="str">
        <f t="shared" si="13"/>
        <v/>
      </c>
      <c r="AD109" s="27" t="str">
        <f t="shared" si="13"/>
        <v/>
      </c>
      <c r="AE109" s="27">
        <f t="shared" si="13"/>
        <v>4</v>
      </c>
      <c r="AF109" s="27">
        <f t="shared" si="13"/>
        <v>2</v>
      </c>
      <c r="AG109" s="27">
        <f t="shared" si="13"/>
        <v>5</v>
      </c>
      <c r="AH109" s="27" t="str">
        <f t="shared" si="13"/>
        <v/>
      </c>
      <c r="AI109" s="27" t="str">
        <f t="shared" si="13"/>
        <v/>
      </c>
      <c r="AJ109" s="27" t="str">
        <f t="shared" si="13"/>
        <v/>
      </c>
      <c r="AK109" s="27" t="str">
        <f t="shared" si="13"/>
        <v/>
      </c>
      <c r="AL109" s="27" t="str">
        <f t="shared" si="13"/>
        <v/>
      </c>
      <c r="AM109" s="27" t="str">
        <f t="shared" si="13"/>
        <v/>
      </c>
      <c r="AN109" s="26" t="str">
        <f t="shared" si="13"/>
        <v/>
      </c>
      <c r="AO109" s="292" t="s">
        <v>59</v>
      </c>
      <c r="AP109" s="24"/>
      <c r="AQ109" s="95">
        <f>SUM(S109:AN109)</f>
        <v>23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4">IF(COUNTIF(S5:S104,3)=0,"",COUNTIF(S5:S104,3))</f>
        <v>1</v>
      </c>
      <c r="T110" s="28">
        <f t="shared" si="14"/>
        <v>1</v>
      </c>
      <c r="U110" s="27">
        <f t="shared" si="14"/>
        <v>1</v>
      </c>
      <c r="V110" s="27">
        <f t="shared" si="14"/>
        <v>1</v>
      </c>
      <c r="W110" s="27">
        <f t="shared" si="14"/>
        <v>1</v>
      </c>
      <c r="X110" s="27" t="str">
        <f t="shared" si="14"/>
        <v/>
      </c>
      <c r="Y110" s="27">
        <f t="shared" si="14"/>
        <v>3</v>
      </c>
      <c r="Z110" s="27">
        <f t="shared" si="14"/>
        <v>1</v>
      </c>
      <c r="AA110" s="27" t="str">
        <f t="shared" si="14"/>
        <v/>
      </c>
      <c r="AB110" s="27" t="str">
        <f t="shared" si="14"/>
        <v/>
      </c>
      <c r="AC110" s="27" t="str">
        <f t="shared" si="14"/>
        <v/>
      </c>
      <c r="AD110" s="27">
        <f t="shared" si="14"/>
        <v>2</v>
      </c>
      <c r="AE110" s="27">
        <f t="shared" si="14"/>
        <v>1</v>
      </c>
      <c r="AF110" s="27">
        <f t="shared" si="14"/>
        <v>1</v>
      </c>
      <c r="AG110" s="27">
        <f t="shared" si="14"/>
        <v>6</v>
      </c>
      <c r="AH110" s="27">
        <f t="shared" si="14"/>
        <v>1</v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si="14"/>
        <v/>
      </c>
      <c r="AM110" s="27" t="str">
        <f t="shared" si="14"/>
        <v/>
      </c>
      <c r="AN110" s="26" t="str">
        <f t="shared" si="14"/>
        <v/>
      </c>
      <c r="AO110" s="292" t="s">
        <v>58</v>
      </c>
      <c r="AP110" s="24"/>
      <c r="AQ110" s="95">
        <f>SUM(S110:AN110)</f>
        <v>20</v>
      </c>
    </row>
    <row r="111" spans="1:43" ht="16.5" thickTop="1" x14ac:dyDescent="0.25"/>
  </sheetData>
  <sortState xmlns:xlrd2="http://schemas.microsoft.com/office/spreadsheetml/2017/richdata2" ref="A5:AQ27">
    <sortCondition ref="D5:D27"/>
    <sortCondition ref="C5:C27"/>
  </sortState>
  <mergeCells count="48">
    <mergeCell ref="AO2:AO3"/>
    <mergeCell ref="P3:R3"/>
    <mergeCell ref="AL105:AL106"/>
    <mergeCell ref="AM105:AM106"/>
    <mergeCell ref="AN105:AN106"/>
    <mergeCell ref="U2:U4"/>
    <mergeCell ref="W105:W106"/>
    <mergeCell ref="X105:X106"/>
    <mergeCell ref="Y105:Y106"/>
    <mergeCell ref="Z105:Z106"/>
    <mergeCell ref="AA105:AA106"/>
    <mergeCell ref="AJ105:AJ106"/>
    <mergeCell ref="AK105:AK106"/>
    <mergeCell ref="S105:S106"/>
    <mergeCell ref="T105:T106"/>
    <mergeCell ref="U105:U106"/>
    <mergeCell ref="S1:AN1"/>
    <mergeCell ref="D2:G2"/>
    <mergeCell ref="AL2:AL4"/>
    <mergeCell ref="AM2:AM4"/>
    <mergeCell ref="AN2:AN4"/>
    <mergeCell ref="AE2:AE4"/>
    <mergeCell ref="AF2:AF4"/>
    <mergeCell ref="AG2:AG4"/>
    <mergeCell ref="V2:V4"/>
    <mergeCell ref="W2:W4"/>
    <mergeCell ref="X2:X4"/>
    <mergeCell ref="Y2:Y4"/>
    <mergeCell ref="Z2:Z4"/>
    <mergeCell ref="AA2:AA4"/>
    <mergeCell ref="S2:S4"/>
    <mergeCell ref="T2:T4"/>
    <mergeCell ref="V105:V106"/>
    <mergeCell ref="AJ2:AJ4"/>
    <mergeCell ref="AK2:AK4"/>
    <mergeCell ref="AH2:AH4"/>
    <mergeCell ref="AI2:AI4"/>
    <mergeCell ref="AB2:AB4"/>
    <mergeCell ref="AC2:AC4"/>
    <mergeCell ref="AD2:AD4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</mergeCells>
  <conditionalFormatting sqref="S108:AN110">
    <cfRule type="notContainsBlanks" dxfId="4" priority="6">
      <formula>LEN(TRIM(S108))&gt;0</formula>
    </cfRule>
  </conditionalFormatting>
  <conditionalFormatting sqref="S104:AN104 S8:AN12 S28:AN50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1:AN71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2:AN92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3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3:AN27">
    <cfRule type="colorScale" priority="1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4" r:id="rId1" xr:uid="{3D134C5D-8B5F-7C43-B137-ABEE07D88928}"/>
    <hyperlink ref="H15" r:id="rId2" xr:uid="{590DFFE6-EB48-A249-962D-536BE2EDED06}"/>
    <hyperlink ref="H10" r:id="rId3" xr:uid="{CB150145-962C-1F49-9132-122964D5C09E}"/>
    <hyperlink ref="H5" r:id="rId4" xr:uid="{F1279C68-4E18-4A26-8A5C-BFA4ACD9815F}"/>
    <hyperlink ref="H9" r:id="rId5" xr:uid="{D4E67181-BB1B-4C88-AB27-66447D0101BC}"/>
    <hyperlink ref="H8" r:id="rId6" xr:uid="{3190023B-E166-4EFB-AA6D-E7A0F9972DF3}"/>
    <hyperlink ref="H25" r:id="rId7" xr:uid="{1B688D0E-845A-448C-B464-70CA1DE98F15}"/>
    <hyperlink ref="H7" r:id="rId8" xr:uid="{3B6FE268-1E67-45E8-945E-89287B4DD355}"/>
    <hyperlink ref="H11" r:id="rId9" xr:uid="{DE31FB15-94A2-4EC5-812D-805FB539FECA}"/>
    <hyperlink ref="H12" r:id="rId10" xr:uid="{C741B5DF-DAEB-4587-845B-AB0648F4CE4B}"/>
    <hyperlink ref="H13" r:id="rId11" xr:uid="{27EA3018-D75F-4E75-B24A-1268538648ED}"/>
    <hyperlink ref="H16" r:id="rId12" xr:uid="{FC600A10-2E59-4F37-8F8B-2B3445D3B198}"/>
    <hyperlink ref="H17" r:id="rId13" xr:uid="{02301C79-6C5C-4737-B1D3-CCB647C05C07}"/>
    <hyperlink ref="H18" r:id="rId14" xr:uid="{BA082D24-1CCC-4DD7-9B49-9D937A4493FC}"/>
    <hyperlink ref="H19" r:id="rId15" xr:uid="{374845EE-2CE7-4B0C-B12F-5946C771F2AC}"/>
    <hyperlink ref="H20" r:id="rId16" xr:uid="{1A8994A7-B2C4-4B42-9EB9-CFA01BF41748}"/>
    <hyperlink ref="H21" r:id="rId17" xr:uid="{6FBE2A7B-4026-4B9C-B046-639586924831}"/>
    <hyperlink ref="H22" r:id="rId18" xr:uid="{E1C07250-C5A6-444B-81C7-C167EB96E61D}"/>
    <hyperlink ref="H23" r:id="rId19" xr:uid="{DEF07D8E-E5BF-4012-A766-483C0E33B16F}"/>
    <hyperlink ref="H24" r:id="rId20" xr:uid="{EB905CD8-E2E9-4BAD-BCAC-91D5843B14C5}"/>
    <hyperlink ref="H27" r:id="rId21" xr:uid="{B992AE27-3798-4074-88B4-20636F91BC39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2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111"/>
  <sheetViews>
    <sheetView topLeftCell="I1" zoomScale="120" zoomScaleNormal="120" workbookViewId="0">
      <pane ySplit="3300" topLeftCell="A4" activePane="bottomLeft"/>
      <selection activeCell="AQ108" sqref="AQ108"/>
      <selection pane="bottomLeft" activeCell="B5" sqref="B5:AP9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104</v>
      </c>
      <c r="E2" s="631"/>
      <c r="F2" s="631"/>
      <c r="G2" s="632"/>
      <c r="H2" s="124"/>
      <c r="I2" s="124"/>
      <c r="J2" s="78" t="s">
        <v>62</v>
      </c>
      <c r="K2" s="122" t="s">
        <v>120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Urchfont CE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5" thickTop="1" x14ac:dyDescent="0.25">
      <c r="A5" s="97">
        <v>1</v>
      </c>
      <c r="B5" s="97" t="s">
        <v>69</v>
      </c>
      <c r="C5" s="367" t="s">
        <v>2565</v>
      </c>
      <c r="D5" s="368" t="s">
        <v>2566</v>
      </c>
      <c r="E5" s="167" t="s">
        <v>2567</v>
      </c>
      <c r="F5" s="160" t="s">
        <v>2568</v>
      </c>
      <c r="G5" s="165" t="s">
        <v>152</v>
      </c>
      <c r="H5" s="317" t="s">
        <v>2569</v>
      </c>
      <c r="I5" s="172" t="s">
        <v>2570</v>
      </c>
      <c r="J5" s="129" t="s">
        <v>325</v>
      </c>
      <c r="K5" s="172" t="s">
        <v>149</v>
      </c>
      <c r="L5" s="181" t="s">
        <v>2571</v>
      </c>
      <c r="M5" s="165" t="s">
        <v>2572</v>
      </c>
      <c r="N5" s="182"/>
      <c r="O5" s="188" t="s">
        <v>153</v>
      </c>
      <c r="P5" s="307"/>
      <c r="Q5" s="308"/>
      <c r="R5" s="191">
        <v>10</v>
      </c>
      <c r="S5" s="64"/>
      <c r="T5" s="65">
        <v>2</v>
      </c>
      <c r="U5" s="64"/>
      <c r="V5" s="65"/>
      <c r="W5" s="64"/>
      <c r="X5" s="65">
        <v>3</v>
      </c>
      <c r="Y5" s="64"/>
      <c r="Z5" s="65"/>
      <c r="AA5" s="64"/>
      <c r="AB5" s="65"/>
      <c r="AC5" s="64"/>
      <c r="AD5" s="65"/>
      <c r="AE5" s="64">
        <v>1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6" si="0">B5</f>
        <v>URF</v>
      </c>
    </row>
    <row r="6" spans="1:43" x14ac:dyDescent="0.25">
      <c r="A6" s="97">
        <v>2</v>
      </c>
      <c r="B6" s="97" t="s">
        <v>69</v>
      </c>
      <c r="C6" s="367" t="s">
        <v>1743</v>
      </c>
      <c r="D6" s="368" t="s">
        <v>2573</v>
      </c>
      <c r="E6" s="167" t="s">
        <v>2574</v>
      </c>
      <c r="F6" s="160" t="s">
        <v>2575</v>
      </c>
      <c r="G6" s="165" t="s">
        <v>148</v>
      </c>
      <c r="H6" s="317" t="s">
        <v>2576</v>
      </c>
      <c r="I6" s="172" t="s">
        <v>2577</v>
      </c>
      <c r="J6" s="129"/>
      <c r="K6" s="172" t="s">
        <v>149</v>
      </c>
      <c r="L6" s="181" t="s">
        <v>530</v>
      </c>
      <c r="M6" s="165" t="s">
        <v>2578</v>
      </c>
      <c r="N6" s="182"/>
      <c r="O6" s="188" t="s">
        <v>153</v>
      </c>
      <c r="P6" s="307">
        <v>10</v>
      </c>
      <c r="Q6" s="308"/>
      <c r="R6" s="191"/>
      <c r="S6" s="64"/>
      <c r="T6" s="65">
        <v>1</v>
      </c>
      <c r="U6" s="64"/>
      <c r="V6" s="65"/>
      <c r="W6" s="64"/>
      <c r="X6" s="65">
        <v>2</v>
      </c>
      <c r="Y6" s="64"/>
      <c r="Z6" s="65"/>
      <c r="AA6" s="64"/>
      <c r="AB6" s="65"/>
      <c r="AC6" s="64"/>
      <c r="AD6" s="65"/>
      <c r="AE6" s="64">
        <v>3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5" t="str">
        <f t="shared" si="0"/>
        <v>URF</v>
      </c>
    </row>
    <row r="7" spans="1:43" x14ac:dyDescent="0.25">
      <c r="A7" s="97">
        <v>3</v>
      </c>
      <c r="B7" s="97" t="s">
        <v>69</v>
      </c>
      <c r="C7" s="350" t="s">
        <v>2579</v>
      </c>
      <c r="D7" s="351" t="s">
        <v>2580</v>
      </c>
      <c r="E7" s="168" t="s">
        <v>2581</v>
      </c>
      <c r="F7" s="161" t="s">
        <v>2582</v>
      </c>
      <c r="G7" s="165" t="s">
        <v>148</v>
      </c>
      <c r="H7" s="318" t="s">
        <v>2583</v>
      </c>
      <c r="I7" s="173" t="s">
        <v>2584</v>
      </c>
      <c r="J7" s="134" t="s">
        <v>2585</v>
      </c>
      <c r="K7" s="173" t="s">
        <v>838</v>
      </c>
      <c r="L7" s="135" t="s">
        <v>2586</v>
      </c>
      <c r="M7" s="175" t="s">
        <v>2587</v>
      </c>
      <c r="N7" s="182" t="s">
        <v>2588</v>
      </c>
      <c r="O7" s="188" t="s">
        <v>153</v>
      </c>
      <c r="P7" s="307">
        <v>10</v>
      </c>
      <c r="Q7" s="308"/>
      <c r="R7" s="191"/>
      <c r="S7" s="56"/>
      <c r="T7" s="57">
        <v>2</v>
      </c>
      <c r="U7" s="56"/>
      <c r="V7" s="57"/>
      <c r="W7" s="56">
        <v>1</v>
      </c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5" t="str">
        <f t="shared" si="0"/>
        <v>URF</v>
      </c>
    </row>
    <row r="8" spans="1:43" ht="25.5" x14ac:dyDescent="0.25">
      <c r="A8" s="97">
        <v>4</v>
      </c>
      <c r="B8" s="97" t="s">
        <v>69</v>
      </c>
      <c r="C8" s="350" t="s">
        <v>236</v>
      </c>
      <c r="D8" s="351" t="s">
        <v>2589</v>
      </c>
      <c r="E8" s="168" t="s">
        <v>2590</v>
      </c>
      <c r="F8" s="161" t="s">
        <v>2591</v>
      </c>
      <c r="G8" s="165" t="s">
        <v>148</v>
      </c>
      <c r="H8" s="318" t="s">
        <v>2592</v>
      </c>
      <c r="I8" s="173" t="s">
        <v>2593</v>
      </c>
      <c r="J8" s="134" t="s">
        <v>589</v>
      </c>
      <c r="K8" s="173"/>
      <c r="L8" s="135" t="s">
        <v>2594</v>
      </c>
      <c r="M8" s="175" t="s">
        <v>2595</v>
      </c>
      <c r="N8" s="182"/>
      <c r="O8" s="188" t="s">
        <v>153</v>
      </c>
      <c r="P8" s="307">
        <v>10</v>
      </c>
      <c r="Q8" s="308"/>
      <c r="R8" s="191"/>
      <c r="S8" s="56">
        <v>3</v>
      </c>
      <c r="T8" s="57">
        <v>2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>
        <v>1</v>
      </c>
      <c r="AH8" s="55"/>
      <c r="AI8" s="54"/>
      <c r="AJ8" s="55"/>
      <c r="AK8" s="54"/>
      <c r="AL8" s="55"/>
      <c r="AM8" s="54"/>
      <c r="AN8" s="53"/>
      <c r="AO8" s="59" t="s">
        <v>168</v>
      </c>
      <c r="AP8" s="52" t="s">
        <v>2596</v>
      </c>
      <c r="AQ8" s="195" t="str">
        <f t="shared" si="0"/>
        <v>URF</v>
      </c>
    </row>
    <row r="9" spans="1:43" x14ac:dyDescent="0.25">
      <c r="A9" s="97">
        <v>5</v>
      </c>
      <c r="B9" s="97" t="s">
        <v>69</v>
      </c>
      <c r="C9" s="350" t="s">
        <v>2597</v>
      </c>
      <c r="D9" s="351" t="s">
        <v>2598</v>
      </c>
      <c r="E9" s="168" t="s">
        <v>1094</v>
      </c>
      <c r="F9" s="161" t="s">
        <v>2599</v>
      </c>
      <c r="G9" s="165" t="s">
        <v>161</v>
      </c>
      <c r="H9" s="318" t="s">
        <v>2600</v>
      </c>
      <c r="I9" s="174" t="s">
        <v>2601</v>
      </c>
      <c r="J9" s="135" t="s">
        <v>838</v>
      </c>
      <c r="K9" s="174"/>
      <c r="L9" s="135" t="s">
        <v>2602</v>
      </c>
      <c r="M9" s="175" t="s">
        <v>2603</v>
      </c>
      <c r="N9" s="182" t="s">
        <v>2604</v>
      </c>
      <c r="O9" s="188" t="s">
        <v>153</v>
      </c>
      <c r="P9" s="307">
        <v>10</v>
      </c>
      <c r="Q9" s="308"/>
      <c r="R9" s="191"/>
      <c r="S9" s="56"/>
      <c r="T9" s="57">
        <v>2</v>
      </c>
      <c r="U9" s="56"/>
      <c r="V9" s="57"/>
      <c r="W9" s="56"/>
      <c r="X9" s="57"/>
      <c r="Y9" s="56"/>
      <c r="Z9" s="57"/>
      <c r="AA9" s="56"/>
      <c r="AB9" s="57">
        <v>3</v>
      </c>
      <c r="AC9" s="56">
        <v>1</v>
      </c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5" t="str">
        <f t="shared" si="0"/>
        <v>URF</v>
      </c>
    </row>
    <row r="10" spans="1:43" x14ac:dyDescent="0.25">
      <c r="A10" s="97">
        <v>6</v>
      </c>
      <c r="B10" s="97" t="s">
        <v>69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5" t="str">
        <f t="shared" si="0"/>
        <v>URF</v>
      </c>
    </row>
    <row r="11" spans="1:43" x14ac:dyDescent="0.25">
      <c r="A11" s="97">
        <v>7</v>
      </c>
      <c r="B11" s="97" t="s">
        <v>69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5" t="str">
        <f t="shared" si="0"/>
        <v>URF</v>
      </c>
    </row>
    <row r="12" spans="1:43" x14ac:dyDescent="0.25">
      <c r="A12" s="97">
        <v>8</v>
      </c>
      <c r="B12" s="97" t="s">
        <v>69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0"/>
        <v>URF</v>
      </c>
    </row>
    <row r="13" spans="1:43" x14ac:dyDescent="0.25">
      <c r="A13" s="97">
        <v>9</v>
      </c>
      <c r="B13" s="97" t="s">
        <v>69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5" t="str">
        <f t="shared" si="0"/>
        <v>URF</v>
      </c>
    </row>
    <row r="14" spans="1:43" x14ac:dyDescent="0.25">
      <c r="A14" s="97">
        <v>10</v>
      </c>
      <c r="B14" s="97" t="s">
        <v>69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5" t="str">
        <f t="shared" si="0"/>
        <v>URF</v>
      </c>
    </row>
    <row r="15" spans="1:43" x14ac:dyDescent="0.25">
      <c r="A15" s="97">
        <v>11</v>
      </c>
      <c r="B15" s="97" t="s">
        <v>69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5" t="str">
        <f t="shared" si="0"/>
        <v>URF</v>
      </c>
    </row>
    <row r="16" spans="1:43" x14ac:dyDescent="0.25">
      <c r="A16" s="97">
        <v>12</v>
      </c>
      <c r="B16" s="97" t="s">
        <v>69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5" t="str">
        <f t="shared" si="0"/>
        <v>URF</v>
      </c>
    </row>
    <row r="17" spans="1:43" x14ac:dyDescent="0.25">
      <c r="A17" s="97">
        <v>13</v>
      </c>
      <c r="B17" s="97" t="s">
        <v>69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5" t="str">
        <f t="shared" si="0"/>
        <v>URF</v>
      </c>
    </row>
    <row r="18" spans="1:43" x14ac:dyDescent="0.25">
      <c r="A18" s="97">
        <v>14</v>
      </c>
      <c r="B18" s="97" t="s">
        <v>69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5" t="str">
        <f t="shared" si="0"/>
        <v>URF</v>
      </c>
    </row>
    <row r="19" spans="1:43" x14ac:dyDescent="0.25">
      <c r="A19" s="97">
        <v>15</v>
      </c>
      <c r="B19" s="97" t="s">
        <v>69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5" t="str">
        <f t="shared" si="0"/>
        <v>URF</v>
      </c>
    </row>
    <row r="20" spans="1:43" x14ac:dyDescent="0.25">
      <c r="A20" s="97">
        <v>16</v>
      </c>
      <c r="B20" s="97" t="s">
        <v>69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0"/>
        <v>URF</v>
      </c>
    </row>
    <row r="21" spans="1:43" x14ac:dyDescent="0.25">
      <c r="A21" s="97">
        <v>17</v>
      </c>
      <c r="B21" s="97" t="s">
        <v>69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5" t="str">
        <f t="shared" si="0"/>
        <v>URF</v>
      </c>
    </row>
    <row r="22" spans="1:43" x14ac:dyDescent="0.25">
      <c r="A22" s="97">
        <f t="shared" ref="A22:A37" si="1">A21+1</f>
        <v>18</v>
      </c>
      <c r="B22" s="97" t="str">
        <f t="shared" ref="B22:B48" si="2">B21</f>
        <v>URF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5" t="str">
        <f t="shared" si="0"/>
        <v>URF</v>
      </c>
    </row>
    <row r="23" spans="1:43" x14ac:dyDescent="0.25">
      <c r="A23" s="97">
        <f t="shared" si="1"/>
        <v>19</v>
      </c>
      <c r="B23" s="97" t="str">
        <f t="shared" si="2"/>
        <v>URF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5" t="str">
        <f t="shared" si="0"/>
        <v>URF</v>
      </c>
    </row>
    <row r="24" spans="1:43" x14ac:dyDescent="0.25">
      <c r="A24" s="97">
        <f t="shared" si="1"/>
        <v>20</v>
      </c>
      <c r="B24" s="97" t="str">
        <f t="shared" si="2"/>
        <v>URF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5" t="str">
        <f t="shared" si="0"/>
        <v>URF</v>
      </c>
    </row>
    <row r="25" spans="1:43" x14ac:dyDescent="0.25">
      <c r="A25" s="97">
        <f t="shared" si="1"/>
        <v>21</v>
      </c>
      <c r="B25" s="97" t="str">
        <f t="shared" si="2"/>
        <v>URF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5" t="str">
        <f t="shared" si="0"/>
        <v>URF</v>
      </c>
    </row>
    <row r="26" spans="1:43" x14ac:dyDescent="0.25">
      <c r="A26" s="97">
        <f t="shared" si="1"/>
        <v>22</v>
      </c>
      <c r="B26" s="97" t="str">
        <f t="shared" si="2"/>
        <v>URF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5" t="str">
        <f t="shared" si="0"/>
        <v>URF</v>
      </c>
    </row>
    <row r="27" spans="1:43" x14ac:dyDescent="0.25">
      <c r="A27" s="97">
        <f t="shared" si="1"/>
        <v>23</v>
      </c>
      <c r="B27" s="97" t="str">
        <f t="shared" si="2"/>
        <v>URF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5" t="str">
        <f t="shared" si="0"/>
        <v>URF</v>
      </c>
    </row>
    <row r="28" spans="1:43" x14ac:dyDescent="0.25">
      <c r="A28" s="97">
        <f t="shared" si="1"/>
        <v>24</v>
      </c>
      <c r="B28" s="97" t="str">
        <f t="shared" si="2"/>
        <v>URF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0"/>
        <v>URF</v>
      </c>
    </row>
    <row r="29" spans="1:43" x14ac:dyDescent="0.25">
      <c r="A29" s="97">
        <f t="shared" si="1"/>
        <v>25</v>
      </c>
      <c r="B29" s="97" t="str">
        <f t="shared" si="2"/>
        <v>URF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5" t="str">
        <f t="shared" si="0"/>
        <v>URF</v>
      </c>
    </row>
    <row r="30" spans="1:43" x14ac:dyDescent="0.25">
      <c r="A30" s="97">
        <f t="shared" si="1"/>
        <v>26</v>
      </c>
      <c r="B30" s="97" t="str">
        <f t="shared" si="2"/>
        <v>URF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5" t="str">
        <f t="shared" si="0"/>
        <v>URF</v>
      </c>
    </row>
    <row r="31" spans="1:43" x14ac:dyDescent="0.25">
      <c r="A31" s="97">
        <f t="shared" si="1"/>
        <v>27</v>
      </c>
      <c r="B31" s="97" t="str">
        <f t="shared" si="2"/>
        <v>URF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5" t="str">
        <f t="shared" si="0"/>
        <v>URF</v>
      </c>
    </row>
    <row r="32" spans="1:43" x14ac:dyDescent="0.25">
      <c r="A32" s="97">
        <f t="shared" si="1"/>
        <v>28</v>
      </c>
      <c r="B32" s="97" t="str">
        <f t="shared" si="2"/>
        <v>URF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si="0"/>
        <v>URF</v>
      </c>
    </row>
    <row r="33" spans="1:43" x14ac:dyDescent="0.25">
      <c r="A33" s="97">
        <f t="shared" si="1"/>
        <v>29</v>
      </c>
      <c r="B33" s="97" t="str">
        <f t="shared" si="2"/>
        <v>URF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0"/>
        <v>URF</v>
      </c>
    </row>
    <row r="34" spans="1:43" x14ac:dyDescent="0.25">
      <c r="A34" s="97">
        <f t="shared" si="1"/>
        <v>30</v>
      </c>
      <c r="B34" s="97" t="str">
        <f t="shared" si="2"/>
        <v>URF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0"/>
        <v>URF</v>
      </c>
    </row>
    <row r="35" spans="1:43" x14ac:dyDescent="0.25">
      <c r="A35" s="97">
        <f t="shared" si="1"/>
        <v>31</v>
      </c>
      <c r="B35" s="97" t="str">
        <f t="shared" si="2"/>
        <v>URF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0"/>
        <v>URF</v>
      </c>
    </row>
    <row r="36" spans="1:43" x14ac:dyDescent="0.25">
      <c r="A36" s="97">
        <f t="shared" si="1"/>
        <v>32</v>
      </c>
      <c r="B36" s="97" t="str">
        <f t="shared" si="2"/>
        <v>URF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0"/>
        <v>URF</v>
      </c>
    </row>
    <row r="37" spans="1:43" x14ac:dyDescent="0.25">
      <c r="A37" s="97">
        <f t="shared" si="1"/>
        <v>33</v>
      </c>
      <c r="B37" s="97" t="str">
        <f t="shared" si="2"/>
        <v>URF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3">B37</f>
        <v>URF</v>
      </c>
    </row>
    <row r="38" spans="1:43" x14ac:dyDescent="0.25">
      <c r="A38" s="97">
        <f t="shared" ref="A38:A101" si="4">A37+1</f>
        <v>34</v>
      </c>
      <c r="B38" s="97" t="str">
        <f t="shared" si="2"/>
        <v>URF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3"/>
        <v>URF</v>
      </c>
    </row>
    <row r="39" spans="1:43" x14ac:dyDescent="0.25">
      <c r="A39" s="97">
        <f t="shared" si="4"/>
        <v>35</v>
      </c>
      <c r="B39" s="97" t="str">
        <f t="shared" si="2"/>
        <v>URF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3"/>
        <v>URF</v>
      </c>
    </row>
    <row r="40" spans="1:43" x14ac:dyDescent="0.25">
      <c r="A40" s="97">
        <f t="shared" si="4"/>
        <v>36</v>
      </c>
      <c r="B40" s="97" t="str">
        <f t="shared" si="2"/>
        <v>URF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3"/>
        <v>URF</v>
      </c>
    </row>
    <row r="41" spans="1:43" x14ac:dyDescent="0.25">
      <c r="A41" s="97">
        <f t="shared" si="4"/>
        <v>37</v>
      </c>
      <c r="B41" s="97" t="str">
        <f t="shared" si="2"/>
        <v>URF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3"/>
        <v>URF</v>
      </c>
    </row>
    <row r="42" spans="1:43" x14ac:dyDescent="0.25">
      <c r="A42" s="97">
        <f t="shared" si="4"/>
        <v>38</v>
      </c>
      <c r="B42" s="97" t="str">
        <f t="shared" si="2"/>
        <v>URF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3"/>
        <v>URF</v>
      </c>
    </row>
    <row r="43" spans="1:43" x14ac:dyDescent="0.25">
      <c r="A43" s="97">
        <f t="shared" si="4"/>
        <v>39</v>
      </c>
      <c r="B43" s="97" t="str">
        <f t="shared" si="2"/>
        <v>URF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3"/>
        <v>URF</v>
      </c>
    </row>
    <row r="44" spans="1:43" x14ac:dyDescent="0.25">
      <c r="A44" s="97">
        <f t="shared" si="4"/>
        <v>40</v>
      </c>
      <c r="B44" s="97" t="str">
        <f t="shared" si="2"/>
        <v>URF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3"/>
        <v>URF</v>
      </c>
    </row>
    <row r="45" spans="1:43" x14ac:dyDescent="0.25">
      <c r="A45" s="97">
        <f t="shared" si="4"/>
        <v>41</v>
      </c>
      <c r="B45" s="97" t="str">
        <f t="shared" si="2"/>
        <v>URF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3"/>
        <v>URF</v>
      </c>
    </row>
    <row r="46" spans="1:43" x14ac:dyDescent="0.25">
      <c r="A46" s="97">
        <f t="shared" si="4"/>
        <v>42</v>
      </c>
      <c r="B46" s="97" t="str">
        <f t="shared" si="2"/>
        <v>URF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3"/>
        <v>URF</v>
      </c>
    </row>
    <row r="47" spans="1:43" x14ac:dyDescent="0.25">
      <c r="A47" s="97">
        <f t="shared" si="4"/>
        <v>43</v>
      </c>
      <c r="B47" s="97" t="str">
        <f t="shared" si="2"/>
        <v>URF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3"/>
        <v>URF</v>
      </c>
    </row>
    <row r="48" spans="1:43" x14ac:dyDescent="0.25">
      <c r="A48" s="97">
        <f t="shared" si="4"/>
        <v>44</v>
      </c>
      <c r="B48" s="97" t="str">
        <f t="shared" si="2"/>
        <v>URF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3"/>
        <v>URF</v>
      </c>
    </row>
    <row r="49" spans="1:43" x14ac:dyDescent="0.25">
      <c r="A49" s="97">
        <f t="shared" si="4"/>
        <v>45</v>
      </c>
      <c r="B49" s="97" t="str">
        <f>B43</f>
        <v>URF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3"/>
        <v>URF</v>
      </c>
    </row>
    <row r="50" spans="1:43" x14ac:dyDescent="0.25">
      <c r="A50" s="97">
        <f t="shared" si="4"/>
        <v>46</v>
      </c>
      <c r="B50" s="97" t="str">
        <f>B49</f>
        <v>URF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3"/>
        <v>URF</v>
      </c>
    </row>
    <row r="51" spans="1:43" x14ac:dyDescent="0.25">
      <c r="A51" s="97">
        <f t="shared" si="4"/>
        <v>47</v>
      </c>
      <c r="B51" s="97" t="str">
        <f>B50</f>
        <v>URF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3"/>
        <v>URF</v>
      </c>
    </row>
    <row r="52" spans="1:43" x14ac:dyDescent="0.25">
      <c r="A52" s="97">
        <f t="shared" si="4"/>
        <v>48</v>
      </c>
      <c r="B52" s="97" t="str">
        <f>B51</f>
        <v>URF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3"/>
        <v>URF</v>
      </c>
    </row>
    <row r="53" spans="1:43" x14ac:dyDescent="0.25">
      <c r="A53" s="97">
        <f t="shared" si="4"/>
        <v>49</v>
      </c>
      <c r="B53" s="97" t="str">
        <f>B52</f>
        <v>URF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3"/>
        <v>URF</v>
      </c>
    </row>
    <row r="54" spans="1:43" x14ac:dyDescent="0.25">
      <c r="A54" s="97">
        <f t="shared" si="4"/>
        <v>50</v>
      </c>
      <c r="B54" s="97" t="str">
        <f t="shared" ref="B54:B80" si="5">B53</f>
        <v>URF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3"/>
        <v>URF</v>
      </c>
    </row>
    <row r="55" spans="1:43" x14ac:dyDescent="0.25">
      <c r="A55" s="97">
        <f t="shared" si="4"/>
        <v>51</v>
      </c>
      <c r="B55" s="97" t="str">
        <f t="shared" si="5"/>
        <v>URF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3"/>
        <v>URF</v>
      </c>
    </row>
    <row r="56" spans="1:43" x14ac:dyDescent="0.25">
      <c r="A56" s="97">
        <f t="shared" si="4"/>
        <v>52</v>
      </c>
      <c r="B56" s="97" t="str">
        <f t="shared" si="5"/>
        <v>URF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3"/>
        <v>URF</v>
      </c>
    </row>
    <row r="57" spans="1:43" x14ac:dyDescent="0.25">
      <c r="A57" s="97">
        <f t="shared" si="4"/>
        <v>53</v>
      </c>
      <c r="B57" s="97" t="str">
        <f t="shared" si="5"/>
        <v>URF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3"/>
        <v>URF</v>
      </c>
    </row>
    <row r="58" spans="1:43" x14ac:dyDescent="0.25">
      <c r="A58" s="97">
        <f t="shared" si="4"/>
        <v>54</v>
      </c>
      <c r="B58" s="97" t="str">
        <f t="shared" si="5"/>
        <v>URF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3"/>
        <v>URF</v>
      </c>
    </row>
    <row r="59" spans="1:43" x14ac:dyDescent="0.25">
      <c r="A59" s="97">
        <f t="shared" si="4"/>
        <v>55</v>
      </c>
      <c r="B59" s="97" t="str">
        <f t="shared" si="5"/>
        <v>URF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3"/>
        <v>URF</v>
      </c>
    </row>
    <row r="60" spans="1:43" x14ac:dyDescent="0.25">
      <c r="A60" s="97">
        <f t="shared" si="4"/>
        <v>56</v>
      </c>
      <c r="B60" s="97" t="str">
        <f t="shared" si="5"/>
        <v>URF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3"/>
        <v>URF</v>
      </c>
    </row>
    <row r="61" spans="1:43" x14ac:dyDescent="0.25">
      <c r="A61" s="97">
        <f t="shared" si="4"/>
        <v>57</v>
      </c>
      <c r="B61" s="97" t="str">
        <f t="shared" si="5"/>
        <v>URF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3"/>
        <v>URF</v>
      </c>
    </row>
    <row r="62" spans="1:43" x14ac:dyDescent="0.25">
      <c r="A62" s="97">
        <f t="shared" si="4"/>
        <v>58</v>
      </c>
      <c r="B62" s="97" t="str">
        <f t="shared" si="5"/>
        <v>URF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3"/>
        <v>URF</v>
      </c>
    </row>
    <row r="63" spans="1:43" x14ac:dyDescent="0.25">
      <c r="A63" s="97">
        <f t="shared" si="4"/>
        <v>59</v>
      </c>
      <c r="B63" s="97" t="str">
        <f t="shared" si="5"/>
        <v>URF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3"/>
        <v>URF</v>
      </c>
    </row>
    <row r="64" spans="1:43" x14ac:dyDescent="0.25">
      <c r="A64" s="97">
        <f t="shared" si="4"/>
        <v>60</v>
      </c>
      <c r="B64" s="97" t="str">
        <f t="shared" si="5"/>
        <v>URF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3"/>
        <v>URF</v>
      </c>
    </row>
    <row r="65" spans="1:43" x14ac:dyDescent="0.25">
      <c r="A65" s="97">
        <f t="shared" si="4"/>
        <v>61</v>
      </c>
      <c r="B65" s="97" t="str">
        <f t="shared" si="5"/>
        <v>URF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3"/>
        <v>URF</v>
      </c>
    </row>
    <row r="66" spans="1:43" x14ac:dyDescent="0.25">
      <c r="A66" s="97">
        <f t="shared" si="4"/>
        <v>62</v>
      </c>
      <c r="B66" s="97" t="str">
        <f t="shared" si="5"/>
        <v>URF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3"/>
        <v>URF</v>
      </c>
    </row>
    <row r="67" spans="1:43" x14ac:dyDescent="0.25">
      <c r="A67" s="97">
        <f t="shared" si="4"/>
        <v>63</v>
      </c>
      <c r="B67" s="97" t="str">
        <f t="shared" si="5"/>
        <v>URF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3"/>
        <v>URF</v>
      </c>
    </row>
    <row r="68" spans="1:43" x14ac:dyDescent="0.25">
      <c r="A68" s="97">
        <f t="shared" si="4"/>
        <v>64</v>
      </c>
      <c r="B68" s="97" t="str">
        <f t="shared" si="5"/>
        <v>URF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3"/>
        <v>URF</v>
      </c>
    </row>
    <row r="69" spans="1:43" x14ac:dyDescent="0.25">
      <c r="A69" s="97">
        <f t="shared" si="4"/>
        <v>65</v>
      </c>
      <c r="B69" s="97" t="str">
        <f t="shared" si="5"/>
        <v>URF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6">B69</f>
        <v>URF</v>
      </c>
    </row>
    <row r="70" spans="1:43" x14ac:dyDescent="0.25">
      <c r="A70" s="97">
        <f t="shared" si="4"/>
        <v>66</v>
      </c>
      <c r="B70" s="97" t="str">
        <f t="shared" si="5"/>
        <v>URF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6"/>
        <v>URF</v>
      </c>
    </row>
    <row r="71" spans="1:43" x14ac:dyDescent="0.25">
      <c r="A71" s="97">
        <f t="shared" si="4"/>
        <v>67</v>
      </c>
      <c r="B71" s="97" t="str">
        <f t="shared" si="5"/>
        <v>URF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6"/>
        <v>URF</v>
      </c>
    </row>
    <row r="72" spans="1:43" x14ac:dyDescent="0.25">
      <c r="A72" s="97">
        <f t="shared" si="4"/>
        <v>68</v>
      </c>
      <c r="B72" s="97" t="str">
        <f t="shared" si="5"/>
        <v>URF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6"/>
        <v>URF</v>
      </c>
    </row>
    <row r="73" spans="1:43" x14ac:dyDescent="0.25">
      <c r="A73" s="97">
        <f t="shared" si="4"/>
        <v>69</v>
      </c>
      <c r="B73" s="97" t="str">
        <f t="shared" si="5"/>
        <v>URF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6"/>
        <v>URF</v>
      </c>
    </row>
    <row r="74" spans="1:43" x14ac:dyDescent="0.25">
      <c r="A74" s="97">
        <f t="shared" si="4"/>
        <v>70</v>
      </c>
      <c r="B74" s="97" t="str">
        <f t="shared" si="5"/>
        <v>URF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6"/>
        <v>URF</v>
      </c>
    </row>
    <row r="75" spans="1:43" x14ac:dyDescent="0.25">
      <c r="A75" s="97">
        <f t="shared" si="4"/>
        <v>71</v>
      </c>
      <c r="B75" s="97" t="str">
        <f t="shared" si="5"/>
        <v>URF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6"/>
        <v>URF</v>
      </c>
    </row>
    <row r="76" spans="1:43" x14ac:dyDescent="0.25">
      <c r="A76" s="97">
        <f t="shared" si="4"/>
        <v>72</v>
      </c>
      <c r="B76" s="97" t="str">
        <f t="shared" si="5"/>
        <v>URF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6"/>
        <v>URF</v>
      </c>
    </row>
    <row r="77" spans="1:43" x14ac:dyDescent="0.25">
      <c r="A77" s="97">
        <f t="shared" si="4"/>
        <v>73</v>
      </c>
      <c r="B77" s="97" t="str">
        <f t="shared" si="5"/>
        <v>URF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6"/>
        <v>URF</v>
      </c>
    </row>
    <row r="78" spans="1:43" x14ac:dyDescent="0.25">
      <c r="A78" s="97">
        <f t="shared" si="4"/>
        <v>74</v>
      </c>
      <c r="B78" s="97" t="str">
        <f t="shared" si="5"/>
        <v>URF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6"/>
        <v>URF</v>
      </c>
    </row>
    <row r="79" spans="1:43" x14ac:dyDescent="0.25">
      <c r="A79" s="97">
        <f t="shared" si="4"/>
        <v>75</v>
      </c>
      <c r="B79" s="97" t="str">
        <f t="shared" si="5"/>
        <v>URF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6"/>
        <v>URF</v>
      </c>
    </row>
    <row r="80" spans="1:43" x14ac:dyDescent="0.25">
      <c r="A80" s="97">
        <f t="shared" si="4"/>
        <v>76</v>
      </c>
      <c r="B80" s="97" t="str">
        <f t="shared" si="5"/>
        <v>URF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6"/>
        <v>URF</v>
      </c>
    </row>
    <row r="81" spans="1:43" x14ac:dyDescent="0.25">
      <c r="A81" s="97">
        <f t="shared" si="4"/>
        <v>77</v>
      </c>
      <c r="B81" s="97" t="str">
        <f>B75</f>
        <v>URF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6"/>
        <v>URF</v>
      </c>
    </row>
    <row r="82" spans="1:43" x14ac:dyDescent="0.25">
      <c r="A82" s="97">
        <f t="shared" si="4"/>
        <v>78</v>
      </c>
      <c r="B82" s="97" t="str">
        <f>B81</f>
        <v>URF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6"/>
        <v>URF</v>
      </c>
    </row>
    <row r="83" spans="1:43" x14ac:dyDescent="0.25">
      <c r="A83" s="97">
        <f t="shared" si="4"/>
        <v>79</v>
      </c>
      <c r="B83" s="97" t="str">
        <f>B82</f>
        <v>URF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6"/>
        <v>URF</v>
      </c>
    </row>
    <row r="84" spans="1:43" x14ac:dyDescent="0.25">
      <c r="A84" s="97">
        <f t="shared" si="4"/>
        <v>80</v>
      </c>
      <c r="B84" s="97" t="str">
        <f>B83</f>
        <v>URF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6"/>
        <v>URF</v>
      </c>
    </row>
    <row r="85" spans="1:43" x14ac:dyDescent="0.25">
      <c r="A85" s="97">
        <f t="shared" si="4"/>
        <v>81</v>
      </c>
      <c r="B85" s="97" t="str">
        <f>B84</f>
        <v>URF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6"/>
        <v>URF</v>
      </c>
    </row>
    <row r="86" spans="1:43" x14ac:dyDescent="0.25">
      <c r="A86" s="97">
        <f t="shared" si="4"/>
        <v>82</v>
      </c>
      <c r="B86" s="97" t="str">
        <f t="shared" ref="B86:B102" si="7">B85</f>
        <v>URF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6"/>
        <v>URF</v>
      </c>
    </row>
    <row r="87" spans="1:43" x14ac:dyDescent="0.25">
      <c r="A87" s="97">
        <f t="shared" si="4"/>
        <v>83</v>
      </c>
      <c r="B87" s="97" t="str">
        <f t="shared" si="7"/>
        <v>URF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6"/>
        <v>URF</v>
      </c>
    </row>
    <row r="88" spans="1:43" x14ac:dyDescent="0.25">
      <c r="A88" s="97">
        <f t="shared" si="4"/>
        <v>84</v>
      </c>
      <c r="B88" s="97" t="str">
        <f t="shared" si="7"/>
        <v>URF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6"/>
        <v>URF</v>
      </c>
    </row>
    <row r="89" spans="1:43" x14ac:dyDescent="0.25">
      <c r="A89" s="97">
        <f t="shared" si="4"/>
        <v>85</v>
      </c>
      <c r="B89" s="97" t="str">
        <f t="shared" si="7"/>
        <v>URF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6"/>
        <v>URF</v>
      </c>
    </row>
    <row r="90" spans="1:43" x14ac:dyDescent="0.25">
      <c r="A90" s="97">
        <f t="shared" si="4"/>
        <v>86</v>
      </c>
      <c r="B90" s="97" t="str">
        <f t="shared" si="7"/>
        <v>URF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6"/>
        <v>URF</v>
      </c>
    </row>
    <row r="91" spans="1:43" x14ac:dyDescent="0.25">
      <c r="A91" s="97">
        <f t="shared" si="4"/>
        <v>87</v>
      </c>
      <c r="B91" s="97" t="str">
        <f t="shared" si="7"/>
        <v>URF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6"/>
        <v>URF</v>
      </c>
    </row>
    <row r="92" spans="1:43" x14ac:dyDescent="0.25">
      <c r="A92" s="97">
        <f t="shared" si="4"/>
        <v>88</v>
      </c>
      <c r="B92" s="97" t="str">
        <f t="shared" si="7"/>
        <v>URF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6"/>
        <v>URF</v>
      </c>
    </row>
    <row r="93" spans="1:43" x14ac:dyDescent="0.25">
      <c r="A93" s="97">
        <f t="shared" si="4"/>
        <v>89</v>
      </c>
      <c r="B93" s="97" t="str">
        <f t="shared" si="7"/>
        <v>URF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6"/>
        <v>URF</v>
      </c>
    </row>
    <row r="94" spans="1:43" x14ac:dyDescent="0.25">
      <c r="A94" s="97">
        <f t="shared" si="4"/>
        <v>90</v>
      </c>
      <c r="B94" s="97" t="str">
        <f t="shared" si="7"/>
        <v>URF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6"/>
        <v>URF</v>
      </c>
    </row>
    <row r="95" spans="1:43" x14ac:dyDescent="0.25">
      <c r="A95" s="97">
        <f t="shared" si="4"/>
        <v>91</v>
      </c>
      <c r="B95" s="97" t="str">
        <f t="shared" si="7"/>
        <v>URF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6"/>
        <v>URF</v>
      </c>
    </row>
    <row r="96" spans="1:43" x14ac:dyDescent="0.25">
      <c r="A96" s="97">
        <f t="shared" si="4"/>
        <v>92</v>
      </c>
      <c r="B96" s="97" t="str">
        <f t="shared" si="7"/>
        <v>URF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6"/>
        <v>URF</v>
      </c>
    </row>
    <row r="97" spans="1:43" x14ac:dyDescent="0.25">
      <c r="A97" s="97">
        <f t="shared" si="4"/>
        <v>93</v>
      </c>
      <c r="B97" s="97" t="str">
        <f t="shared" si="7"/>
        <v>URF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6"/>
        <v>URF</v>
      </c>
    </row>
    <row r="98" spans="1:43" x14ac:dyDescent="0.25">
      <c r="A98" s="97">
        <f t="shared" si="4"/>
        <v>94</v>
      </c>
      <c r="B98" s="97" t="str">
        <f t="shared" si="7"/>
        <v>URF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6"/>
        <v>URF</v>
      </c>
    </row>
    <row r="99" spans="1:43" x14ac:dyDescent="0.25">
      <c r="A99" s="97">
        <f t="shared" si="4"/>
        <v>95</v>
      </c>
      <c r="B99" s="97" t="str">
        <f t="shared" si="7"/>
        <v>URF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6"/>
        <v>URF</v>
      </c>
    </row>
    <row r="100" spans="1:43" x14ac:dyDescent="0.25">
      <c r="A100" s="97">
        <f t="shared" si="4"/>
        <v>96</v>
      </c>
      <c r="B100" s="97" t="str">
        <f t="shared" si="7"/>
        <v>URF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6"/>
        <v>URF</v>
      </c>
    </row>
    <row r="101" spans="1:43" x14ac:dyDescent="0.25">
      <c r="A101" s="97">
        <f t="shared" si="4"/>
        <v>97</v>
      </c>
      <c r="B101" s="97" t="str">
        <f t="shared" si="7"/>
        <v>URF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6"/>
        <v>URF</v>
      </c>
    </row>
    <row r="102" spans="1:43" x14ac:dyDescent="0.25">
      <c r="A102" s="97">
        <f t="shared" ref="A102:A103" si="8">A101+1</f>
        <v>98</v>
      </c>
      <c r="B102" s="97" t="str">
        <f t="shared" si="7"/>
        <v>URF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6"/>
        <v>URF</v>
      </c>
    </row>
    <row r="103" spans="1:43" x14ac:dyDescent="0.25">
      <c r="A103" s="97">
        <f t="shared" si="8"/>
        <v>99</v>
      </c>
      <c r="B103" s="97" t="str">
        <f>B97</f>
        <v>URF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6"/>
        <v>URF</v>
      </c>
    </row>
    <row r="104" spans="1:43" ht="16.5" thickBot="1" x14ac:dyDescent="0.3">
      <c r="A104" s="97">
        <f>A103+1</f>
        <v>100</v>
      </c>
      <c r="B104" s="97" t="str">
        <f>B53</f>
        <v>URF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6"/>
        <v>URF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40</v>
      </c>
      <c r="Q105" s="91" t="str">
        <f>IF(SUM(Q5:Q104)=0,"",SUM(Q5:Q104))</f>
        <v/>
      </c>
      <c r="R105" s="91">
        <f>IF(SUM(R5:R104)=0,"",SUM(R5:R104))</f>
        <v>10</v>
      </c>
      <c r="S105" s="635" t="str">
        <f t="shared" ref="S105:AN105" si="9">S2</f>
        <v>ADVENTUROUS ACTIVITIES</v>
      </c>
      <c r="T105" s="628" t="str">
        <f t="shared" si="9"/>
        <v>ARCHERY</v>
      </c>
      <c r="U105" s="626" t="str">
        <f t="shared" si="9"/>
        <v>ATHLETICS</v>
      </c>
      <c r="V105" s="628" t="str">
        <f t="shared" si="9"/>
        <v>BADMINTON</v>
      </c>
      <c r="W105" s="626" t="str">
        <f t="shared" si="9"/>
        <v>CANOEING</v>
      </c>
      <c r="X105" s="628" t="str">
        <f t="shared" si="9"/>
        <v>GOLF</v>
      </c>
      <c r="Y105" s="626" t="str">
        <f t="shared" si="9"/>
        <v>GYMNASTICS</v>
      </c>
      <c r="Z105" s="628" t="str">
        <f t="shared" si="9"/>
        <v>JUDO</v>
      </c>
      <c r="AA105" s="626" t="str">
        <f t="shared" si="9"/>
        <v>MOUNTAIN BIKING</v>
      </c>
      <c r="AB105" s="628" t="str">
        <f t="shared" si="9"/>
        <v>POOL -ARTISTIC SWIMMING</v>
      </c>
      <c r="AC105" s="626" t="str">
        <f t="shared" si="9"/>
        <v>POOL - POOLSIDE DIVING</v>
      </c>
      <c r="AD105" s="628" t="str">
        <f t="shared" si="9"/>
        <v>SKATEBOARDING</v>
      </c>
      <c r="AE105" s="626" t="str">
        <f t="shared" si="9"/>
        <v>SWORD FENCING</v>
      </c>
      <c r="AF105" s="628" t="str">
        <f t="shared" si="9"/>
        <v>TABLE TENNIS</v>
      </c>
      <c r="AG105" s="626" t="str">
        <f t="shared" si="9"/>
        <v>TRAMPOLINING</v>
      </c>
      <c r="AH105" s="628" t="str">
        <f t="shared" si="9"/>
        <v>VOLLEYBALL</v>
      </c>
      <c r="AI105" s="626" t="str">
        <f t="shared" si="9"/>
        <v>UNUSED</v>
      </c>
      <c r="AJ105" s="628" t="str">
        <f t="shared" si="9"/>
        <v>UNUSED</v>
      </c>
      <c r="AK105" s="626" t="str">
        <f t="shared" si="9"/>
        <v>UNUSED</v>
      </c>
      <c r="AL105" s="628" t="str">
        <f t="shared" si="9"/>
        <v>UNUSED</v>
      </c>
      <c r="AM105" s="626" t="str">
        <f t="shared" si="9"/>
        <v>UNUSED</v>
      </c>
      <c r="AN105" s="624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10">IF(COUNTIF(S5:S104,1)=0,"",COUNTIF(S5:S104,1))</f>
        <v/>
      </c>
      <c r="T108" s="35">
        <f t="shared" si="10"/>
        <v>1</v>
      </c>
      <c r="U108" s="35" t="str">
        <f t="shared" si="10"/>
        <v/>
      </c>
      <c r="V108" s="35" t="str">
        <f t="shared" si="10"/>
        <v/>
      </c>
      <c r="W108" s="35">
        <f t="shared" si="10"/>
        <v>1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>
        <f t="shared" si="10"/>
        <v>1</v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4</v>
      </c>
      <c r="U109" s="27" t="str">
        <f t="shared" si="11"/>
        <v/>
      </c>
      <c r="V109" s="27" t="str">
        <f t="shared" si="11"/>
        <v/>
      </c>
      <c r="W109" s="27" t="str">
        <f t="shared" si="11"/>
        <v/>
      </c>
      <c r="X109" s="27">
        <f t="shared" si="11"/>
        <v>1</v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 t="str">
        <f t="shared" si="11"/>
        <v/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2">IF(COUNTIF(S5:S104,3)=0,"",COUNTIF(S5:S104,3))</f>
        <v>1</v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 t="str">
        <f t="shared" si="12"/>
        <v/>
      </c>
      <c r="X110" s="27">
        <f t="shared" si="12"/>
        <v>1</v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>
        <f t="shared" si="12"/>
        <v>1</v>
      </c>
      <c r="AC110" s="27" t="str">
        <f t="shared" si="12"/>
        <v/>
      </c>
      <c r="AD110" s="27" t="str">
        <f t="shared" si="12"/>
        <v/>
      </c>
      <c r="AE110" s="27">
        <f t="shared" si="12"/>
        <v>1</v>
      </c>
      <c r="AF110" s="27" t="str">
        <f t="shared" si="12"/>
        <v/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4</v>
      </c>
    </row>
    <row r="111" spans="1:43" ht="16.5" thickTop="1" x14ac:dyDescent="0.25"/>
  </sheetData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3" priority="7">
      <formula>LEN(TRIM(S108))&gt;0</formula>
    </cfRule>
  </conditionalFormatting>
  <conditionalFormatting sqref="S104:AN104 S10:AN5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8:AN9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Q111"/>
  <sheetViews>
    <sheetView topLeftCell="A2" zoomScale="90" zoomScaleNormal="90" workbookViewId="0">
      <pane ySplit="2280" topLeftCell="A2" activePane="bottomLeft"/>
      <selection activeCell="E6" sqref="A6:XFD6"/>
      <selection pane="bottomLeft" activeCell="E9" sqref="E9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45" customWidth="1"/>
    <col min="16" max="16" width="6.28515625" style="245" customWidth="1"/>
    <col min="17" max="17" width="6.140625" style="22" customWidth="1"/>
    <col min="18" max="18" width="6.140625" style="245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39"/>
      <c r="P1" s="239"/>
      <c r="Q1" s="30"/>
      <c r="R1" s="239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105</v>
      </c>
      <c r="E2" s="631"/>
      <c r="F2" s="631"/>
      <c r="G2" s="632"/>
      <c r="H2" s="124"/>
      <c r="I2" s="124"/>
      <c r="J2" s="78" t="s">
        <v>62</v>
      </c>
      <c r="K2" s="122" t="s">
        <v>114</v>
      </c>
      <c r="L2" s="123"/>
      <c r="M2" s="126"/>
      <c r="N2" s="126"/>
      <c r="O2" s="224"/>
      <c r="P2" s="239"/>
      <c r="Q2" s="77"/>
      <c r="R2" s="239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Wansdyke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39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240" t="s">
        <v>142</v>
      </c>
      <c r="P4" s="246" t="s">
        <v>6</v>
      </c>
      <c r="Q4" s="93" t="s">
        <v>5</v>
      </c>
      <c r="R4" s="251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5" thickTop="1" x14ac:dyDescent="0.25">
      <c r="A5" s="99">
        <v>1</v>
      </c>
      <c r="B5" s="99" t="s">
        <v>70</v>
      </c>
      <c r="C5" s="66" t="s">
        <v>1536</v>
      </c>
      <c r="D5" s="128" t="s">
        <v>770</v>
      </c>
      <c r="E5" s="167" t="s">
        <v>1537</v>
      </c>
      <c r="F5" s="160" t="s">
        <v>1538</v>
      </c>
      <c r="G5" s="165" t="s">
        <v>148</v>
      </c>
      <c r="H5" s="180" t="s">
        <v>1539</v>
      </c>
      <c r="I5" s="172" t="s">
        <v>1540</v>
      </c>
      <c r="J5" s="129"/>
      <c r="K5" s="172" t="s">
        <v>149</v>
      </c>
      <c r="L5" s="181" t="s">
        <v>1541</v>
      </c>
      <c r="M5" s="165" t="s">
        <v>1542</v>
      </c>
      <c r="N5" s="182" t="s">
        <v>1543</v>
      </c>
      <c r="O5" s="241" t="s">
        <v>151</v>
      </c>
      <c r="P5" s="247">
        <v>10</v>
      </c>
      <c r="Q5" s="143"/>
      <c r="R5" s="250"/>
      <c r="S5" s="64"/>
      <c r="T5" s="65">
        <v>1</v>
      </c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7" t="str">
        <f t="shared" ref="AQ5:AQ36" si="0">B5</f>
        <v>WAN</v>
      </c>
    </row>
    <row r="6" spans="1:43" x14ac:dyDescent="0.25">
      <c r="A6" s="386">
        <f>A5+1</f>
        <v>2</v>
      </c>
      <c r="B6" s="386" t="s">
        <v>70</v>
      </c>
      <c r="C6" s="401" t="s">
        <v>2749</v>
      </c>
      <c r="D6" s="402" t="s">
        <v>770</v>
      </c>
      <c r="E6" s="403" t="s">
        <v>360</v>
      </c>
      <c r="F6" s="403" t="s">
        <v>1544</v>
      </c>
      <c r="G6" s="390" t="s">
        <v>161</v>
      </c>
      <c r="H6" s="404" t="s">
        <v>1545</v>
      </c>
      <c r="I6" s="405" t="s">
        <v>1546</v>
      </c>
      <c r="J6" s="405"/>
      <c r="K6" s="405" t="s">
        <v>892</v>
      </c>
      <c r="L6" s="406" t="s">
        <v>1547</v>
      </c>
      <c r="M6" s="390" t="s">
        <v>1548</v>
      </c>
      <c r="N6" s="395"/>
      <c r="O6" s="396" t="s">
        <v>151</v>
      </c>
      <c r="P6" s="247">
        <v>10</v>
      </c>
      <c r="Q6" s="143"/>
      <c r="R6" s="250"/>
      <c r="S6" s="64">
        <v>1</v>
      </c>
      <c r="T6" s="65"/>
      <c r="U6" s="64"/>
      <c r="V6" s="65"/>
      <c r="W6" s="64"/>
      <c r="X6" s="65">
        <v>3</v>
      </c>
      <c r="Y6" s="64"/>
      <c r="Z6" s="65"/>
      <c r="AA6" s="64"/>
      <c r="AB6" s="65">
        <v>2</v>
      </c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7" t="str">
        <f t="shared" si="0"/>
        <v>WAN</v>
      </c>
    </row>
    <row r="7" spans="1:43" x14ac:dyDescent="0.25">
      <c r="A7" s="99">
        <f t="shared" ref="A7:A65" si="1">A6+1</f>
        <v>3</v>
      </c>
      <c r="B7" s="99" t="s">
        <v>70</v>
      </c>
      <c r="C7" s="58" t="s">
        <v>1187</v>
      </c>
      <c r="D7" s="131" t="s">
        <v>649</v>
      </c>
      <c r="E7" s="168" t="s">
        <v>1549</v>
      </c>
      <c r="F7" s="161" t="s">
        <v>1550</v>
      </c>
      <c r="G7" s="165" t="s">
        <v>148</v>
      </c>
      <c r="H7" s="183" t="s">
        <v>1551</v>
      </c>
      <c r="I7" s="173" t="s">
        <v>1552</v>
      </c>
      <c r="J7" s="134" t="s">
        <v>1553</v>
      </c>
      <c r="K7" s="173" t="s">
        <v>351</v>
      </c>
      <c r="L7" s="135" t="s">
        <v>495</v>
      </c>
      <c r="M7" s="175" t="s">
        <v>1554</v>
      </c>
      <c r="N7" s="182"/>
      <c r="O7" s="241" t="s">
        <v>151</v>
      </c>
      <c r="P7" s="247">
        <v>10</v>
      </c>
      <c r="Q7" s="143"/>
      <c r="R7" s="250"/>
      <c r="S7" s="56">
        <v>1</v>
      </c>
      <c r="T7" s="57">
        <v>2</v>
      </c>
      <c r="U7" s="56">
        <v>3</v>
      </c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7" t="str">
        <f t="shared" si="0"/>
        <v>WAN</v>
      </c>
    </row>
    <row r="8" spans="1:43" x14ac:dyDescent="0.25">
      <c r="A8" s="99">
        <f t="shared" si="1"/>
        <v>4</v>
      </c>
      <c r="B8" s="99" t="s">
        <v>70</v>
      </c>
      <c r="C8" s="58" t="s">
        <v>1710</v>
      </c>
      <c r="D8" s="131" t="s">
        <v>1711</v>
      </c>
      <c r="E8" s="168" t="s">
        <v>1715</v>
      </c>
      <c r="F8" s="161" t="s">
        <v>1712</v>
      </c>
      <c r="G8" s="165" t="s">
        <v>148</v>
      </c>
      <c r="H8" s="183" t="s">
        <v>1713</v>
      </c>
      <c r="I8" s="173" t="s">
        <v>1714</v>
      </c>
      <c r="J8" s="134"/>
      <c r="K8" s="173" t="s">
        <v>149</v>
      </c>
      <c r="L8" s="135" t="s">
        <v>1716</v>
      </c>
      <c r="M8" s="175" t="s">
        <v>1717</v>
      </c>
      <c r="N8" s="182" t="s">
        <v>1718</v>
      </c>
      <c r="O8" s="241" t="s">
        <v>151</v>
      </c>
      <c r="P8" s="247">
        <v>10</v>
      </c>
      <c r="Q8" s="143"/>
      <c r="R8" s="250"/>
      <c r="S8" s="56">
        <v>2</v>
      </c>
      <c r="T8" s="57">
        <v>1</v>
      </c>
      <c r="U8" s="56"/>
      <c r="V8" s="57"/>
      <c r="W8" s="56"/>
      <c r="X8" s="57"/>
      <c r="Y8" s="56"/>
      <c r="Z8" s="57"/>
      <c r="AA8" s="56"/>
      <c r="AB8" s="57"/>
      <c r="AC8" s="56">
        <v>3</v>
      </c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7" t="str">
        <f t="shared" si="0"/>
        <v>WAN</v>
      </c>
    </row>
    <row r="9" spans="1:43" ht="26.25" x14ac:dyDescent="0.25">
      <c r="A9" s="99">
        <f t="shared" si="1"/>
        <v>5</v>
      </c>
      <c r="B9" s="99" t="s">
        <v>70</v>
      </c>
      <c r="C9" s="58" t="s">
        <v>832</v>
      </c>
      <c r="D9" s="131" t="s">
        <v>959</v>
      </c>
      <c r="E9" s="168" t="s">
        <v>960</v>
      </c>
      <c r="F9" s="161" t="s">
        <v>961</v>
      </c>
      <c r="G9" s="165" t="s">
        <v>152</v>
      </c>
      <c r="H9" s="183" t="s">
        <v>962</v>
      </c>
      <c r="I9" s="174" t="s">
        <v>963</v>
      </c>
      <c r="J9" s="135"/>
      <c r="K9" s="174" t="s">
        <v>149</v>
      </c>
      <c r="L9" s="135" t="s">
        <v>964</v>
      </c>
      <c r="M9" s="175" t="s">
        <v>965</v>
      </c>
      <c r="N9" s="182" t="s">
        <v>966</v>
      </c>
      <c r="O9" s="241" t="s">
        <v>153</v>
      </c>
      <c r="P9" s="247"/>
      <c r="Q9" s="143"/>
      <c r="R9" s="279">
        <v>10</v>
      </c>
      <c r="S9" s="56"/>
      <c r="T9" s="57"/>
      <c r="U9" s="56"/>
      <c r="V9" s="57"/>
      <c r="W9" s="56">
        <v>3</v>
      </c>
      <c r="X9" s="57"/>
      <c r="Y9" s="56">
        <v>1</v>
      </c>
      <c r="Z9" s="57"/>
      <c r="AA9" s="56"/>
      <c r="AB9" s="57"/>
      <c r="AC9" s="56"/>
      <c r="AD9" s="57"/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 t="s">
        <v>168</v>
      </c>
      <c r="AP9" s="52"/>
      <c r="AQ9" s="197" t="str">
        <f t="shared" si="0"/>
        <v>WAN</v>
      </c>
    </row>
    <row r="10" spans="1:43" x14ac:dyDescent="0.25">
      <c r="A10" s="99">
        <f t="shared" si="1"/>
        <v>6</v>
      </c>
      <c r="B10" s="99" t="s">
        <v>70</v>
      </c>
      <c r="C10" s="293" t="s">
        <v>1555</v>
      </c>
      <c r="D10" s="132" t="s">
        <v>1556</v>
      </c>
      <c r="E10" s="169" t="s">
        <v>1205</v>
      </c>
      <c r="F10" s="162" t="s">
        <v>1557</v>
      </c>
      <c r="G10" s="165" t="s">
        <v>152</v>
      </c>
      <c r="H10" s="183" t="s">
        <v>1558</v>
      </c>
      <c r="I10" s="174" t="s">
        <v>1559</v>
      </c>
      <c r="J10" s="135"/>
      <c r="K10" s="174" t="s">
        <v>149</v>
      </c>
      <c r="L10" s="135" t="s">
        <v>1560</v>
      </c>
      <c r="M10" s="175" t="s">
        <v>1561</v>
      </c>
      <c r="N10" s="182"/>
      <c r="O10" s="241" t="s">
        <v>153</v>
      </c>
      <c r="P10" s="247"/>
      <c r="Q10" s="143"/>
      <c r="R10" s="279">
        <v>10</v>
      </c>
      <c r="S10" s="56"/>
      <c r="T10" s="57">
        <v>2</v>
      </c>
      <c r="U10" s="56"/>
      <c r="V10" s="57"/>
      <c r="W10" s="56"/>
      <c r="X10" s="57"/>
      <c r="Y10" s="56">
        <v>1</v>
      </c>
      <c r="Z10" s="57"/>
      <c r="AA10" s="56"/>
      <c r="AB10" s="57"/>
      <c r="AC10" s="56"/>
      <c r="AD10" s="57"/>
      <c r="AE10" s="56"/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 t="s">
        <v>657</v>
      </c>
      <c r="AP10" s="52"/>
      <c r="AQ10" s="197" t="str">
        <f t="shared" si="0"/>
        <v>WAN</v>
      </c>
    </row>
    <row r="11" spans="1:43" x14ac:dyDescent="0.25">
      <c r="A11" s="99">
        <f t="shared" si="1"/>
        <v>7</v>
      </c>
      <c r="B11" s="99" t="s">
        <v>70</v>
      </c>
      <c r="C11" s="58" t="s">
        <v>244</v>
      </c>
      <c r="D11" s="131" t="s">
        <v>1562</v>
      </c>
      <c r="E11" s="168" t="s">
        <v>1563</v>
      </c>
      <c r="F11" s="162" t="s">
        <v>1564</v>
      </c>
      <c r="G11" s="165" t="s">
        <v>148</v>
      </c>
      <c r="H11" s="183" t="s">
        <v>1565</v>
      </c>
      <c r="I11" s="174" t="s">
        <v>1576</v>
      </c>
      <c r="J11" s="135"/>
      <c r="K11" s="174" t="s">
        <v>149</v>
      </c>
      <c r="L11" s="135" t="s">
        <v>1020</v>
      </c>
      <c r="M11" s="175" t="s">
        <v>1566</v>
      </c>
      <c r="N11" s="182"/>
      <c r="O11" s="241" t="s">
        <v>151</v>
      </c>
      <c r="P11" s="247">
        <v>10</v>
      </c>
      <c r="Q11" s="143"/>
      <c r="R11" s="250"/>
      <c r="S11" s="56"/>
      <c r="T11" s="57">
        <v>1</v>
      </c>
      <c r="U11" s="56"/>
      <c r="V11" s="57"/>
      <c r="W11" s="56"/>
      <c r="X11" s="57">
        <v>3</v>
      </c>
      <c r="Y11" s="56"/>
      <c r="Z11" s="57"/>
      <c r="AA11" s="56"/>
      <c r="AB11" s="57"/>
      <c r="AC11" s="56"/>
      <c r="AD11" s="57"/>
      <c r="AE11" s="56"/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 t="s">
        <v>336</v>
      </c>
      <c r="AP11" s="52"/>
      <c r="AQ11" s="197" t="str">
        <f t="shared" si="0"/>
        <v>WAN</v>
      </c>
    </row>
    <row r="12" spans="1:43" ht="26.25" x14ac:dyDescent="0.25">
      <c r="A12" s="99">
        <f t="shared" si="1"/>
        <v>8</v>
      </c>
      <c r="B12" s="99" t="s">
        <v>70</v>
      </c>
      <c r="C12" s="58" t="s">
        <v>1567</v>
      </c>
      <c r="D12" s="131" t="s">
        <v>1568</v>
      </c>
      <c r="E12" s="168" t="s">
        <v>1569</v>
      </c>
      <c r="F12" s="161" t="s">
        <v>1570</v>
      </c>
      <c r="G12" s="165" t="s">
        <v>152</v>
      </c>
      <c r="H12" s="183" t="s">
        <v>1575</v>
      </c>
      <c r="I12" s="173" t="s">
        <v>1571</v>
      </c>
      <c r="J12" s="134" t="s">
        <v>1572</v>
      </c>
      <c r="K12" s="173" t="s">
        <v>149</v>
      </c>
      <c r="L12" s="135" t="s">
        <v>1573</v>
      </c>
      <c r="M12" s="175" t="s">
        <v>1574</v>
      </c>
      <c r="N12" s="182"/>
      <c r="O12" s="241" t="s">
        <v>153</v>
      </c>
      <c r="P12" s="247">
        <v>10</v>
      </c>
      <c r="Q12" s="143"/>
      <c r="R12" s="250"/>
      <c r="S12" s="56"/>
      <c r="T12" s="57"/>
      <c r="U12" s="56"/>
      <c r="V12" s="57"/>
      <c r="W12" s="56"/>
      <c r="X12" s="57"/>
      <c r="Y12" s="56">
        <v>1</v>
      </c>
      <c r="Z12" s="57"/>
      <c r="AA12" s="56"/>
      <c r="AB12" s="57"/>
      <c r="AC12" s="56"/>
      <c r="AD12" s="57">
        <v>3</v>
      </c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657</v>
      </c>
      <c r="AP12" s="52"/>
      <c r="AQ12" s="197" t="str">
        <f t="shared" si="0"/>
        <v>WAN</v>
      </c>
    </row>
    <row r="13" spans="1:43" x14ac:dyDescent="0.25">
      <c r="A13" s="99">
        <f t="shared" si="1"/>
        <v>9</v>
      </c>
      <c r="B13" s="99" t="s">
        <v>70</v>
      </c>
      <c r="C13" s="58" t="s">
        <v>1583</v>
      </c>
      <c r="D13" s="131" t="s">
        <v>1577</v>
      </c>
      <c r="E13" s="168" t="s">
        <v>1578</v>
      </c>
      <c r="F13" s="161" t="s">
        <v>1579</v>
      </c>
      <c r="G13" s="165" t="s">
        <v>148</v>
      </c>
      <c r="H13" s="183" t="s">
        <v>1580</v>
      </c>
      <c r="I13" s="173" t="s">
        <v>1581</v>
      </c>
      <c r="J13" s="134"/>
      <c r="K13" s="173" t="s">
        <v>149</v>
      </c>
      <c r="L13" s="135" t="s">
        <v>964</v>
      </c>
      <c r="M13" s="175" t="s">
        <v>1582</v>
      </c>
      <c r="N13" s="182"/>
      <c r="O13" s="241" t="s">
        <v>153</v>
      </c>
      <c r="P13" s="247">
        <v>10</v>
      </c>
      <c r="Q13" s="143"/>
      <c r="R13" s="250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>
        <v>1</v>
      </c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7" t="str">
        <f t="shared" si="0"/>
        <v>WAN</v>
      </c>
    </row>
    <row r="14" spans="1:43" x14ac:dyDescent="0.25">
      <c r="A14" s="99">
        <f t="shared" si="1"/>
        <v>10</v>
      </c>
      <c r="B14" s="99" t="s">
        <v>70</v>
      </c>
      <c r="C14" s="58" t="s">
        <v>1599</v>
      </c>
      <c r="D14" s="131" t="s">
        <v>1592</v>
      </c>
      <c r="E14" s="168" t="s">
        <v>238</v>
      </c>
      <c r="F14" s="161" t="s">
        <v>1594</v>
      </c>
      <c r="G14" s="165" t="s">
        <v>161</v>
      </c>
      <c r="H14" s="183" t="s">
        <v>1595</v>
      </c>
      <c r="I14" s="173" t="s">
        <v>1596</v>
      </c>
      <c r="J14" s="134"/>
      <c r="K14" s="173" t="s">
        <v>149</v>
      </c>
      <c r="L14" s="135" t="s">
        <v>1598</v>
      </c>
      <c r="M14" s="175" t="s">
        <v>1597</v>
      </c>
      <c r="N14" s="182"/>
      <c r="O14" s="241" t="s">
        <v>151</v>
      </c>
      <c r="P14" s="247">
        <v>10</v>
      </c>
      <c r="Q14" s="143"/>
      <c r="R14" s="250"/>
      <c r="S14" s="56">
        <v>1</v>
      </c>
      <c r="T14" s="57"/>
      <c r="U14" s="56">
        <v>2</v>
      </c>
      <c r="V14" s="57"/>
      <c r="W14" s="56"/>
      <c r="X14" s="57"/>
      <c r="Y14" s="56"/>
      <c r="Z14" s="57"/>
      <c r="AA14" s="56"/>
      <c r="AB14" s="57"/>
      <c r="AC14" s="56"/>
      <c r="AD14" s="57"/>
      <c r="AE14" s="56">
        <v>3</v>
      </c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7" t="str">
        <f t="shared" si="0"/>
        <v>WAN</v>
      </c>
    </row>
    <row r="15" spans="1:43" x14ac:dyDescent="0.25">
      <c r="A15" s="99">
        <f t="shared" si="1"/>
        <v>11</v>
      </c>
      <c r="B15" s="99" t="s">
        <v>70</v>
      </c>
      <c r="C15" s="58" t="s">
        <v>1591</v>
      </c>
      <c r="D15" s="131" t="s">
        <v>1592</v>
      </c>
      <c r="E15" s="168" t="s">
        <v>1593</v>
      </c>
      <c r="F15" s="161" t="s">
        <v>1594</v>
      </c>
      <c r="G15" s="165" t="s">
        <v>152</v>
      </c>
      <c r="H15" s="183" t="s">
        <v>1595</v>
      </c>
      <c r="I15" s="173" t="s">
        <v>1596</v>
      </c>
      <c r="J15" s="134"/>
      <c r="K15" s="173" t="s">
        <v>149</v>
      </c>
      <c r="L15" s="135" t="s">
        <v>1598</v>
      </c>
      <c r="M15" s="175" t="s">
        <v>1597</v>
      </c>
      <c r="N15" s="182"/>
      <c r="O15" s="241" t="s">
        <v>153</v>
      </c>
      <c r="P15" s="253"/>
      <c r="Q15" s="254"/>
      <c r="R15" s="255"/>
      <c r="S15" s="56">
        <v>1</v>
      </c>
      <c r="T15" s="57">
        <v>3</v>
      </c>
      <c r="U15" s="56">
        <v>2</v>
      </c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 t="s">
        <v>406</v>
      </c>
      <c r="AQ15" s="197" t="str">
        <f t="shared" si="0"/>
        <v>WAN</v>
      </c>
    </row>
    <row r="16" spans="1:43" x14ac:dyDescent="0.25">
      <c r="A16" s="99">
        <f t="shared" si="1"/>
        <v>12</v>
      </c>
      <c r="B16" s="99" t="s">
        <v>70</v>
      </c>
      <c r="C16" s="58" t="s">
        <v>1600</v>
      </c>
      <c r="D16" s="131" t="s">
        <v>618</v>
      </c>
      <c r="E16" s="168" t="s">
        <v>1601</v>
      </c>
      <c r="F16" s="161" t="s">
        <v>1602</v>
      </c>
      <c r="G16" s="165" t="s">
        <v>152</v>
      </c>
      <c r="H16" s="183" t="s">
        <v>1603</v>
      </c>
      <c r="I16" s="173" t="s">
        <v>1604</v>
      </c>
      <c r="J16" s="134"/>
      <c r="K16" s="173" t="s">
        <v>149</v>
      </c>
      <c r="L16" s="135" t="s">
        <v>379</v>
      </c>
      <c r="M16" s="175" t="s">
        <v>1605</v>
      </c>
      <c r="N16" s="182" t="s">
        <v>1606</v>
      </c>
      <c r="O16" s="241" t="s">
        <v>153</v>
      </c>
      <c r="P16" s="247">
        <v>10</v>
      </c>
      <c r="Q16" s="143"/>
      <c r="R16" s="250"/>
      <c r="S16" s="56">
        <v>2</v>
      </c>
      <c r="T16" s="57">
        <v>3</v>
      </c>
      <c r="U16" s="56"/>
      <c r="V16" s="57"/>
      <c r="W16" s="56"/>
      <c r="X16" s="57"/>
      <c r="Y16" s="56">
        <v>1</v>
      </c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 t="s">
        <v>336</v>
      </c>
      <c r="AP16" s="52"/>
      <c r="AQ16" s="197" t="str">
        <f t="shared" si="0"/>
        <v>WAN</v>
      </c>
    </row>
    <row r="17" spans="1:43" x14ac:dyDescent="0.25">
      <c r="A17" s="99">
        <f t="shared" si="1"/>
        <v>13</v>
      </c>
      <c r="B17" s="99" t="s">
        <v>70</v>
      </c>
      <c r="C17" s="58" t="s">
        <v>1567</v>
      </c>
      <c r="D17" s="131" t="s">
        <v>1103</v>
      </c>
      <c r="E17" s="168" t="s">
        <v>1205</v>
      </c>
      <c r="F17" s="161" t="s">
        <v>1584</v>
      </c>
      <c r="G17" s="165" t="s">
        <v>152</v>
      </c>
      <c r="H17" s="183" t="s">
        <v>1585</v>
      </c>
      <c r="I17" s="173" t="s">
        <v>1586</v>
      </c>
      <c r="J17" s="134"/>
      <c r="K17" s="173" t="s">
        <v>149</v>
      </c>
      <c r="L17" s="135" t="s">
        <v>1587</v>
      </c>
      <c r="M17" s="175" t="s">
        <v>1588</v>
      </c>
      <c r="N17" s="182" t="s">
        <v>1589</v>
      </c>
      <c r="O17" s="241" t="s">
        <v>153</v>
      </c>
      <c r="P17" s="247"/>
      <c r="Q17" s="143"/>
      <c r="R17" s="250"/>
      <c r="S17" s="56"/>
      <c r="T17" s="57"/>
      <c r="U17" s="56"/>
      <c r="V17" s="57"/>
      <c r="W17" s="56">
        <v>1</v>
      </c>
      <c r="X17" s="57"/>
      <c r="Y17" s="56">
        <v>3</v>
      </c>
      <c r="Z17" s="57"/>
      <c r="AA17" s="56"/>
      <c r="AB17" s="57"/>
      <c r="AC17" s="56"/>
      <c r="AD17" s="57"/>
      <c r="AE17" s="56"/>
      <c r="AF17" s="55"/>
      <c r="AG17" s="54">
        <v>2</v>
      </c>
      <c r="AH17" s="55"/>
      <c r="AI17" s="54"/>
      <c r="AJ17" s="55"/>
      <c r="AK17" s="54"/>
      <c r="AL17" s="55"/>
      <c r="AM17" s="54"/>
      <c r="AN17" s="53"/>
      <c r="AO17" s="59"/>
      <c r="AP17" s="52" t="s">
        <v>1590</v>
      </c>
      <c r="AQ17" s="197" t="str">
        <f t="shared" si="0"/>
        <v>WAN</v>
      </c>
    </row>
    <row r="18" spans="1:43" x14ac:dyDescent="0.25">
      <c r="A18" s="99">
        <f t="shared" si="1"/>
        <v>14</v>
      </c>
      <c r="B18" s="99" t="s">
        <v>70</v>
      </c>
      <c r="C18" s="58" t="s">
        <v>389</v>
      </c>
      <c r="D18" s="131" t="s">
        <v>390</v>
      </c>
      <c r="E18" s="168" t="s">
        <v>391</v>
      </c>
      <c r="F18" s="161" t="s">
        <v>392</v>
      </c>
      <c r="G18" s="165" t="s">
        <v>148</v>
      </c>
      <c r="H18" s="183" t="s">
        <v>393</v>
      </c>
      <c r="I18" s="173" t="s">
        <v>402</v>
      </c>
      <c r="J18" s="134"/>
      <c r="K18" s="173" t="s">
        <v>149</v>
      </c>
      <c r="L18" s="135" t="s">
        <v>394</v>
      </c>
      <c r="M18" s="175" t="s">
        <v>395</v>
      </c>
      <c r="N18" s="182" t="s">
        <v>396</v>
      </c>
      <c r="O18" s="241" t="s">
        <v>151</v>
      </c>
      <c r="P18" s="247"/>
      <c r="Q18" s="143"/>
      <c r="R18" s="279">
        <v>10</v>
      </c>
      <c r="S18" s="56"/>
      <c r="T18" s="57"/>
      <c r="U18" s="56"/>
      <c r="V18" s="57"/>
      <c r="W18" s="56">
        <v>2</v>
      </c>
      <c r="X18" s="57"/>
      <c r="Y18" s="56"/>
      <c r="Z18" s="57">
        <v>1</v>
      </c>
      <c r="AA18" s="56"/>
      <c r="AB18" s="57"/>
      <c r="AC18" s="56"/>
      <c r="AD18" s="57"/>
      <c r="AE18" s="56">
        <v>3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7" t="str">
        <f t="shared" si="0"/>
        <v>WAN</v>
      </c>
    </row>
    <row r="19" spans="1:43" x14ac:dyDescent="0.25">
      <c r="A19" s="99">
        <f t="shared" si="1"/>
        <v>15</v>
      </c>
      <c r="B19" s="99" t="s">
        <v>70</v>
      </c>
      <c r="C19" s="58" t="s">
        <v>767</v>
      </c>
      <c r="D19" s="131" t="s">
        <v>1607</v>
      </c>
      <c r="E19" s="168" t="s">
        <v>872</v>
      </c>
      <c r="F19" s="161" t="s">
        <v>1608</v>
      </c>
      <c r="G19" s="165" t="s">
        <v>148</v>
      </c>
      <c r="H19" s="183" t="s">
        <v>1609</v>
      </c>
      <c r="I19" s="173" t="s">
        <v>1610</v>
      </c>
      <c r="J19" s="134"/>
      <c r="K19" s="173" t="s">
        <v>149</v>
      </c>
      <c r="L19" s="135" t="s">
        <v>394</v>
      </c>
      <c r="M19" s="175" t="s">
        <v>1611</v>
      </c>
      <c r="N19" s="182" t="s">
        <v>1612</v>
      </c>
      <c r="O19" s="241" t="s">
        <v>151</v>
      </c>
      <c r="P19" s="247">
        <v>10</v>
      </c>
      <c r="Q19" s="143"/>
      <c r="R19" s="250"/>
      <c r="S19" s="56"/>
      <c r="T19" s="57"/>
      <c r="U19" s="56"/>
      <c r="V19" s="57"/>
      <c r="W19" s="56">
        <v>1</v>
      </c>
      <c r="X19" s="57">
        <v>3</v>
      </c>
      <c r="Y19" s="56"/>
      <c r="Z19" s="57">
        <v>2</v>
      </c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7" t="str">
        <f t="shared" si="0"/>
        <v>WAN</v>
      </c>
    </row>
    <row r="20" spans="1:43" x14ac:dyDescent="0.25">
      <c r="A20" s="99">
        <f t="shared" si="1"/>
        <v>16</v>
      </c>
      <c r="B20" s="99" t="s">
        <v>70</v>
      </c>
      <c r="C20" s="58" t="s">
        <v>381</v>
      </c>
      <c r="D20" s="131" t="s">
        <v>382</v>
      </c>
      <c r="E20" s="168" t="s">
        <v>383</v>
      </c>
      <c r="F20" s="161" t="s">
        <v>384</v>
      </c>
      <c r="G20" s="165" t="s">
        <v>152</v>
      </c>
      <c r="H20" s="183" t="s">
        <v>385</v>
      </c>
      <c r="I20" s="173" t="s">
        <v>386</v>
      </c>
      <c r="J20" s="134"/>
      <c r="K20" s="173" t="s">
        <v>149</v>
      </c>
      <c r="L20" s="135" t="s">
        <v>387</v>
      </c>
      <c r="M20" s="175" t="s">
        <v>388</v>
      </c>
      <c r="N20" s="182"/>
      <c r="O20" s="241" t="s">
        <v>153</v>
      </c>
      <c r="P20" s="247"/>
      <c r="Q20" s="143"/>
      <c r="R20" s="279">
        <v>10</v>
      </c>
      <c r="S20" s="56"/>
      <c r="T20" s="57">
        <v>2</v>
      </c>
      <c r="U20" s="56"/>
      <c r="V20" s="57"/>
      <c r="W20" s="56"/>
      <c r="X20" s="57"/>
      <c r="Y20" s="56">
        <v>3</v>
      </c>
      <c r="Z20" s="57"/>
      <c r="AA20" s="56"/>
      <c r="AB20" s="57"/>
      <c r="AC20" s="56"/>
      <c r="AD20" s="57"/>
      <c r="AE20" s="56">
        <v>1</v>
      </c>
      <c r="AF20" s="55"/>
      <c r="AG20" s="54"/>
      <c r="AH20" s="55"/>
      <c r="AI20" s="54"/>
      <c r="AJ20" s="55"/>
      <c r="AK20" s="54"/>
      <c r="AL20" s="55"/>
      <c r="AM20" s="54"/>
      <c r="AN20" s="53"/>
      <c r="AO20" s="59" t="s">
        <v>168</v>
      </c>
      <c r="AP20" s="52"/>
      <c r="AQ20" s="197" t="str">
        <f t="shared" si="0"/>
        <v>WAN</v>
      </c>
    </row>
    <row r="21" spans="1:43" x14ac:dyDescent="0.25">
      <c r="A21" s="99">
        <f t="shared" si="1"/>
        <v>17</v>
      </c>
      <c r="B21" s="99" t="s">
        <v>70</v>
      </c>
      <c r="C21" s="58" t="s">
        <v>626</v>
      </c>
      <c r="D21" s="131" t="s">
        <v>1613</v>
      </c>
      <c r="E21" s="168" t="s">
        <v>1614</v>
      </c>
      <c r="F21" s="161" t="s">
        <v>1615</v>
      </c>
      <c r="G21" s="165" t="s">
        <v>148</v>
      </c>
      <c r="H21" s="183" t="s">
        <v>1616</v>
      </c>
      <c r="I21" s="173" t="s">
        <v>1617</v>
      </c>
      <c r="J21" s="134"/>
      <c r="K21" s="173" t="s">
        <v>149</v>
      </c>
      <c r="L21" s="135" t="s">
        <v>1619</v>
      </c>
      <c r="M21" s="175" t="s">
        <v>1618</v>
      </c>
      <c r="N21" s="182"/>
      <c r="O21" s="241" t="s">
        <v>153</v>
      </c>
      <c r="P21" s="247">
        <v>10</v>
      </c>
      <c r="Q21" s="143"/>
      <c r="R21" s="250"/>
      <c r="S21" s="56">
        <v>2</v>
      </c>
      <c r="T21" s="57"/>
      <c r="U21" s="56">
        <v>3</v>
      </c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>
        <v>1</v>
      </c>
      <c r="AH21" s="55"/>
      <c r="AI21" s="54"/>
      <c r="AJ21" s="55"/>
      <c r="AK21" s="54"/>
      <c r="AL21" s="55"/>
      <c r="AM21" s="54"/>
      <c r="AN21" s="53"/>
      <c r="AO21" s="59"/>
      <c r="AP21" s="52"/>
      <c r="AQ21" s="197" t="str">
        <f t="shared" si="0"/>
        <v>WAN</v>
      </c>
    </row>
    <row r="22" spans="1:43" x14ac:dyDescent="0.25">
      <c r="A22" s="99">
        <f t="shared" si="1"/>
        <v>18</v>
      </c>
      <c r="B22" s="99" t="s">
        <v>70</v>
      </c>
      <c r="C22" s="58" t="s">
        <v>1111</v>
      </c>
      <c r="D22" s="131" t="s">
        <v>1613</v>
      </c>
      <c r="E22" s="168" t="s">
        <v>1614</v>
      </c>
      <c r="F22" s="161" t="s">
        <v>1615</v>
      </c>
      <c r="G22" s="165" t="s">
        <v>148</v>
      </c>
      <c r="H22" s="183" t="s">
        <v>1616</v>
      </c>
      <c r="I22" s="173" t="s">
        <v>1617</v>
      </c>
      <c r="J22" s="134"/>
      <c r="K22" s="173" t="s">
        <v>149</v>
      </c>
      <c r="L22" s="135" t="s">
        <v>1619</v>
      </c>
      <c r="M22" s="175" t="s">
        <v>1618</v>
      </c>
      <c r="N22" s="182"/>
      <c r="O22" s="241" t="s">
        <v>153</v>
      </c>
      <c r="P22" s="247">
        <v>10</v>
      </c>
      <c r="Q22" s="143"/>
      <c r="R22" s="250"/>
      <c r="S22" s="56"/>
      <c r="T22" s="57">
        <v>1</v>
      </c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7" t="str">
        <f t="shared" si="0"/>
        <v>WAN</v>
      </c>
    </row>
    <row r="23" spans="1:43" x14ac:dyDescent="0.25">
      <c r="A23" s="99">
        <f t="shared" si="1"/>
        <v>19</v>
      </c>
      <c r="B23" s="99" t="s">
        <v>70</v>
      </c>
      <c r="C23" s="125" t="s">
        <v>373</v>
      </c>
      <c r="D23" s="132" t="s">
        <v>374</v>
      </c>
      <c r="E23" s="169" t="s">
        <v>375</v>
      </c>
      <c r="F23" s="162" t="s">
        <v>376</v>
      </c>
      <c r="G23" s="165" t="s">
        <v>161</v>
      </c>
      <c r="H23" s="183" t="s">
        <v>377</v>
      </c>
      <c r="I23" s="176" t="s">
        <v>378</v>
      </c>
      <c r="J23" s="134"/>
      <c r="K23" s="173" t="s">
        <v>149</v>
      </c>
      <c r="L23" s="135" t="s">
        <v>379</v>
      </c>
      <c r="M23" s="175" t="s">
        <v>380</v>
      </c>
      <c r="N23" s="182"/>
      <c r="O23" s="241" t="s">
        <v>151</v>
      </c>
      <c r="P23" s="247"/>
      <c r="Q23" s="143"/>
      <c r="R23" s="279">
        <v>10</v>
      </c>
      <c r="S23" s="56"/>
      <c r="T23" s="57"/>
      <c r="U23" s="56"/>
      <c r="V23" s="57"/>
      <c r="W23" s="56"/>
      <c r="X23" s="57"/>
      <c r="Y23" s="56"/>
      <c r="Z23" s="57">
        <v>1</v>
      </c>
      <c r="AA23" s="56"/>
      <c r="AB23" s="57">
        <v>3</v>
      </c>
      <c r="AC23" s="56"/>
      <c r="AD23" s="57"/>
      <c r="AE23" s="56">
        <v>2</v>
      </c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7" t="str">
        <f t="shared" si="0"/>
        <v>WAN</v>
      </c>
    </row>
    <row r="24" spans="1:43" x14ac:dyDescent="0.25">
      <c r="A24" s="99">
        <f t="shared" si="1"/>
        <v>20</v>
      </c>
      <c r="B24" s="99" t="s">
        <v>70</v>
      </c>
      <c r="C24" s="125" t="s">
        <v>1628</v>
      </c>
      <c r="D24" s="132" t="s">
        <v>1621</v>
      </c>
      <c r="E24" s="169" t="s">
        <v>1629</v>
      </c>
      <c r="F24" s="162" t="s">
        <v>1623</v>
      </c>
      <c r="G24" s="165" t="s">
        <v>152</v>
      </c>
      <c r="H24" s="183" t="s">
        <v>1624</v>
      </c>
      <c r="I24" s="174" t="s">
        <v>1625</v>
      </c>
      <c r="J24" s="134"/>
      <c r="K24" s="173" t="s">
        <v>149</v>
      </c>
      <c r="L24" s="135" t="s">
        <v>1626</v>
      </c>
      <c r="M24" s="175" t="s">
        <v>1627</v>
      </c>
      <c r="N24" s="182"/>
      <c r="O24" s="241" t="s">
        <v>153</v>
      </c>
      <c r="P24" s="253"/>
      <c r="Q24" s="254"/>
      <c r="R24" s="255"/>
      <c r="S24" s="56"/>
      <c r="T24" s="57"/>
      <c r="U24" s="56"/>
      <c r="V24" s="57"/>
      <c r="W24" s="56"/>
      <c r="X24" s="57">
        <v>3</v>
      </c>
      <c r="Y24" s="56">
        <v>1</v>
      </c>
      <c r="Z24" s="57"/>
      <c r="AA24" s="56"/>
      <c r="AB24" s="57"/>
      <c r="AC24" s="56"/>
      <c r="AD24" s="57"/>
      <c r="AE24" s="56"/>
      <c r="AF24" s="55"/>
      <c r="AG24" s="54"/>
      <c r="AH24" s="55">
        <v>2</v>
      </c>
      <c r="AI24" s="54"/>
      <c r="AJ24" s="55"/>
      <c r="AK24" s="54"/>
      <c r="AL24" s="55"/>
      <c r="AM24" s="54"/>
      <c r="AN24" s="53"/>
      <c r="AO24" s="59"/>
      <c r="AP24" s="52"/>
      <c r="AQ24" s="197" t="str">
        <f t="shared" si="0"/>
        <v>WAN</v>
      </c>
    </row>
    <row r="25" spans="1:43" x14ac:dyDescent="0.25">
      <c r="A25" s="99">
        <f t="shared" si="1"/>
        <v>21</v>
      </c>
      <c r="B25" s="99" t="s">
        <v>70</v>
      </c>
      <c r="C25" s="58" t="s">
        <v>1620</v>
      </c>
      <c r="D25" s="131" t="s">
        <v>1621</v>
      </c>
      <c r="E25" s="167" t="s">
        <v>1622</v>
      </c>
      <c r="F25" s="160" t="s">
        <v>1623</v>
      </c>
      <c r="G25" s="165" t="s">
        <v>161</v>
      </c>
      <c r="H25" s="180" t="s">
        <v>1624</v>
      </c>
      <c r="I25" s="172" t="s">
        <v>1625</v>
      </c>
      <c r="J25" s="134"/>
      <c r="K25" s="173" t="s">
        <v>149</v>
      </c>
      <c r="L25" s="135" t="s">
        <v>1626</v>
      </c>
      <c r="M25" s="175" t="s">
        <v>1627</v>
      </c>
      <c r="N25" s="182"/>
      <c r="O25" s="241" t="s">
        <v>151</v>
      </c>
      <c r="P25" s="247">
        <v>10</v>
      </c>
      <c r="Q25" s="143"/>
      <c r="R25" s="250"/>
      <c r="S25" s="56"/>
      <c r="T25" s="57"/>
      <c r="U25" s="56"/>
      <c r="V25" s="57"/>
      <c r="W25" s="56"/>
      <c r="X25" s="57">
        <v>2</v>
      </c>
      <c r="Y25" s="56"/>
      <c r="Z25" s="57"/>
      <c r="AA25" s="56"/>
      <c r="AB25" s="57"/>
      <c r="AC25" s="56"/>
      <c r="AD25" s="57"/>
      <c r="AE25" s="56"/>
      <c r="AF25" s="55"/>
      <c r="AG25" s="54">
        <v>1</v>
      </c>
      <c r="AH25" s="55">
        <v>3</v>
      </c>
      <c r="AI25" s="54"/>
      <c r="AJ25" s="55"/>
      <c r="AK25" s="54"/>
      <c r="AL25" s="55"/>
      <c r="AM25" s="54"/>
      <c r="AN25" s="53"/>
      <c r="AO25" s="59"/>
      <c r="AP25" s="52"/>
      <c r="AQ25" s="197" t="str">
        <f t="shared" si="0"/>
        <v>WAN</v>
      </c>
    </row>
    <row r="26" spans="1:43" ht="51" x14ac:dyDescent="0.25">
      <c r="A26" s="99">
        <f t="shared" si="1"/>
        <v>22</v>
      </c>
      <c r="B26" s="99" t="s">
        <v>70</v>
      </c>
      <c r="C26" s="58" t="s">
        <v>1630</v>
      </c>
      <c r="D26" s="131" t="s">
        <v>1631</v>
      </c>
      <c r="E26" s="168" t="s">
        <v>1632</v>
      </c>
      <c r="F26" s="161" t="s">
        <v>1633</v>
      </c>
      <c r="G26" s="165" t="s">
        <v>152</v>
      </c>
      <c r="H26" s="183" t="s">
        <v>1634</v>
      </c>
      <c r="I26" s="173" t="s">
        <v>1635</v>
      </c>
      <c r="J26" s="134"/>
      <c r="K26" s="173" t="s">
        <v>149</v>
      </c>
      <c r="L26" s="135" t="s">
        <v>1636</v>
      </c>
      <c r="M26" s="175" t="s">
        <v>1637</v>
      </c>
      <c r="N26" s="182" t="s">
        <v>1638</v>
      </c>
      <c r="O26" s="241" t="s">
        <v>153</v>
      </c>
      <c r="P26" s="247">
        <v>10</v>
      </c>
      <c r="Q26" s="143"/>
      <c r="R26" s="250"/>
      <c r="S26" s="56"/>
      <c r="T26" s="57">
        <v>1</v>
      </c>
      <c r="U26" s="56"/>
      <c r="V26" s="57"/>
      <c r="W26" s="56">
        <v>2</v>
      </c>
      <c r="X26" s="57"/>
      <c r="Y26" s="56"/>
      <c r="Z26" s="57"/>
      <c r="AA26" s="56"/>
      <c r="AB26" s="57"/>
      <c r="AC26" s="56"/>
      <c r="AD26" s="57"/>
      <c r="AE26" s="56">
        <v>3</v>
      </c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 t="s">
        <v>1639</v>
      </c>
      <c r="AQ26" s="197" t="str">
        <f t="shared" si="0"/>
        <v>WAN</v>
      </c>
    </row>
    <row r="27" spans="1:43" x14ac:dyDescent="0.25">
      <c r="A27" s="99">
        <f t="shared" si="1"/>
        <v>23</v>
      </c>
      <c r="B27" s="99" t="s">
        <v>70</v>
      </c>
      <c r="C27" s="58" t="s">
        <v>1640</v>
      </c>
      <c r="D27" s="131" t="s">
        <v>1641</v>
      </c>
      <c r="E27" s="168" t="s">
        <v>1642</v>
      </c>
      <c r="F27" s="161" t="s">
        <v>1643</v>
      </c>
      <c r="G27" s="165" t="s">
        <v>148</v>
      </c>
      <c r="H27" s="183" t="s">
        <v>1644</v>
      </c>
      <c r="I27" s="173" t="s">
        <v>1645</v>
      </c>
      <c r="J27" s="134"/>
      <c r="K27" s="173" t="s">
        <v>149</v>
      </c>
      <c r="L27" s="135" t="s">
        <v>1646</v>
      </c>
      <c r="M27" s="175" t="s">
        <v>1647</v>
      </c>
      <c r="N27" s="182"/>
      <c r="O27" s="241" t="s">
        <v>153</v>
      </c>
      <c r="P27" s="247"/>
      <c r="Q27" s="143"/>
      <c r="R27" s="279">
        <v>10</v>
      </c>
      <c r="S27" s="56"/>
      <c r="T27" s="57">
        <v>2</v>
      </c>
      <c r="U27" s="56"/>
      <c r="V27" s="57"/>
      <c r="W27" s="56"/>
      <c r="X27" s="57">
        <v>1</v>
      </c>
      <c r="Y27" s="56"/>
      <c r="Z27" s="57">
        <v>3</v>
      </c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7" t="str">
        <f t="shared" si="0"/>
        <v>WAN</v>
      </c>
    </row>
    <row r="28" spans="1:43" x14ac:dyDescent="0.25">
      <c r="A28" s="99">
        <f t="shared" si="1"/>
        <v>24</v>
      </c>
      <c r="B28" s="99" t="s">
        <v>70</v>
      </c>
      <c r="C28" s="58" t="s">
        <v>505</v>
      </c>
      <c r="D28" s="131" t="s">
        <v>506</v>
      </c>
      <c r="E28" s="168" t="s">
        <v>507</v>
      </c>
      <c r="F28" s="161" t="s">
        <v>508</v>
      </c>
      <c r="G28" s="165" t="s">
        <v>152</v>
      </c>
      <c r="H28" s="183" t="s">
        <v>509</v>
      </c>
      <c r="I28" s="173" t="s">
        <v>510</v>
      </c>
      <c r="J28" s="134" t="s">
        <v>511</v>
      </c>
      <c r="K28" s="173" t="s">
        <v>233</v>
      </c>
      <c r="L28" s="135" t="s">
        <v>512</v>
      </c>
      <c r="M28" s="175" t="s">
        <v>513</v>
      </c>
      <c r="N28" s="182"/>
      <c r="O28" s="241" t="s">
        <v>153</v>
      </c>
      <c r="P28" s="247"/>
      <c r="Q28" s="143"/>
      <c r="R28" s="279">
        <v>10</v>
      </c>
      <c r="S28" s="56"/>
      <c r="T28" s="57"/>
      <c r="U28" s="56"/>
      <c r="V28" s="57"/>
      <c r="W28" s="56"/>
      <c r="X28" s="57"/>
      <c r="Y28" s="56"/>
      <c r="Z28" s="57"/>
      <c r="AA28" s="222"/>
      <c r="AB28" s="57"/>
      <c r="AC28" s="56"/>
      <c r="AD28" s="57"/>
      <c r="AE28" s="56"/>
      <c r="AF28" s="55">
        <v>2</v>
      </c>
      <c r="AG28" s="54"/>
      <c r="AH28" s="55">
        <v>1</v>
      </c>
      <c r="AI28" s="54"/>
      <c r="AJ28" s="55"/>
      <c r="AK28" s="54"/>
      <c r="AL28" s="55"/>
      <c r="AM28" s="54"/>
      <c r="AN28" s="53"/>
      <c r="AO28" s="59"/>
      <c r="AP28" s="52" t="s">
        <v>514</v>
      </c>
      <c r="AQ28" s="197" t="str">
        <f t="shared" si="0"/>
        <v>WAN</v>
      </c>
    </row>
    <row r="29" spans="1:43" ht="51" x14ac:dyDescent="0.25">
      <c r="A29" s="99">
        <f t="shared" si="1"/>
        <v>25</v>
      </c>
      <c r="B29" s="99" t="s">
        <v>70</v>
      </c>
      <c r="C29" s="58" t="s">
        <v>581</v>
      </c>
      <c r="D29" s="131" t="s">
        <v>1648</v>
      </c>
      <c r="E29" s="168" t="s">
        <v>1649</v>
      </c>
      <c r="F29" s="161" t="s">
        <v>1650</v>
      </c>
      <c r="G29" s="165" t="s">
        <v>161</v>
      </c>
      <c r="H29" s="183" t="s">
        <v>1651</v>
      </c>
      <c r="I29" s="173" t="s">
        <v>1652</v>
      </c>
      <c r="J29" s="134"/>
      <c r="K29" s="173" t="s">
        <v>149</v>
      </c>
      <c r="L29" s="135" t="s">
        <v>394</v>
      </c>
      <c r="M29" s="175" t="s">
        <v>1653</v>
      </c>
      <c r="N29" s="182"/>
      <c r="O29" s="241" t="s">
        <v>153</v>
      </c>
      <c r="P29" s="247">
        <v>10</v>
      </c>
      <c r="Q29" s="143"/>
      <c r="R29" s="250"/>
      <c r="S29" s="56"/>
      <c r="T29" s="57">
        <v>1</v>
      </c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>
        <v>2</v>
      </c>
      <c r="AF29" s="55">
        <v>3</v>
      </c>
      <c r="AG29" s="54"/>
      <c r="AH29" s="55"/>
      <c r="AI29" s="54"/>
      <c r="AJ29" s="55"/>
      <c r="AK29" s="54"/>
      <c r="AL29" s="55"/>
      <c r="AM29" s="54"/>
      <c r="AN29" s="53"/>
      <c r="AO29" s="59"/>
      <c r="AP29" s="52" t="s">
        <v>1654</v>
      </c>
      <c r="AQ29" s="197" t="str">
        <f t="shared" si="0"/>
        <v>WAN</v>
      </c>
    </row>
    <row r="30" spans="1:43" x14ac:dyDescent="0.25">
      <c r="A30" s="99">
        <f t="shared" si="1"/>
        <v>26</v>
      </c>
      <c r="B30" s="99" t="s">
        <v>70</v>
      </c>
      <c r="C30" s="58" t="s">
        <v>626</v>
      </c>
      <c r="D30" s="131" t="s">
        <v>742</v>
      </c>
      <c r="E30" s="168" t="s">
        <v>743</v>
      </c>
      <c r="F30" s="161" t="s">
        <v>744</v>
      </c>
      <c r="G30" s="165" t="s">
        <v>148</v>
      </c>
      <c r="H30" s="183" t="s">
        <v>745</v>
      </c>
      <c r="I30" s="173" t="s">
        <v>746</v>
      </c>
      <c r="J30" s="134"/>
      <c r="K30" s="173" t="s">
        <v>149</v>
      </c>
      <c r="L30" s="135" t="s">
        <v>342</v>
      </c>
      <c r="M30" s="175" t="s">
        <v>747</v>
      </c>
      <c r="N30" s="182" t="s">
        <v>748</v>
      </c>
      <c r="O30" s="241" t="s">
        <v>151</v>
      </c>
      <c r="P30" s="247"/>
      <c r="Q30" s="143"/>
      <c r="R30" s="279">
        <v>10</v>
      </c>
      <c r="S30" s="56">
        <v>3</v>
      </c>
      <c r="T30" s="57">
        <v>1</v>
      </c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>
        <v>2</v>
      </c>
      <c r="AH30" s="55"/>
      <c r="AI30" s="54"/>
      <c r="AJ30" s="55"/>
      <c r="AK30" s="54"/>
      <c r="AL30" s="55"/>
      <c r="AM30" s="54"/>
      <c r="AN30" s="53"/>
      <c r="AO30" s="59" t="s">
        <v>168</v>
      </c>
      <c r="AP30" s="52"/>
      <c r="AQ30" s="197" t="str">
        <f t="shared" si="0"/>
        <v>WAN</v>
      </c>
    </row>
    <row r="31" spans="1:43" x14ac:dyDescent="0.25">
      <c r="A31" s="99">
        <f t="shared" si="1"/>
        <v>27</v>
      </c>
      <c r="B31" s="99" t="s">
        <v>70</v>
      </c>
      <c r="C31" s="58" t="s">
        <v>1655</v>
      </c>
      <c r="D31" s="131" t="s">
        <v>1656</v>
      </c>
      <c r="E31" s="168" t="s">
        <v>1657</v>
      </c>
      <c r="F31" s="161" t="s">
        <v>1658</v>
      </c>
      <c r="G31" s="165" t="s">
        <v>148</v>
      </c>
      <c r="H31" s="183" t="s">
        <v>1551</v>
      </c>
      <c r="I31" s="173" t="s">
        <v>1552</v>
      </c>
      <c r="J31" s="134" t="s">
        <v>1553</v>
      </c>
      <c r="K31" s="173" t="s">
        <v>351</v>
      </c>
      <c r="L31" s="135" t="s">
        <v>495</v>
      </c>
      <c r="M31" s="175" t="s">
        <v>1554</v>
      </c>
      <c r="N31" s="182"/>
      <c r="O31" s="241" t="s">
        <v>153</v>
      </c>
      <c r="P31" s="247">
        <v>10</v>
      </c>
      <c r="Q31" s="143"/>
      <c r="R31" s="250"/>
      <c r="S31" s="56">
        <v>1</v>
      </c>
      <c r="T31" s="57"/>
      <c r="U31" s="56"/>
      <c r="V31" s="57"/>
      <c r="W31" s="56"/>
      <c r="X31" s="57"/>
      <c r="Y31" s="56">
        <v>3</v>
      </c>
      <c r="Z31" s="57"/>
      <c r="AA31" s="56"/>
      <c r="AB31" s="57"/>
      <c r="AC31" s="56"/>
      <c r="AD31" s="57"/>
      <c r="AE31" s="56"/>
      <c r="AF31" s="55"/>
      <c r="AG31" s="54">
        <v>2</v>
      </c>
      <c r="AH31" s="55"/>
      <c r="AI31" s="54"/>
      <c r="AJ31" s="55"/>
      <c r="AK31" s="54"/>
      <c r="AL31" s="55"/>
      <c r="AM31" s="54"/>
      <c r="AN31" s="53"/>
      <c r="AO31" s="59"/>
      <c r="AP31" s="52"/>
      <c r="AQ31" s="197" t="str">
        <f t="shared" si="0"/>
        <v>WAN</v>
      </c>
    </row>
    <row r="32" spans="1:43" x14ac:dyDescent="0.25">
      <c r="A32" s="99">
        <f t="shared" si="1"/>
        <v>28</v>
      </c>
      <c r="B32" s="99" t="s">
        <v>70</v>
      </c>
      <c r="C32" s="58" t="s">
        <v>431</v>
      </c>
      <c r="D32" s="131" t="s">
        <v>1659</v>
      </c>
      <c r="E32" s="168" t="s">
        <v>1660</v>
      </c>
      <c r="F32" s="161" t="s">
        <v>1661</v>
      </c>
      <c r="G32" s="165" t="s">
        <v>161</v>
      </c>
      <c r="H32" s="183" t="s">
        <v>1662</v>
      </c>
      <c r="I32" s="173" t="s">
        <v>1663</v>
      </c>
      <c r="J32" s="134"/>
      <c r="K32" s="173" t="s">
        <v>149</v>
      </c>
      <c r="L32" s="135" t="s">
        <v>1560</v>
      </c>
      <c r="M32" s="175" t="s">
        <v>1664</v>
      </c>
      <c r="N32" s="182"/>
      <c r="O32" s="241" t="s">
        <v>151</v>
      </c>
      <c r="P32" s="247">
        <v>10</v>
      </c>
      <c r="Q32" s="143"/>
      <c r="R32" s="250"/>
      <c r="S32" s="56">
        <v>3</v>
      </c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>
        <v>1</v>
      </c>
      <c r="AE32" s="56">
        <v>2</v>
      </c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7" t="str">
        <f t="shared" si="0"/>
        <v>WAN</v>
      </c>
    </row>
    <row r="33" spans="1:43" x14ac:dyDescent="0.25">
      <c r="A33" s="99">
        <f t="shared" si="1"/>
        <v>29</v>
      </c>
      <c r="B33" s="99" t="s">
        <v>70</v>
      </c>
      <c r="C33" s="58" t="s">
        <v>186</v>
      </c>
      <c r="D33" s="131" t="s">
        <v>1665</v>
      </c>
      <c r="E33" s="168" t="s">
        <v>1670</v>
      </c>
      <c r="F33" s="161" t="s">
        <v>1666</v>
      </c>
      <c r="G33" s="165" t="s">
        <v>148</v>
      </c>
      <c r="H33" s="183" t="s">
        <v>1667</v>
      </c>
      <c r="I33" s="173" t="s">
        <v>1668</v>
      </c>
      <c r="J33" s="134"/>
      <c r="K33" s="173" t="s">
        <v>149</v>
      </c>
      <c r="L33" s="135" t="s">
        <v>306</v>
      </c>
      <c r="M33" s="175" t="s">
        <v>1669</v>
      </c>
      <c r="N33" s="182"/>
      <c r="O33" s="241" t="s">
        <v>151</v>
      </c>
      <c r="P33" s="247">
        <v>10</v>
      </c>
      <c r="Q33" s="143"/>
      <c r="R33" s="250"/>
      <c r="S33" s="56">
        <v>2</v>
      </c>
      <c r="T33" s="57"/>
      <c r="U33" s="56"/>
      <c r="V33" s="57"/>
      <c r="W33" s="56"/>
      <c r="X33" s="57"/>
      <c r="Y33" s="56">
        <v>3</v>
      </c>
      <c r="Z33" s="57"/>
      <c r="AA33" s="56"/>
      <c r="AB33" s="57"/>
      <c r="AC33" s="56"/>
      <c r="AD33" s="57"/>
      <c r="AE33" s="56"/>
      <c r="AF33" s="55"/>
      <c r="AG33" s="54">
        <v>1</v>
      </c>
      <c r="AH33" s="55"/>
      <c r="AI33" s="54"/>
      <c r="AJ33" s="55"/>
      <c r="AK33" s="54"/>
      <c r="AL33" s="55"/>
      <c r="AM33" s="54"/>
      <c r="AN33" s="53"/>
      <c r="AO33" s="59"/>
      <c r="AP33" s="52"/>
      <c r="AQ33" s="197" t="str">
        <f t="shared" si="0"/>
        <v>WAN</v>
      </c>
    </row>
    <row r="34" spans="1:43" x14ac:dyDescent="0.25">
      <c r="A34" s="99">
        <f t="shared" si="1"/>
        <v>30</v>
      </c>
      <c r="B34" s="99" t="s">
        <v>70</v>
      </c>
      <c r="C34" s="58" t="s">
        <v>2038</v>
      </c>
      <c r="D34" s="131" t="s">
        <v>2039</v>
      </c>
      <c r="E34" s="168" t="s">
        <v>2040</v>
      </c>
      <c r="F34" s="161" t="s">
        <v>2703</v>
      </c>
      <c r="G34" s="165" t="s">
        <v>152</v>
      </c>
      <c r="H34" s="183" t="s">
        <v>2704</v>
      </c>
      <c r="I34" s="173" t="s">
        <v>2043</v>
      </c>
      <c r="J34" s="134"/>
      <c r="K34" s="173" t="s">
        <v>149</v>
      </c>
      <c r="L34" s="135" t="s">
        <v>2044</v>
      </c>
      <c r="M34" s="175" t="s">
        <v>2045</v>
      </c>
      <c r="N34" s="182"/>
      <c r="O34" s="241" t="s">
        <v>153</v>
      </c>
      <c r="P34" s="247">
        <v>10</v>
      </c>
      <c r="Q34" s="143"/>
      <c r="R34" s="250"/>
      <c r="S34" s="56"/>
      <c r="T34" s="57">
        <v>3</v>
      </c>
      <c r="U34" s="56"/>
      <c r="V34" s="57"/>
      <c r="W34" s="56"/>
      <c r="X34" s="57"/>
      <c r="Y34" s="56">
        <v>2</v>
      </c>
      <c r="Z34" s="57"/>
      <c r="AB34" s="57"/>
      <c r="AC34" s="56"/>
      <c r="AD34" s="56"/>
      <c r="AF34" s="55"/>
      <c r="AG34" s="54">
        <v>1</v>
      </c>
      <c r="AH34" s="55"/>
      <c r="AI34" s="54"/>
      <c r="AJ34" s="55"/>
      <c r="AK34" s="54"/>
      <c r="AL34" s="55"/>
      <c r="AM34" s="54"/>
      <c r="AN34" s="53"/>
      <c r="AO34" s="59"/>
      <c r="AP34" s="52"/>
      <c r="AQ34" s="197" t="str">
        <f t="shared" si="0"/>
        <v>WAN</v>
      </c>
    </row>
    <row r="35" spans="1:43" x14ac:dyDescent="0.25">
      <c r="A35" s="99">
        <f t="shared" si="1"/>
        <v>31</v>
      </c>
      <c r="B35" s="99" t="s">
        <v>70</v>
      </c>
      <c r="C35" s="58" t="s">
        <v>1671</v>
      </c>
      <c r="D35" s="131" t="s">
        <v>1678</v>
      </c>
      <c r="E35" s="168" t="s">
        <v>1672</v>
      </c>
      <c r="F35" s="161" t="s">
        <v>1679</v>
      </c>
      <c r="G35" s="165" t="s">
        <v>148</v>
      </c>
      <c r="H35" s="183" t="s">
        <v>1673</v>
      </c>
      <c r="I35" s="173" t="s">
        <v>1674</v>
      </c>
      <c r="J35" s="134"/>
      <c r="K35" s="173" t="s">
        <v>149</v>
      </c>
      <c r="L35" s="135" t="s">
        <v>1675</v>
      </c>
      <c r="M35" s="175" t="s">
        <v>1676</v>
      </c>
      <c r="N35" s="182"/>
      <c r="O35" s="241" t="s">
        <v>153</v>
      </c>
      <c r="P35" s="253"/>
      <c r="Q35" s="254"/>
      <c r="R35" s="255"/>
      <c r="S35" s="56"/>
      <c r="T35" s="57"/>
      <c r="U35" s="56"/>
      <c r="V35" s="57"/>
      <c r="W35" s="56"/>
      <c r="X35" s="57"/>
      <c r="Y35" s="56">
        <v>2</v>
      </c>
      <c r="Z35" s="57"/>
      <c r="AA35" s="56"/>
      <c r="AB35" s="57"/>
      <c r="AC35" s="56"/>
      <c r="AD35" s="57">
        <v>3</v>
      </c>
      <c r="AE35" s="56"/>
      <c r="AF35" s="55"/>
      <c r="AG35" s="54"/>
      <c r="AH35" s="55">
        <v>1</v>
      </c>
      <c r="AI35" s="54"/>
      <c r="AJ35" s="55"/>
      <c r="AK35" s="54"/>
      <c r="AL35" s="55"/>
      <c r="AM35" s="54"/>
      <c r="AN35" s="53"/>
      <c r="AO35" s="59"/>
      <c r="AP35" s="52"/>
      <c r="AQ35" s="197" t="str">
        <f t="shared" si="0"/>
        <v>WAN</v>
      </c>
    </row>
    <row r="36" spans="1:43" x14ac:dyDescent="0.25">
      <c r="A36" s="99">
        <f t="shared" si="1"/>
        <v>32</v>
      </c>
      <c r="B36" s="99" t="s">
        <v>70</v>
      </c>
      <c r="C36" s="58" t="s">
        <v>1677</v>
      </c>
      <c r="D36" s="131" t="s">
        <v>1678</v>
      </c>
      <c r="E36" s="168" t="s">
        <v>1386</v>
      </c>
      <c r="F36" s="161" t="s">
        <v>1679</v>
      </c>
      <c r="G36" s="165" t="s">
        <v>152</v>
      </c>
      <c r="H36" s="183" t="s">
        <v>1673</v>
      </c>
      <c r="I36" s="173" t="s">
        <v>1674</v>
      </c>
      <c r="J36" s="134"/>
      <c r="K36" s="173" t="s">
        <v>149</v>
      </c>
      <c r="L36" s="135" t="s">
        <v>1675</v>
      </c>
      <c r="M36" s="175" t="s">
        <v>1676</v>
      </c>
      <c r="N36" s="182"/>
      <c r="O36" s="241" t="s">
        <v>153</v>
      </c>
      <c r="P36" s="253"/>
      <c r="Q36" s="254"/>
      <c r="R36" s="255"/>
      <c r="S36" s="56"/>
      <c r="T36" s="57"/>
      <c r="U36" s="56"/>
      <c r="V36" s="57">
        <v>3</v>
      </c>
      <c r="W36" s="56"/>
      <c r="X36" s="57"/>
      <c r="Y36" s="56">
        <v>1</v>
      </c>
      <c r="Z36" s="57"/>
      <c r="AA36" s="56"/>
      <c r="AB36" s="57"/>
      <c r="AC36" s="56"/>
      <c r="AD36" s="57">
        <v>2</v>
      </c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7" t="str">
        <f t="shared" si="0"/>
        <v>WAN</v>
      </c>
    </row>
    <row r="37" spans="1:43" ht="14.45" customHeight="1" x14ac:dyDescent="0.25">
      <c r="A37" s="99">
        <f t="shared" si="1"/>
        <v>33</v>
      </c>
      <c r="B37" s="99" t="s">
        <v>70</v>
      </c>
      <c r="C37" s="58" t="s">
        <v>626</v>
      </c>
      <c r="D37" s="131" t="s">
        <v>1680</v>
      </c>
      <c r="E37" s="168" t="s">
        <v>878</v>
      </c>
      <c r="F37" s="161" t="s">
        <v>1681</v>
      </c>
      <c r="G37" s="165" t="s">
        <v>161</v>
      </c>
      <c r="H37" s="183" t="s">
        <v>1682</v>
      </c>
      <c r="I37" s="173" t="s">
        <v>1683</v>
      </c>
      <c r="J37" s="134"/>
      <c r="K37" s="173" t="s">
        <v>149</v>
      </c>
      <c r="L37" s="135" t="s">
        <v>1560</v>
      </c>
      <c r="M37" s="175" t="s">
        <v>1684</v>
      </c>
      <c r="N37" s="182"/>
      <c r="O37" s="241" t="s">
        <v>151</v>
      </c>
      <c r="P37" s="247">
        <v>10</v>
      </c>
      <c r="Q37" s="143"/>
      <c r="R37" s="250"/>
      <c r="S37" s="56"/>
      <c r="T37" s="57"/>
      <c r="U37" s="56"/>
      <c r="V37" s="57"/>
      <c r="W37" s="56"/>
      <c r="X37" s="57"/>
      <c r="Y37" s="56"/>
      <c r="Z37" s="57"/>
      <c r="AA37" s="56"/>
      <c r="AB37" s="57">
        <v>1</v>
      </c>
      <c r="AC37" s="56">
        <v>2</v>
      </c>
      <c r="AD37" s="57">
        <v>3</v>
      </c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7" t="str">
        <f t="shared" ref="AQ37:AQ64" si="2">B37</f>
        <v>WAN</v>
      </c>
    </row>
    <row r="38" spans="1:43" ht="26.25" x14ac:dyDescent="0.25">
      <c r="A38" s="99">
        <f t="shared" si="1"/>
        <v>34</v>
      </c>
      <c r="B38" s="99" t="s">
        <v>70</v>
      </c>
      <c r="C38" s="58" t="s">
        <v>1685</v>
      </c>
      <c r="D38" s="131" t="s">
        <v>1686</v>
      </c>
      <c r="E38" s="168" t="s">
        <v>1687</v>
      </c>
      <c r="F38" s="161" t="s">
        <v>1688</v>
      </c>
      <c r="G38" s="165" t="s">
        <v>161</v>
      </c>
      <c r="H38" s="183" t="s">
        <v>1689</v>
      </c>
      <c r="I38" s="173" t="s">
        <v>1690</v>
      </c>
      <c r="J38" s="134"/>
      <c r="K38" s="173" t="s">
        <v>149</v>
      </c>
      <c r="L38" s="135" t="s">
        <v>1691</v>
      </c>
      <c r="M38" s="175" t="s">
        <v>1692</v>
      </c>
      <c r="N38" s="182"/>
      <c r="O38" s="241" t="s">
        <v>151</v>
      </c>
      <c r="P38" s="247">
        <v>10</v>
      </c>
      <c r="Q38" s="143"/>
      <c r="R38" s="250"/>
      <c r="S38" s="56">
        <v>1</v>
      </c>
      <c r="T38" s="57"/>
      <c r="U38" s="56"/>
      <c r="V38" s="57">
        <v>3</v>
      </c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>
        <v>2</v>
      </c>
      <c r="AH38" s="55"/>
      <c r="AI38" s="54"/>
      <c r="AJ38" s="55"/>
      <c r="AK38" s="54"/>
      <c r="AL38" s="55"/>
      <c r="AM38" s="54"/>
      <c r="AN38" s="53"/>
      <c r="AO38" s="59" t="s">
        <v>168</v>
      </c>
      <c r="AP38" s="52"/>
      <c r="AQ38" s="197" t="str">
        <f t="shared" si="2"/>
        <v>WAN</v>
      </c>
    </row>
    <row r="39" spans="1:43" ht="26.25" x14ac:dyDescent="0.25">
      <c r="A39" s="99">
        <f t="shared" si="1"/>
        <v>35</v>
      </c>
      <c r="B39" s="99" t="s">
        <v>70</v>
      </c>
      <c r="C39" s="58" t="s">
        <v>626</v>
      </c>
      <c r="D39" s="131" t="s">
        <v>1693</v>
      </c>
      <c r="E39" s="168" t="s">
        <v>1694</v>
      </c>
      <c r="F39" s="161" t="s">
        <v>1695</v>
      </c>
      <c r="G39" s="165" t="s">
        <v>152</v>
      </c>
      <c r="H39" s="183" t="s">
        <v>1696</v>
      </c>
      <c r="I39" s="173" t="s">
        <v>1697</v>
      </c>
      <c r="J39" s="134" t="s">
        <v>1572</v>
      </c>
      <c r="K39" s="173" t="s">
        <v>149</v>
      </c>
      <c r="L39" s="135" t="s">
        <v>1698</v>
      </c>
      <c r="M39" s="175" t="s">
        <v>1699</v>
      </c>
      <c r="N39" s="182" t="s">
        <v>1700</v>
      </c>
      <c r="O39" s="241" t="s">
        <v>153</v>
      </c>
      <c r="P39" s="247">
        <v>10</v>
      </c>
      <c r="Q39" s="143"/>
      <c r="R39" s="250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>
        <v>1</v>
      </c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 t="s">
        <v>1701</v>
      </c>
      <c r="AQ39" s="197" t="str">
        <f t="shared" si="2"/>
        <v>WAN</v>
      </c>
    </row>
    <row r="40" spans="1:43" x14ac:dyDescent="0.25">
      <c r="A40" s="99">
        <f t="shared" si="1"/>
        <v>36</v>
      </c>
      <c r="B40" s="99" t="s">
        <v>70</v>
      </c>
      <c r="C40" s="58" t="s">
        <v>1702</v>
      </c>
      <c r="D40" s="131" t="s">
        <v>1703</v>
      </c>
      <c r="E40" s="168" t="s">
        <v>1386</v>
      </c>
      <c r="F40" s="161" t="s">
        <v>1704</v>
      </c>
      <c r="G40" s="165" t="s">
        <v>152</v>
      </c>
      <c r="H40" s="183" t="s">
        <v>1705</v>
      </c>
      <c r="I40" s="173" t="s">
        <v>1706</v>
      </c>
      <c r="J40" s="134" t="s">
        <v>1707</v>
      </c>
      <c r="K40" s="173" t="s">
        <v>149</v>
      </c>
      <c r="L40" s="135" t="s">
        <v>1708</v>
      </c>
      <c r="M40" s="175" t="s">
        <v>1709</v>
      </c>
      <c r="N40" s="182"/>
      <c r="O40" s="241" t="s">
        <v>153</v>
      </c>
      <c r="P40" s="247">
        <v>10</v>
      </c>
      <c r="Q40" s="143"/>
      <c r="R40" s="250"/>
      <c r="S40" s="56"/>
      <c r="T40" s="57"/>
      <c r="U40" s="56"/>
      <c r="V40" s="57"/>
      <c r="W40" s="56">
        <v>3</v>
      </c>
      <c r="X40" s="57"/>
      <c r="Y40" s="56"/>
      <c r="Z40" s="57"/>
      <c r="AA40" s="56"/>
      <c r="AB40" s="57"/>
      <c r="AC40" s="56"/>
      <c r="AD40" s="57"/>
      <c r="AE40" s="56">
        <v>1</v>
      </c>
      <c r="AF40" s="55">
        <v>3</v>
      </c>
      <c r="AG40" s="54">
        <v>2</v>
      </c>
      <c r="AH40" s="55"/>
      <c r="AI40" s="54"/>
      <c r="AJ40" s="55"/>
      <c r="AK40" s="54"/>
      <c r="AL40" s="55"/>
      <c r="AM40" s="54"/>
      <c r="AN40" s="53"/>
      <c r="AO40" s="59" t="s">
        <v>168</v>
      </c>
      <c r="AP40" s="52"/>
      <c r="AQ40" s="197" t="str">
        <f t="shared" si="2"/>
        <v>WAN</v>
      </c>
    </row>
    <row r="41" spans="1:43" x14ac:dyDescent="0.25">
      <c r="A41" s="386">
        <f t="shared" si="1"/>
        <v>37</v>
      </c>
      <c r="B41" s="386" t="s">
        <v>70</v>
      </c>
      <c r="C41" s="387" t="s">
        <v>397</v>
      </c>
      <c r="D41" s="388" t="s">
        <v>398</v>
      </c>
      <c r="E41" s="389" t="s">
        <v>399</v>
      </c>
      <c r="F41" s="389" t="s">
        <v>400</v>
      </c>
      <c r="G41" s="390" t="s">
        <v>152</v>
      </c>
      <c r="H41" s="391" t="s">
        <v>401</v>
      </c>
      <c r="I41" s="392" t="s">
        <v>403</v>
      </c>
      <c r="J41" s="392"/>
      <c r="K41" s="392" t="s">
        <v>149</v>
      </c>
      <c r="L41" s="393" t="s">
        <v>404</v>
      </c>
      <c r="M41" s="394" t="s">
        <v>405</v>
      </c>
      <c r="N41" s="395"/>
      <c r="O41" s="396" t="s">
        <v>153</v>
      </c>
      <c r="P41" s="247"/>
      <c r="Q41" s="143"/>
      <c r="R41" s="279">
        <v>10</v>
      </c>
      <c r="S41" s="56"/>
      <c r="T41" s="57"/>
      <c r="U41" s="56"/>
      <c r="V41" s="57"/>
      <c r="W41" s="56">
        <v>1</v>
      </c>
      <c r="X41" s="57"/>
      <c r="Y41" s="56"/>
      <c r="Z41" s="57"/>
      <c r="AA41" s="56"/>
      <c r="AB41" s="57">
        <v>2</v>
      </c>
      <c r="AC41" s="56"/>
      <c r="AD41" s="57"/>
      <c r="AE41" s="56"/>
      <c r="AF41" s="55"/>
      <c r="AG41" s="54">
        <v>3</v>
      </c>
      <c r="AH41" s="55"/>
      <c r="AI41" s="54"/>
      <c r="AJ41" s="55"/>
      <c r="AK41" s="54"/>
      <c r="AL41" s="55"/>
      <c r="AM41" s="54"/>
      <c r="AN41" s="53"/>
      <c r="AO41" s="59"/>
      <c r="AP41" s="397" t="s">
        <v>406</v>
      </c>
      <c r="AQ41" s="197" t="str">
        <f t="shared" si="2"/>
        <v>WAN</v>
      </c>
    </row>
    <row r="42" spans="1:43" ht="26.25" x14ac:dyDescent="0.25">
      <c r="A42" s="99">
        <f t="shared" si="1"/>
        <v>38</v>
      </c>
      <c r="B42" s="99" t="s">
        <v>70</v>
      </c>
      <c r="C42" s="58" t="s">
        <v>1719</v>
      </c>
      <c r="D42" s="131" t="s">
        <v>1720</v>
      </c>
      <c r="E42" s="168" t="s">
        <v>711</v>
      </c>
      <c r="F42" s="161" t="s">
        <v>1721</v>
      </c>
      <c r="G42" s="165" t="s">
        <v>161</v>
      </c>
      <c r="H42" s="183" t="s">
        <v>1722</v>
      </c>
      <c r="I42" s="173" t="s">
        <v>1723</v>
      </c>
      <c r="J42" s="134"/>
      <c r="K42" s="173" t="s">
        <v>149</v>
      </c>
      <c r="L42" s="135" t="s">
        <v>1724</v>
      </c>
      <c r="M42" s="175" t="s">
        <v>1725</v>
      </c>
      <c r="N42" s="182"/>
      <c r="O42" s="241" t="s">
        <v>153</v>
      </c>
      <c r="P42" s="298">
        <v>10</v>
      </c>
      <c r="Q42" s="299"/>
      <c r="R42" s="300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>
        <v>1</v>
      </c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7" t="str">
        <f t="shared" si="2"/>
        <v>WAN</v>
      </c>
    </row>
    <row r="43" spans="1:43" ht="25.5" x14ac:dyDescent="0.25">
      <c r="A43" s="99">
        <f t="shared" si="1"/>
        <v>39</v>
      </c>
      <c r="B43" s="99" t="s">
        <v>70</v>
      </c>
      <c r="C43" s="58" t="s">
        <v>639</v>
      </c>
      <c r="D43" s="131" t="s">
        <v>1726</v>
      </c>
      <c r="E43" s="168" t="s">
        <v>1727</v>
      </c>
      <c r="F43" s="161" t="s">
        <v>1728</v>
      </c>
      <c r="G43" s="165" t="s">
        <v>161</v>
      </c>
      <c r="H43" s="183" t="s">
        <v>1729</v>
      </c>
      <c r="I43" s="173" t="s">
        <v>1730</v>
      </c>
      <c r="J43" s="134"/>
      <c r="K43" s="173" t="s">
        <v>149</v>
      </c>
      <c r="L43" s="135" t="s">
        <v>1731</v>
      </c>
      <c r="M43" s="175" t="s">
        <v>1732</v>
      </c>
      <c r="N43" s="182" t="s">
        <v>1733</v>
      </c>
      <c r="O43" s="241" t="s">
        <v>207</v>
      </c>
      <c r="P43" s="247">
        <v>10</v>
      </c>
      <c r="Q43" s="143"/>
      <c r="R43" s="250"/>
      <c r="S43" s="56">
        <v>1</v>
      </c>
      <c r="T43" s="57">
        <v>3</v>
      </c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>
        <v>2</v>
      </c>
      <c r="AH43" s="55"/>
      <c r="AI43" s="54"/>
      <c r="AJ43" s="55"/>
      <c r="AK43" s="54"/>
      <c r="AL43" s="55"/>
      <c r="AM43" s="54"/>
      <c r="AN43" s="53"/>
      <c r="AO43" s="59"/>
      <c r="AP43" s="52" t="s">
        <v>1734</v>
      </c>
      <c r="AQ43" s="197" t="str">
        <f t="shared" si="2"/>
        <v>WAN</v>
      </c>
    </row>
    <row r="44" spans="1:43" x14ac:dyDescent="0.25">
      <c r="A44" s="99">
        <f t="shared" si="1"/>
        <v>40</v>
      </c>
      <c r="B44" s="99" t="s">
        <v>70</v>
      </c>
      <c r="C44" s="58" t="s">
        <v>1744</v>
      </c>
      <c r="D44" s="131" t="s">
        <v>1735</v>
      </c>
      <c r="E44" s="168" t="s">
        <v>1327</v>
      </c>
      <c r="F44" s="161" t="s">
        <v>1742</v>
      </c>
      <c r="G44" s="165" t="s">
        <v>161</v>
      </c>
      <c r="H44" s="183" t="s">
        <v>1736</v>
      </c>
      <c r="I44" s="173" t="s">
        <v>1737</v>
      </c>
      <c r="J44" s="134" t="s">
        <v>1738</v>
      </c>
      <c r="K44" s="173" t="s">
        <v>149</v>
      </c>
      <c r="L44" s="135" t="s">
        <v>1739</v>
      </c>
      <c r="M44" s="175" t="s">
        <v>1740</v>
      </c>
      <c r="N44" s="182" t="s">
        <v>1741</v>
      </c>
      <c r="O44" s="241" t="s">
        <v>153</v>
      </c>
      <c r="P44" s="247">
        <v>10</v>
      </c>
      <c r="Q44" s="143"/>
      <c r="R44" s="250"/>
      <c r="S44" s="56"/>
      <c r="T44" s="57">
        <v>1</v>
      </c>
      <c r="U44" s="56"/>
      <c r="V44" s="57"/>
      <c r="W44" s="56">
        <v>3</v>
      </c>
      <c r="X44" s="57"/>
      <c r="Y44" s="56"/>
      <c r="Z44" s="57"/>
      <c r="AA44" s="56"/>
      <c r="AB44" s="57"/>
      <c r="AC44" s="56"/>
      <c r="AD44" s="57"/>
      <c r="AE44" s="56">
        <v>2</v>
      </c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7" t="str">
        <f t="shared" si="2"/>
        <v>WAN</v>
      </c>
    </row>
    <row r="45" spans="1:43" x14ac:dyDescent="0.25">
      <c r="A45" s="99">
        <f t="shared" si="1"/>
        <v>41</v>
      </c>
      <c r="B45" s="99" t="s">
        <v>70</v>
      </c>
      <c r="C45" s="58" t="s">
        <v>1168</v>
      </c>
      <c r="D45" s="131" t="s">
        <v>1169</v>
      </c>
      <c r="E45" s="168" t="s">
        <v>1170</v>
      </c>
      <c r="F45" s="161" t="s">
        <v>1171</v>
      </c>
      <c r="G45" s="165" t="s">
        <v>152</v>
      </c>
      <c r="H45" s="183" t="s">
        <v>1172</v>
      </c>
      <c r="I45" s="173" t="s">
        <v>1173</v>
      </c>
      <c r="J45" s="134"/>
      <c r="K45" s="173" t="s">
        <v>149</v>
      </c>
      <c r="L45" s="135" t="s">
        <v>1174</v>
      </c>
      <c r="M45" s="175" t="s">
        <v>1175</v>
      </c>
      <c r="N45" s="182" t="s">
        <v>1176</v>
      </c>
      <c r="O45" s="241" t="s">
        <v>153</v>
      </c>
      <c r="P45" s="247"/>
      <c r="Q45" s="143"/>
      <c r="R45" s="279">
        <v>10</v>
      </c>
      <c r="S45" s="56"/>
      <c r="T45" s="57"/>
      <c r="U45" s="56"/>
      <c r="V45" s="57"/>
      <c r="W45" s="56"/>
      <c r="X45" s="57">
        <v>3</v>
      </c>
      <c r="Y45" s="56"/>
      <c r="Z45" s="57"/>
      <c r="AA45" s="56"/>
      <c r="AB45" s="57"/>
      <c r="AC45" s="56"/>
      <c r="AD45" s="57"/>
      <c r="AE45" s="56">
        <v>1</v>
      </c>
      <c r="AF45" s="55">
        <v>2</v>
      </c>
      <c r="AG45" s="54"/>
      <c r="AH45" s="55"/>
      <c r="AI45" s="54"/>
      <c r="AJ45" s="55"/>
      <c r="AK45" s="54"/>
      <c r="AL45" s="55"/>
      <c r="AM45" s="54"/>
      <c r="AN45" s="53"/>
      <c r="AO45" s="59"/>
      <c r="AP45" s="52" t="s">
        <v>1100</v>
      </c>
      <c r="AQ45" s="197" t="str">
        <f t="shared" si="2"/>
        <v>WAN</v>
      </c>
    </row>
    <row r="46" spans="1:43" x14ac:dyDescent="0.25">
      <c r="A46" s="99">
        <f t="shared" si="1"/>
        <v>42</v>
      </c>
      <c r="B46" s="99" t="s">
        <v>70</v>
      </c>
      <c r="C46" s="58" t="s">
        <v>1750</v>
      </c>
      <c r="D46" s="131" t="s">
        <v>225</v>
      </c>
      <c r="E46" s="168" t="s">
        <v>1745</v>
      </c>
      <c r="F46" s="161" t="s">
        <v>1746</v>
      </c>
      <c r="G46" s="165" t="s">
        <v>152</v>
      </c>
      <c r="H46" s="183" t="s">
        <v>1747</v>
      </c>
      <c r="I46" s="173" t="s">
        <v>1748</v>
      </c>
      <c r="J46" s="134"/>
      <c r="K46" s="173" t="s">
        <v>149</v>
      </c>
      <c r="L46" s="135" t="s">
        <v>1646</v>
      </c>
      <c r="M46" s="175" t="s">
        <v>1749</v>
      </c>
      <c r="N46" s="182"/>
      <c r="O46" s="241" t="s">
        <v>153</v>
      </c>
      <c r="P46" s="247">
        <v>10</v>
      </c>
      <c r="Q46" s="143"/>
      <c r="R46" s="250"/>
      <c r="S46" s="56"/>
      <c r="T46" s="57"/>
      <c r="U46" s="56"/>
      <c r="V46" s="57"/>
      <c r="W46" s="56"/>
      <c r="X46" s="57">
        <v>1</v>
      </c>
      <c r="Y46" s="56">
        <v>2</v>
      </c>
      <c r="Z46" s="57"/>
      <c r="AA46" s="56"/>
      <c r="AB46" s="57"/>
      <c r="AC46" s="56"/>
      <c r="AD46" s="57"/>
      <c r="AE46" s="56"/>
      <c r="AF46" s="55"/>
      <c r="AG46" s="54">
        <v>3</v>
      </c>
      <c r="AH46" s="55"/>
      <c r="AI46" s="54"/>
      <c r="AJ46" s="55"/>
      <c r="AK46" s="54"/>
      <c r="AL46" s="55"/>
      <c r="AM46" s="54"/>
      <c r="AN46" s="53"/>
      <c r="AO46" s="59" t="s">
        <v>1148</v>
      </c>
      <c r="AP46" s="52"/>
      <c r="AQ46" s="197" t="str">
        <f t="shared" si="2"/>
        <v>WAN</v>
      </c>
    </row>
    <row r="47" spans="1:43" x14ac:dyDescent="0.25">
      <c r="A47" s="99">
        <f t="shared" si="1"/>
        <v>43</v>
      </c>
      <c r="B47" s="99" t="s">
        <v>70</v>
      </c>
      <c r="C47" s="58" t="s">
        <v>1719</v>
      </c>
      <c r="D47" s="131" t="s">
        <v>225</v>
      </c>
      <c r="E47" s="168" t="s">
        <v>1745</v>
      </c>
      <c r="F47" s="161" t="s">
        <v>1746</v>
      </c>
      <c r="G47" s="165" t="s">
        <v>152</v>
      </c>
      <c r="H47" s="183" t="s">
        <v>1747</v>
      </c>
      <c r="I47" s="173" t="s">
        <v>1748</v>
      </c>
      <c r="J47" s="134"/>
      <c r="K47" s="173" t="s">
        <v>149</v>
      </c>
      <c r="L47" s="135" t="s">
        <v>1646</v>
      </c>
      <c r="M47" s="175" t="s">
        <v>1749</v>
      </c>
      <c r="N47" s="182"/>
      <c r="O47" s="241" t="s">
        <v>153</v>
      </c>
      <c r="P47" s="247">
        <v>10</v>
      </c>
      <c r="Q47" s="143"/>
      <c r="R47" s="250"/>
      <c r="S47" s="56"/>
      <c r="T47" s="57">
        <v>3</v>
      </c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>
        <v>1</v>
      </c>
      <c r="AF47" s="55"/>
      <c r="AG47" s="54">
        <v>2</v>
      </c>
      <c r="AH47" s="55"/>
      <c r="AI47" s="54"/>
      <c r="AJ47" s="55"/>
      <c r="AK47" s="54"/>
      <c r="AL47" s="55"/>
      <c r="AM47" s="54"/>
      <c r="AN47" s="53"/>
      <c r="AO47" s="59" t="s">
        <v>336</v>
      </c>
      <c r="AP47" s="52"/>
      <c r="AQ47" s="197" t="str">
        <f t="shared" si="2"/>
        <v>WAN</v>
      </c>
    </row>
    <row r="48" spans="1:43" x14ac:dyDescent="0.25">
      <c r="A48" s="99">
        <f t="shared" si="1"/>
        <v>44</v>
      </c>
      <c r="B48" s="99" t="s">
        <v>70</v>
      </c>
      <c r="C48" s="58" t="s">
        <v>1743</v>
      </c>
      <c r="D48" s="131" t="s">
        <v>225</v>
      </c>
      <c r="E48" s="168" t="s">
        <v>1745</v>
      </c>
      <c r="F48" s="161" t="s">
        <v>1746</v>
      </c>
      <c r="G48" s="165" t="s">
        <v>152</v>
      </c>
      <c r="H48" s="183" t="s">
        <v>1747</v>
      </c>
      <c r="I48" s="173" t="s">
        <v>1748</v>
      </c>
      <c r="J48" s="134"/>
      <c r="K48" s="173" t="s">
        <v>149</v>
      </c>
      <c r="L48" s="135" t="s">
        <v>1646</v>
      </c>
      <c r="M48" s="175" t="s">
        <v>1749</v>
      </c>
      <c r="N48" s="182"/>
      <c r="O48" s="241" t="s">
        <v>153</v>
      </c>
      <c r="P48" s="247">
        <v>10</v>
      </c>
      <c r="Q48" s="143"/>
      <c r="R48" s="250"/>
      <c r="S48" s="56"/>
      <c r="T48" s="57"/>
      <c r="U48" s="56"/>
      <c r="V48" s="57"/>
      <c r="W48" s="56"/>
      <c r="X48" s="57">
        <v>2</v>
      </c>
      <c r="Y48" s="56">
        <v>1</v>
      </c>
      <c r="Z48" s="57"/>
      <c r="AA48" s="56"/>
      <c r="AB48" s="57"/>
      <c r="AC48" s="56"/>
      <c r="AD48" s="57"/>
      <c r="AE48" s="56"/>
      <c r="AF48" s="55"/>
      <c r="AG48" s="54"/>
      <c r="AH48" s="55">
        <v>3</v>
      </c>
      <c r="AI48" s="54"/>
      <c r="AJ48" s="55"/>
      <c r="AK48" s="54"/>
      <c r="AL48" s="55"/>
      <c r="AM48" s="54"/>
      <c r="AN48" s="53"/>
      <c r="AO48" s="59" t="s">
        <v>336</v>
      </c>
      <c r="AP48" s="52"/>
      <c r="AQ48" s="197" t="str">
        <f t="shared" si="2"/>
        <v>WAN</v>
      </c>
    </row>
    <row r="49" spans="1:43" ht="38.25" x14ac:dyDescent="0.25">
      <c r="A49" s="99">
        <f t="shared" si="1"/>
        <v>45</v>
      </c>
      <c r="B49" s="99" t="s">
        <v>70</v>
      </c>
      <c r="C49" s="58" t="s">
        <v>1751</v>
      </c>
      <c r="D49" s="131" t="s">
        <v>1752</v>
      </c>
      <c r="E49" s="168" t="s">
        <v>1753</v>
      </c>
      <c r="F49" s="161" t="s">
        <v>1754</v>
      </c>
      <c r="G49" s="165" t="s">
        <v>161</v>
      </c>
      <c r="H49" s="183" t="s">
        <v>1755</v>
      </c>
      <c r="I49" s="173" t="s">
        <v>1756</v>
      </c>
      <c r="J49" s="134" t="s">
        <v>1757</v>
      </c>
      <c r="K49" s="173" t="s">
        <v>149</v>
      </c>
      <c r="L49" s="135" t="s">
        <v>1758</v>
      </c>
      <c r="M49" s="175" t="s">
        <v>1759</v>
      </c>
      <c r="N49" s="182" t="s">
        <v>1760</v>
      </c>
      <c r="O49" s="241" t="s">
        <v>151</v>
      </c>
      <c r="P49" s="247">
        <v>10</v>
      </c>
      <c r="Q49" s="143"/>
      <c r="R49" s="250"/>
      <c r="S49" s="56"/>
      <c r="T49" s="57">
        <v>2</v>
      </c>
      <c r="U49" s="56"/>
      <c r="V49" s="57">
        <v>1</v>
      </c>
      <c r="W49" s="56"/>
      <c r="X49" s="57"/>
      <c r="Y49" s="56"/>
      <c r="Z49" s="57"/>
      <c r="AA49" s="56"/>
      <c r="AB49" s="57"/>
      <c r="AC49" s="56"/>
      <c r="AD49" s="57"/>
      <c r="AE49" s="56">
        <v>3</v>
      </c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256" t="s">
        <v>1761</v>
      </c>
      <c r="AQ49" s="197" t="str">
        <f t="shared" si="2"/>
        <v>WAN</v>
      </c>
    </row>
    <row r="50" spans="1:43" x14ac:dyDescent="0.25">
      <c r="A50" s="99">
        <f t="shared" si="1"/>
        <v>46</v>
      </c>
      <c r="B50" s="99" t="str">
        <f>B49</f>
        <v>WAN</v>
      </c>
      <c r="C50" s="58" t="s">
        <v>1762</v>
      </c>
      <c r="D50" s="131" t="s">
        <v>1763</v>
      </c>
      <c r="E50" s="168" t="s">
        <v>1764</v>
      </c>
      <c r="F50" s="161" t="s">
        <v>1765</v>
      </c>
      <c r="G50" s="165" t="s">
        <v>148</v>
      </c>
      <c r="H50" s="183" t="s">
        <v>1766</v>
      </c>
      <c r="I50" s="173" t="s">
        <v>1767</v>
      </c>
      <c r="J50" s="134"/>
      <c r="K50" s="173" t="s">
        <v>149</v>
      </c>
      <c r="L50" s="135" t="s">
        <v>1158</v>
      </c>
      <c r="M50" s="175" t="s">
        <v>1768</v>
      </c>
      <c r="N50" s="182" t="s">
        <v>1769</v>
      </c>
      <c r="O50" s="241" t="s">
        <v>151</v>
      </c>
      <c r="P50" s="247">
        <v>10</v>
      </c>
      <c r="Q50" s="143"/>
      <c r="R50" s="250"/>
      <c r="S50" s="56"/>
      <c r="T50" s="57"/>
      <c r="U50" s="56"/>
      <c r="V50" s="57">
        <v>1</v>
      </c>
      <c r="W50" s="56"/>
      <c r="X50" s="57">
        <v>3</v>
      </c>
      <c r="Y50" s="56"/>
      <c r="Z50" s="57"/>
      <c r="AA50" s="56"/>
      <c r="AB50" s="57"/>
      <c r="AC50" s="56"/>
      <c r="AD50" s="57"/>
      <c r="AE50" s="56"/>
      <c r="AF50" s="55">
        <v>2</v>
      </c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7" t="str">
        <f t="shared" si="2"/>
        <v>WAN</v>
      </c>
    </row>
    <row r="51" spans="1:43" x14ac:dyDescent="0.25">
      <c r="A51" s="99">
        <f t="shared" si="1"/>
        <v>47</v>
      </c>
      <c r="B51" s="99" t="str">
        <f>B50</f>
        <v>WAN</v>
      </c>
      <c r="C51" s="58" t="s">
        <v>1770</v>
      </c>
      <c r="D51" s="131" t="s">
        <v>1771</v>
      </c>
      <c r="E51" s="168" t="s">
        <v>1772</v>
      </c>
      <c r="F51" s="161" t="s">
        <v>1773</v>
      </c>
      <c r="G51" s="165" t="s">
        <v>152</v>
      </c>
      <c r="H51" s="183" t="s">
        <v>1774</v>
      </c>
      <c r="I51" s="173" t="s">
        <v>1775</v>
      </c>
      <c r="J51" s="134"/>
      <c r="K51" s="173" t="s">
        <v>149</v>
      </c>
      <c r="L51" s="135" t="s">
        <v>1776</v>
      </c>
      <c r="M51" s="175" t="s">
        <v>1777</v>
      </c>
      <c r="N51" s="182"/>
      <c r="O51" s="241" t="s">
        <v>153</v>
      </c>
      <c r="P51" s="247"/>
      <c r="Q51" s="143"/>
      <c r="R51" s="277">
        <v>10</v>
      </c>
      <c r="S51" s="56"/>
      <c r="T51" s="57"/>
      <c r="U51" s="56"/>
      <c r="V51" s="57"/>
      <c r="W51" s="56"/>
      <c r="X51" s="57"/>
      <c r="Y51" s="56"/>
      <c r="Z51" s="57">
        <v>1</v>
      </c>
      <c r="AA51" s="56"/>
      <c r="AB51" s="57"/>
      <c r="AC51" s="56"/>
      <c r="AD51" s="57"/>
      <c r="AE51" s="56"/>
      <c r="AF51" s="55"/>
      <c r="AG51" s="54">
        <v>2</v>
      </c>
      <c r="AH51" s="55">
        <v>3</v>
      </c>
      <c r="AI51" s="54"/>
      <c r="AJ51" s="55"/>
      <c r="AK51" s="54"/>
      <c r="AL51" s="55"/>
      <c r="AM51" s="54"/>
      <c r="AN51" s="53"/>
      <c r="AO51" s="59"/>
      <c r="AP51" s="52"/>
      <c r="AQ51" s="197" t="str">
        <f t="shared" si="2"/>
        <v>WAN</v>
      </c>
    </row>
    <row r="52" spans="1:43" ht="26.25" x14ac:dyDescent="0.25">
      <c r="A52" s="99">
        <f t="shared" si="1"/>
        <v>48</v>
      </c>
      <c r="B52" s="99" t="str">
        <f>B51</f>
        <v>WAN</v>
      </c>
      <c r="C52" s="58" t="s">
        <v>1778</v>
      </c>
      <c r="D52" s="131" t="s">
        <v>1779</v>
      </c>
      <c r="E52" s="168" t="s">
        <v>1780</v>
      </c>
      <c r="F52" s="161" t="s">
        <v>1781</v>
      </c>
      <c r="G52" s="165" t="s">
        <v>148</v>
      </c>
      <c r="H52" s="183" t="s">
        <v>1782</v>
      </c>
      <c r="I52" s="173" t="s">
        <v>1783</v>
      </c>
      <c r="J52" s="134"/>
      <c r="K52" s="173" t="s">
        <v>149</v>
      </c>
      <c r="L52" s="135" t="s">
        <v>1698</v>
      </c>
      <c r="M52" s="175" t="s">
        <v>1784</v>
      </c>
      <c r="N52" s="182" t="s">
        <v>1785</v>
      </c>
      <c r="O52" s="241"/>
      <c r="P52" s="298">
        <v>10</v>
      </c>
      <c r="Q52" s="299"/>
      <c r="R52" s="300"/>
      <c r="S52" s="56"/>
      <c r="T52" s="57"/>
      <c r="U52" s="56"/>
      <c r="V52" s="57"/>
      <c r="W52" s="56"/>
      <c r="X52" s="57">
        <v>2</v>
      </c>
      <c r="Y52" s="56"/>
      <c r="Z52" s="57"/>
      <c r="AA52" s="56"/>
      <c r="AB52" s="57"/>
      <c r="AC52" s="56"/>
      <c r="AD52" s="57"/>
      <c r="AE52" s="56"/>
      <c r="AF52" s="55">
        <v>1</v>
      </c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7" t="str">
        <f t="shared" si="2"/>
        <v>WAN</v>
      </c>
    </row>
    <row r="53" spans="1:43" x14ac:dyDescent="0.25">
      <c r="A53" s="99">
        <f t="shared" si="1"/>
        <v>49</v>
      </c>
      <c r="B53" s="99" t="str">
        <f>B52</f>
        <v>WAN</v>
      </c>
      <c r="C53" s="58" t="s">
        <v>1798</v>
      </c>
      <c r="D53" s="131" t="s">
        <v>1799</v>
      </c>
      <c r="E53" s="168" t="s">
        <v>1236</v>
      </c>
      <c r="F53" s="161" t="s">
        <v>1800</v>
      </c>
      <c r="G53" s="165" t="s">
        <v>152</v>
      </c>
      <c r="H53" s="183" t="s">
        <v>1801</v>
      </c>
      <c r="I53" s="173" t="s">
        <v>1802</v>
      </c>
      <c r="J53" s="134"/>
      <c r="K53" s="173" t="s">
        <v>149</v>
      </c>
      <c r="L53" s="135" t="s">
        <v>1803</v>
      </c>
      <c r="M53" s="175" t="s">
        <v>1804</v>
      </c>
      <c r="N53" s="182"/>
      <c r="O53" s="241" t="s">
        <v>153</v>
      </c>
      <c r="P53" s="247">
        <v>10</v>
      </c>
      <c r="Q53" s="143"/>
      <c r="R53" s="250"/>
      <c r="S53" s="56"/>
      <c r="T53" s="57"/>
      <c r="U53" s="56"/>
      <c r="V53" s="57"/>
      <c r="W53" s="56">
        <v>3</v>
      </c>
      <c r="X53" s="57"/>
      <c r="Y53" s="56">
        <v>2</v>
      </c>
      <c r="Z53" s="57"/>
      <c r="AA53" s="56"/>
      <c r="AB53" s="57"/>
      <c r="AC53" s="56"/>
      <c r="AD53" s="57"/>
      <c r="AE53" s="56"/>
      <c r="AF53" s="55"/>
      <c r="AG53" s="54">
        <v>1</v>
      </c>
      <c r="AH53" s="55"/>
      <c r="AI53" s="54"/>
      <c r="AJ53" s="55"/>
      <c r="AK53" s="54"/>
      <c r="AL53" s="55"/>
      <c r="AM53" s="54"/>
      <c r="AN53" s="53"/>
      <c r="AO53" s="59" t="s">
        <v>657</v>
      </c>
      <c r="AP53" s="52"/>
      <c r="AQ53" s="197" t="str">
        <f t="shared" si="2"/>
        <v>WAN</v>
      </c>
    </row>
    <row r="54" spans="1:43" x14ac:dyDescent="0.25">
      <c r="A54" s="99">
        <f t="shared" si="1"/>
        <v>50</v>
      </c>
      <c r="B54" s="99" t="str">
        <f>B53</f>
        <v>WAN</v>
      </c>
      <c r="C54" s="66" t="s">
        <v>497</v>
      </c>
      <c r="D54" s="128" t="s">
        <v>1799</v>
      </c>
      <c r="E54" s="167" t="s">
        <v>1805</v>
      </c>
      <c r="F54" s="160" t="s">
        <v>1800</v>
      </c>
      <c r="G54" s="165" t="s">
        <v>148</v>
      </c>
      <c r="H54" s="183" t="s">
        <v>1801</v>
      </c>
      <c r="I54" s="172" t="s">
        <v>1802</v>
      </c>
      <c r="J54" s="129"/>
      <c r="K54" s="172" t="s">
        <v>149</v>
      </c>
      <c r="L54" s="181" t="s">
        <v>1803</v>
      </c>
      <c r="M54" s="165" t="s">
        <v>1804</v>
      </c>
      <c r="N54" s="182"/>
      <c r="O54" s="241" t="s">
        <v>151</v>
      </c>
      <c r="P54" s="247">
        <v>10</v>
      </c>
      <c r="Q54" s="143"/>
      <c r="R54" s="250"/>
      <c r="S54" s="56"/>
      <c r="T54" s="57">
        <v>2</v>
      </c>
      <c r="U54" s="56"/>
      <c r="V54" s="57"/>
      <c r="W54" s="56"/>
      <c r="X54" s="57"/>
      <c r="Y54" s="56"/>
      <c r="Z54" s="57">
        <v>3</v>
      </c>
      <c r="AA54" s="56"/>
      <c r="AB54" s="57"/>
      <c r="AC54" s="56"/>
      <c r="AD54" s="57">
        <v>1</v>
      </c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7" t="str">
        <f t="shared" si="2"/>
        <v>WAN</v>
      </c>
    </row>
    <row r="55" spans="1:43" ht="25.5" x14ac:dyDescent="0.25">
      <c r="A55" s="99">
        <f t="shared" si="1"/>
        <v>51</v>
      </c>
      <c r="B55" s="99" t="s">
        <v>70</v>
      </c>
      <c r="C55" s="207" t="s">
        <v>618</v>
      </c>
      <c r="D55" s="131" t="s">
        <v>619</v>
      </c>
      <c r="E55" s="168" t="s">
        <v>620</v>
      </c>
      <c r="F55" s="161" t="s">
        <v>621</v>
      </c>
      <c r="G55" s="165" t="s">
        <v>152</v>
      </c>
      <c r="H55" s="183" t="s">
        <v>622</v>
      </c>
      <c r="I55" s="173" t="s">
        <v>623</v>
      </c>
      <c r="J55" s="134" t="s">
        <v>617</v>
      </c>
      <c r="K55" s="173" t="s">
        <v>149</v>
      </c>
      <c r="L55" s="135" t="s">
        <v>150</v>
      </c>
      <c r="M55" s="175" t="s">
        <v>624</v>
      </c>
      <c r="N55" s="182"/>
      <c r="O55" s="241" t="s">
        <v>153</v>
      </c>
      <c r="P55" s="247"/>
      <c r="Q55" s="143"/>
      <c r="R55" s="279">
        <v>10</v>
      </c>
      <c r="S55" s="56"/>
      <c r="T55" s="57"/>
      <c r="U55" s="56"/>
      <c r="V55" s="57"/>
      <c r="W55" s="56"/>
      <c r="X55" s="57">
        <v>3</v>
      </c>
      <c r="Y55" s="56"/>
      <c r="Z55" s="57"/>
      <c r="AA55" s="56"/>
      <c r="AB55" s="57"/>
      <c r="AC55" s="56"/>
      <c r="AD55" s="57"/>
      <c r="AE55" s="56"/>
      <c r="AF55" s="55">
        <v>2</v>
      </c>
      <c r="AG55" s="54">
        <v>1</v>
      </c>
      <c r="AH55" s="55"/>
      <c r="AI55" s="54"/>
      <c r="AJ55" s="55"/>
      <c r="AK55" s="54"/>
      <c r="AL55" s="55"/>
      <c r="AM55" s="54"/>
      <c r="AN55" s="53"/>
      <c r="AO55" s="59" t="s">
        <v>168</v>
      </c>
      <c r="AP55" s="52" t="s">
        <v>625</v>
      </c>
      <c r="AQ55" s="197" t="str">
        <f t="shared" si="2"/>
        <v>WAN</v>
      </c>
    </row>
    <row r="56" spans="1:43" x14ac:dyDescent="0.25">
      <c r="A56" s="99">
        <f t="shared" si="1"/>
        <v>52</v>
      </c>
      <c r="B56" s="99" t="s">
        <v>70</v>
      </c>
      <c r="C56" s="207" t="s">
        <v>626</v>
      </c>
      <c r="D56" s="131" t="s">
        <v>619</v>
      </c>
      <c r="E56" s="168" t="s">
        <v>627</v>
      </c>
      <c r="F56" s="161" t="s">
        <v>621</v>
      </c>
      <c r="G56" s="165" t="s">
        <v>148</v>
      </c>
      <c r="H56" s="183" t="s">
        <v>622</v>
      </c>
      <c r="I56" s="173" t="s">
        <v>623</v>
      </c>
      <c r="J56" s="134" t="s">
        <v>617</v>
      </c>
      <c r="K56" s="173" t="s">
        <v>149</v>
      </c>
      <c r="L56" s="135" t="s">
        <v>150</v>
      </c>
      <c r="M56" s="175" t="s">
        <v>624</v>
      </c>
      <c r="N56" s="182"/>
      <c r="O56" s="241" t="s">
        <v>151</v>
      </c>
      <c r="P56" s="247"/>
      <c r="Q56" s="143"/>
      <c r="R56" s="279">
        <v>10</v>
      </c>
      <c r="S56" s="56"/>
      <c r="T56" s="57">
        <v>1</v>
      </c>
      <c r="U56" s="56"/>
      <c r="V56" s="57"/>
      <c r="W56" s="56"/>
      <c r="X56" s="57">
        <v>2</v>
      </c>
      <c r="Y56" s="56"/>
      <c r="Z56" s="57"/>
      <c r="AA56" s="56"/>
      <c r="AB56" s="57"/>
      <c r="AC56" s="56"/>
      <c r="AD56" s="57"/>
      <c r="AE56" s="56"/>
      <c r="AF56" s="55">
        <v>3</v>
      </c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7" t="str">
        <f t="shared" si="2"/>
        <v>WAN</v>
      </c>
    </row>
    <row r="57" spans="1:43" ht="26.25" x14ac:dyDescent="0.25">
      <c r="A57" s="99">
        <f t="shared" si="1"/>
        <v>53</v>
      </c>
      <c r="B57" s="99" t="s">
        <v>70</v>
      </c>
      <c r="C57" s="58" t="s">
        <v>639</v>
      </c>
      <c r="D57" s="131" t="s">
        <v>640</v>
      </c>
      <c r="E57" s="168" t="s">
        <v>641</v>
      </c>
      <c r="F57" s="161" t="s">
        <v>642</v>
      </c>
      <c r="G57" s="165" t="s">
        <v>161</v>
      </c>
      <c r="H57" s="183" t="s">
        <v>643</v>
      </c>
      <c r="I57" s="174" t="s">
        <v>644</v>
      </c>
      <c r="J57" s="135"/>
      <c r="K57" s="174" t="s">
        <v>149</v>
      </c>
      <c r="L57" s="135" t="s">
        <v>645</v>
      </c>
      <c r="M57" s="175" t="s">
        <v>646</v>
      </c>
      <c r="N57" s="182" t="s">
        <v>647</v>
      </c>
      <c r="O57" s="241" t="s">
        <v>151</v>
      </c>
      <c r="P57" s="247"/>
      <c r="Q57" s="143"/>
      <c r="R57" s="279">
        <v>10</v>
      </c>
      <c r="S57" s="56">
        <v>1</v>
      </c>
      <c r="T57" s="57"/>
      <c r="U57" s="56">
        <v>2</v>
      </c>
      <c r="V57" s="57"/>
      <c r="W57" s="56"/>
      <c r="X57" s="57"/>
      <c r="Y57" s="56"/>
      <c r="Z57" s="57"/>
      <c r="AA57" s="56"/>
      <c r="AB57" s="57"/>
      <c r="AC57" s="56"/>
      <c r="AD57" s="57">
        <v>3</v>
      </c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 t="s">
        <v>648</v>
      </c>
      <c r="AQ57" s="197" t="str">
        <f t="shared" si="2"/>
        <v>WAN</v>
      </c>
    </row>
    <row r="58" spans="1:43" ht="38.25" x14ac:dyDescent="0.25">
      <c r="A58" s="99">
        <f t="shared" si="1"/>
        <v>54</v>
      </c>
      <c r="B58" s="99" t="str">
        <f>B57</f>
        <v>WAN</v>
      </c>
      <c r="C58" s="58" t="s">
        <v>1806</v>
      </c>
      <c r="D58" s="131" t="s">
        <v>1529</v>
      </c>
      <c r="E58" s="168" t="s">
        <v>1807</v>
      </c>
      <c r="F58" s="161" t="s">
        <v>1808</v>
      </c>
      <c r="G58" s="165" t="s">
        <v>152</v>
      </c>
      <c r="H58" s="183" t="s">
        <v>1809</v>
      </c>
      <c r="I58" s="174" t="s">
        <v>1810</v>
      </c>
      <c r="J58" s="135"/>
      <c r="K58" s="174" t="s">
        <v>149</v>
      </c>
      <c r="L58" s="135" t="s">
        <v>1811</v>
      </c>
      <c r="M58" s="175" t="s">
        <v>1812</v>
      </c>
      <c r="N58" s="182"/>
      <c r="O58" s="241" t="s">
        <v>153</v>
      </c>
      <c r="P58" s="247">
        <v>10</v>
      </c>
      <c r="Q58" s="143"/>
      <c r="R58" s="250"/>
      <c r="S58" s="56">
        <v>1</v>
      </c>
      <c r="T58" s="57">
        <v>3</v>
      </c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>
        <v>2</v>
      </c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 t="s">
        <v>1813</v>
      </c>
      <c r="AQ58" s="197" t="str">
        <f t="shared" si="2"/>
        <v>WAN</v>
      </c>
    </row>
    <row r="59" spans="1:43" x14ac:dyDescent="0.25">
      <c r="A59" s="99">
        <f t="shared" si="1"/>
        <v>55</v>
      </c>
      <c r="B59" s="99" t="s">
        <v>70</v>
      </c>
      <c r="C59" s="294" t="s">
        <v>592</v>
      </c>
      <c r="D59" s="295" t="s">
        <v>593</v>
      </c>
      <c r="E59" s="296" t="s">
        <v>594</v>
      </c>
      <c r="F59" s="297" t="s">
        <v>595</v>
      </c>
      <c r="G59" s="165" t="s">
        <v>152</v>
      </c>
      <c r="H59" s="183" t="s">
        <v>596</v>
      </c>
      <c r="I59" s="173" t="s">
        <v>597</v>
      </c>
      <c r="J59" s="134"/>
      <c r="K59" s="173" t="s">
        <v>149</v>
      </c>
      <c r="L59" s="135" t="s">
        <v>598</v>
      </c>
      <c r="M59" s="175" t="s">
        <v>599</v>
      </c>
      <c r="N59" s="182"/>
      <c r="O59" s="241" t="s">
        <v>153</v>
      </c>
      <c r="P59" s="247"/>
      <c r="Q59" s="143"/>
      <c r="R59" s="279">
        <v>10</v>
      </c>
      <c r="S59" s="56"/>
      <c r="T59" s="57"/>
      <c r="U59" s="56"/>
      <c r="V59" s="57"/>
      <c r="W59" s="56">
        <v>1</v>
      </c>
      <c r="X59" s="57">
        <v>2</v>
      </c>
      <c r="Y59" s="56"/>
      <c r="Z59" s="57"/>
      <c r="AA59" s="56"/>
      <c r="AB59" s="57"/>
      <c r="AC59" s="56"/>
      <c r="AD59" s="57">
        <v>3</v>
      </c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7" t="str">
        <f t="shared" si="2"/>
        <v>WAN</v>
      </c>
    </row>
    <row r="60" spans="1:43" x14ac:dyDescent="0.25">
      <c r="A60" s="99">
        <f t="shared" si="1"/>
        <v>56</v>
      </c>
      <c r="B60" s="99" t="s">
        <v>70</v>
      </c>
      <c r="C60" s="207" t="s">
        <v>600</v>
      </c>
      <c r="D60" s="131" t="s">
        <v>593</v>
      </c>
      <c r="E60" s="168" t="s">
        <v>601</v>
      </c>
      <c r="F60" s="297" t="s">
        <v>595</v>
      </c>
      <c r="G60" s="165" t="s">
        <v>148</v>
      </c>
      <c r="H60" s="183" t="s">
        <v>596</v>
      </c>
      <c r="I60" s="173" t="s">
        <v>597</v>
      </c>
      <c r="J60" s="134"/>
      <c r="K60" s="173" t="s">
        <v>149</v>
      </c>
      <c r="L60" s="135" t="s">
        <v>598</v>
      </c>
      <c r="M60" s="175" t="s">
        <v>599</v>
      </c>
      <c r="N60" s="182"/>
      <c r="O60" s="241" t="s">
        <v>151</v>
      </c>
      <c r="P60" s="247"/>
      <c r="Q60" s="143"/>
      <c r="R60" s="279">
        <v>10</v>
      </c>
      <c r="S60" s="56">
        <v>2</v>
      </c>
      <c r="T60" s="57"/>
      <c r="U60" s="56">
        <v>3</v>
      </c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>
        <v>1</v>
      </c>
      <c r="AH60" s="55"/>
      <c r="AI60" s="54"/>
      <c r="AJ60" s="55"/>
      <c r="AK60" s="54"/>
      <c r="AL60" s="55"/>
      <c r="AM60" s="54"/>
      <c r="AN60" s="53"/>
      <c r="AO60" s="59"/>
      <c r="AP60" s="52"/>
      <c r="AQ60" s="197" t="str">
        <f t="shared" si="2"/>
        <v>WAN</v>
      </c>
    </row>
    <row r="61" spans="1:43" x14ac:dyDescent="0.25">
      <c r="A61" s="99">
        <f t="shared" si="1"/>
        <v>57</v>
      </c>
      <c r="B61" s="99" t="str">
        <f>B60</f>
        <v>WAN</v>
      </c>
      <c r="C61" s="58" t="s">
        <v>1814</v>
      </c>
      <c r="D61" s="131" t="s">
        <v>572</v>
      </c>
      <c r="E61" s="168" t="s">
        <v>1815</v>
      </c>
      <c r="F61" s="161" t="s">
        <v>1816</v>
      </c>
      <c r="G61" s="165" t="s">
        <v>148</v>
      </c>
      <c r="H61" s="183" t="s">
        <v>1817</v>
      </c>
      <c r="I61" s="173" t="s">
        <v>1818</v>
      </c>
      <c r="J61" s="134" t="s">
        <v>1159</v>
      </c>
      <c r="K61" s="173" t="s">
        <v>149</v>
      </c>
      <c r="L61" s="135" t="s">
        <v>1819</v>
      </c>
      <c r="M61" s="175" t="s">
        <v>1820</v>
      </c>
      <c r="N61" s="182" t="s">
        <v>1821</v>
      </c>
      <c r="O61" s="241" t="s">
        <v>151</v>
      </c>
      <c r="P61" s="247">
        <v>10</v>
      </c>
      <c r="Q61" s="143"/>
      <c r="R61" s="250"/>
      <c r="S61" s="56"/>
      <c r="T61" s="57">
        <v>1</v>
      </c>
      <c r="U61" s="56"/>
      <c r="V61" s="57"/>
      <c r="W61" s="56">
        <v>2</v>
      </c>
      <c r="X61" s="57">
        <v>3</v>
      </c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7" t="str">
        <f t="shared" si="2"/>
        <v>WAN</v>
      </c>
    </row>
    <row r="62" spans="1:43" x14ac:dyDescent="0.25">
      <c r="A62" s="99">
        <f t="shared" si="1"/>
        <v>58</v>
      </c>
      <c r="B62" s="99" t="str">
        <f>B61</f>
        <v>WAN</v>
      </c>
      <c r="C62" s="58" t="s">
        <v>1822</v>
      </c>
      <c r="D62" s="131" t="s">
        <v>572</v>
      </c>
      <c r="E62" s="168" t="s">
        <v>1823</v>
      </c>
      <c r="F62" s="161" t="s">
        <v>1816</v>
      </c>
      <c r="G62" s="165" t="s">
        <v>152</v>
      </c>
      <c r="H62" s="183" t="s">
        <v>1817</v>
      </c>
      <c r="I62" s="173" t="s">
        <v>1818</v>
      </c>
      <c r="J62" s="134" t="s">
        <v>1159</v>
      </c>
      <c r="K62" s="173" t="s">
        <v>149</v>
      </c>
      <c r="L62" s="135" t="s">
        <v>1819</v>
      </c>
      <c r="M62" s="175" t="s">
        <v>1820</v>
      </c>
      <c r="N62" s="182" t="s">
        <v>1821</v>
      </c>
      <c r="O62" s="241" t="s">
        <v>153</v>
      </c>
      <c r="P62" s="247">
        <v>10</v>
      </c>
      <c r="Q62" s="143"/>
      <c r="R62" s="250"/>
      <c r="S62" s="56"/>
      <c r="T62" s="57">
        <v>2</v>
      </c>
      <c r="U62" s="56"/>
      <c r="V62" s="57"/>
      <c r="W62" s="56">
        <v>1</v>
      </c>
      <c r="X62" s="57"/>
      <c r="Y62" s="56"/>
      <c r="Z62" s="57"/>
      <c r="AA62" s="56"/>
      <c r="AB62" s="57"/>
      <c r="AC62" s="56"/>
      <c r="AD62" s="57"/>
      <c r="AE62" s="56">
        <v>3</v>
      </c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7" t="str">
        <f t="shared" si="2"/>
        <v>WAN</v>
      </c>
    </row>
    <row r="63" spans="1:43" x14ac:dyDescent="0.25">
      <c r="A63" s="99">
        <f t="shared" si="1"/>
        <v>59</v>
      </c>
      <c r="B63" s="99" t="str">
        <f>B62</f>
        <v>WAN</v>
      </c>
      <c r="C63" s="58" t="s">
        <v>198</v>
      </c>
      <c r="D63" s="131" t="s">
        <v>1281</v>
      </c>
      <c r="E63" s="168" t="s">
        <v>1792</v>
      </c>
      <c r="F63" s="161" t="s">
        <v>1793</v>
      </c>
      <c r="G63" s="165" t="s">
        <v>161</v>
      </c>
      <c r="H63" s="183" t="s">
        <v>1794</v>
      </c>
      <c r="I63" s="173" t="s">
        <v>1795</v>
      </c>
      <c r="J63" s="134"/>
      <c r="K63" s="173" t="s">
        <v>149</v>
      </c>
      <c r="L63" s="135" t="s">
        <v>1796</v>
      </c>
      <c r="M63" s="175" t="s">
        <v>1797</v>
      </c>
      <c r="N63" s="182"/>
      <c r="O63" s="241" t="s">
        <v>153</v>
      </c>
      <c r="P63" s="247">
        <v>10</v>
      </c>
      <c r="Q63" s="143"/>
      <c r="R63" s="250"/>
      <c r="S63" s="56"/>
      <c r="T63" s="57">
        <v>2</v>
      </c>
      <c r="U63" s="56">
        <v>3</v>
      </c>
      <c r="V63" s="57"/>
      <c r="W63" s="56"/>
      <c r="X63" s="57"/>
      <c r="Y63" s="56"/>
      <c r="Z63" s="57"/>
      <c r="AA63" s="56"/>
      <c r="AB63" s="57"/>
      <c r="AC63" s="56"/>
      <c r="AD63" s="57"/>
      <c r="AE63" s="56">
        <v>1</v>
      </c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7" t="str">
        <f t="shared" si="2"/>
        <v>WAN</v>
      </c>
    </row>
    <row r="64" spans="1:43" x14ac:dyDescent="0.25">
      <c r="A64" s="99">
        <f t="shared" si="1"/>
        <v>60</v>
      </c>
      <c r="B64" s="99" t="str">
        <f>B63</f>
        <v>WAN</v>
      </c>
      <c r="C64" s="58" t="s">
        <v>1786</v>
      </c>
      <c r="D64" s="131" t="s">
        <v>1281</v>
      </c>
      <c r="E64" s="168" t="s">
        <v>1787</v>
      </c>
      <c r="F64" s="161" t="s">
        <v>1788</v>
      </c>
      <c r="G64" s="165" t="s">
        <v>161</v>
      </c>
      <c r="H64" s="183" t="s">
        <v>1789</v>
      </c>
      <c r="I64" s="173" t="s">
        <v>1790</v>
      </c>
      <c r="J64" s="134"/>
      <c r="K64" s="173" t="s">
        <v>149</v>
      </c>
      <c r="L64" s="135" t="s">
        <v>1023</v>
      </c>
      <c r="M64" s="175" t="s">
        <v>1791</v>
      </c>
      <c r="N64" s="182"/>
      <c r="O64" s="241" t="s">
        <v>151</v>
      </c>
      <c r="P64" s="247">
        <v>10</v>
      </c>
      <c r="Q64" s="143"/>
      <c r="R64" s="250"/>
      <c r="S64" s="56"/>
      <c r="T64" s="57">
        <v>1</v>
      </c>
      <c r="U64" s="56"/>
      <c r="V64" s="57"/>
      <c r="W64" s="56"/>
      <c r="X64" s="57"/>
      <c r="Y64" s="56">
        <v>3</v>
      </c>
      <c r="Z64" s="57"/>
      <c r="AA64" s="56"/>
      <c r="AB64" s="57">
        <v>2</v>
      </c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 t="s">
        <v>168</v>
      </c>
      <c r="AP64" s="52"/>
      <c r="AQ64" s="197" t="str">
        <f t="shared" si="2"/>
        <v>WAN</v>
      </c>
    </row>
    <row r="65" spans="1:43" x14ac:dyDescent="0.25">
      <c r="A65" s="99">
        <f t="shared" si="1"/>
        <v>61</v>
      </c>
      <c r="B65" s="99" t="str">
        <f t="shared" ref="B65:B96" si="3">B64</f>
        <v>WAN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241"/>
      <c r="P65" s="247"/>
      <c r="Q65" s="143"/>
      <c r="R65" s="250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7" t="str">
        <f t="shared" ref="AQ65:AQ68" si="4">B65</f>
        <v>WAN</v>
      </c>
    </row>
    <row r="66" spans="1:43" x14ac:dyDescent="0.25">
      <c r="A66" s="99">
        <f t="shared" ref="A66:A67" si="5">A65+1</f>
        <v>62</v>
      </c>
      <c r="B66" s="99" t="str">
        <f t="shared" si="3"/>
        <v>WAN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241"/>
      <c r="P66" s="247"/>
      <c r="Q66" s="143"/>
      <c r="R66" s="250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7" t="str">
        <f t="shared" si="4"/>
        <v>WAN</v>
      </c>
    </row>
    <row r="67" spans="1:43" x14ac:dyDescent="0.25">
      <c r="A67" s="99">
        <f t="shared" si="5"/>
        <v>63</v>
      </c>
      <c r="B67" s="99" t="str">
        <f t="shared" si="3"/>
        <v>WAN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241"/>
      <c r="P67" s="247"/>
      <c r="Q67" s="143"/>
      <c r="R67" s="250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7" t="str">
        <f t="shared" si="4"/>
        <v>WAN</v>
      </c>
    </row>
    <row r="68" spans="1:43" x14ac:dyDescent="0.25">
      <c r="A68" s="99">
        <f t="shared" ref="A68:A103" si="6">A67+1</f>
        <v>64</v>
      </c>
      <c r="B68" s="99" t="str">
        <f t="shared" si="3"/>
        <v>WAN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241"/>
      <c r="P68" s="247"/>
      <c r="Q68" s="143"/>
      <c r="R68" s="250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7" t="str">
        <f t="shared" si="4"/>
        <v>WAN</v>
      </c>
    </row>
    <row r="69" spans="1:43" x14ac:dyDescent="0.25">
      <c r="A69" s="99">
        <f t="shared" si="6"/>
        <v>65</v>
      </c>
      <c r="B69" s="99" t="str">
        <f t="shared" si="3"/>
        <v>WAN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241"/>
      <c r="P69" s="247"/>
      <c r="Q69" s="143"/>
      <c r="R69" s="250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7" t="str">
        <f t="shared" ref="AQ69:AQ104" si="7">B69</f>
        <v>WAN</v>
      </c>
    </row>
    <row r="70" spans="1:43" x14ac:dyDescent="0.25">
      <c r="A70" s="99">
        <f t="shared" si="6"/>
        <v>66</v>
      </c>
      <c r="B70" s="99" t="str">
        <f t="shared" si="3"/>
        <v>WAN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241"/>
      <c r="P70" s="247"/>
      <c r="Q70" s="143"/>
      <c r="R70" s="250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7" t="str">
        <f t="shared" si="7"/>
        <v>WAN</v>
      </c>
    </row>
    <row r="71" spans="1:43" x14ac:dyDescent="0.25">
      <c r="A71" s="99">
        <f t="shared" si="6"/>
        <v>67</v>
      </c>
      <c r="B71" s="99" t="str">
        <f t="shared" si="3"/>
        <v>WAN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241"/>
      <c r="P71" s="247"/>
      <c r="Q71" s="143"/>
      <c r="R71" s="250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7" t="str">
        <f t="shared" si="7"/>
        <v>WAN</v>
      </c>
    </row>
    <row r="72" spans="1:43" x14ac:dyDescent="0.25">
      <c r="A72" s="99">
        <f t="shared" si="6"/>
        <v>68</v>
      </c>
      <c r="B72" s="99" t="str">
        <f t="shared" si="3"/>
        <v>WAN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241"/>
      <c r="P72" s="247"/>
      <c r="Q72" s="143"/>
      <c r="R72" s="250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7" t="str">
        <f t="shared" si="7"/>
        <v>WAN</v>
      </c>
    </row>
    <row r="73" spans="1:43" x14ac:dyDescent="0.25">
      <c r="A73" s="99">
        <f t="shared" si="6"/>
        <v>69</v>
      </c>
      <c r="B73" s="99" t="str">
        <f t="shared" si="3"/>
        <v>WAN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241"/>
      <c r="P73" s="247"/>
      <c r="Q73" s="143"/>
      <c r="R73" s="250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7" t="str">
        <f t="shared" si="7"/>
        <v>WAN</v>
      </c>
    </row>
    <row r="74" spans="1:43" x14ac:dyDescent="0.25">
      <c r="A74" s="99">
        <f t="shared" si="6"/>
        <v>70</v>
      </c>
      <c r="B74" s="99" t="str">
        <f t="shared" si="3"/>
        <v>WAN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241"/>
      <c r="P74" s="247"/>
      <c r="Q74" s="143"/>
      <c r="R74" s="250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7" t="str">
        <f t="shared" si="7"/>
        <v>WAN</v>
      </c>
    </row>
    <row r="75" spans="1:43" x14ac:dyDescent="0.25">
      <c r="A75" s="99">
        <f t="shared" si="6"/>
        <v>71</v>
      </c>
      <c r="B75" s="99" t="str">
        <f t="shared" si="3"/>
        <v>WAN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241"/>
      <c r="P75" s="247"/>
      <c r="Q75" s="143"/>
      <c r="R75" s="250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7" t="str">
        <f t="shared" si="7"/>
        <v>WAN</v>
      </c>
    </row>
    <row r="76" spans="1:43" x14ac:dyDescent="0.25">
      <c r="A76" s="99">
        <f t="shared" si="6"/>
        <v>72</v>
      </c>
      <c r="B76" s="99" t="str">
        <f t="shared" si="3"/>
        <v>WAN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241"/>
      <c r="P76" s="247"/>
      <c r="Q76" s="143"/>
      <c r="R76" s="250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7" t="str">
        <f t="shared" si="7"/>
        <v>WAN</v>
      </c>
    </row>
    <row r="77" spans="1:43" x14ac:dyDescent="0.25">
      <c r="A77" s="99">
        <f t="shared" si="6"/>
        <v>73</v>
      </c>
      <c r="B77" s="99" t="str">
        <f t="shared" si="3"/>
        <v>WAN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241"/>
      <c r="P77" s="247"/>
      <c r="Q77" s="143"/>
      <c r="R77" s="250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7" t="str">
        <f t="shared" si="7"/>
        <v>WAN</v>
      </c>
    </row>
    <row r="78" spans="1:43" x14ac:dyDescent="0.25">
      <c r="A78" s="99">
        <f t="shared" si="6"/>
        <v>74</v>
      </c>
      <c r="B78" s="99" t="str">
        <f t="shared" si="3"/>
        <v>WAN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241"/>
      <c r="P78" s="247"/>
      <c r="Q78" s="143"/>
      <c r="R78" s="250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7" t="str">
        <f t="shared" si="7"/>
        <v>WAN</v>
      </c>
    </row>
    <row r="79" spans="1:43" x14ac:dyDescent="0.25">
      <c r="A79" s="99">
        <f t="shared" si="6"/>
        <v>75</v>
      </c>
      <c r="B79" s="99" t="str">
        <f t="shared" si="3"/>
        <v>WAN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241"/>
      <c r="P79" s="247"/>
      <c r="Q79" s="143"/>
      <c r="R79" s="250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7" t="str">
        <f t="shared" si="7"/>
        <v>WAN</v>
      </c>
    </row>
    <row r="80" spans="1:43" x14ac:dyDescent="0.25">
      <c r="A80" s="99">
        <f t="shared" si="6"/>
        <v>76</v>
      </c>
      <c r="B80" s="99" t="str">
        <f t="shared" si="3"/>
        <v>WAN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241"/>
      <c r="P80" s="247"/>
      <c r="Q80" s="143"/>
      <c r="R80" s="250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7" t="str">
        <f t="shared" si="7"/>
        <v>WAN</v>
      </c>
    </row>
    <row r="81" spans="1:43" x14ac:dyDescent="0.25">
      <c r="A81" s="99">
        <f t="shared" si="6"/>
        <v>77</v>
      </c>
      <c r="B81" s="99" t="str">
        <f t="shared" si="3"/>
        <v>WAN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241"/>
      <c r="P81" s="247"/>
      <c r="Q81" s="143"/>
      <c r="R81" s="250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7" t="str">
        <f t="shared" si="7"/>
        <v>WAN</v>
      </c>
    </row>
    <row r="82" spans="1:43" x14ac:dyDescent="0.25">
      <c r="A82" s="99">
        <f t="shared" si="6"/>
        <v>78</v>
      </c>
      <c r="B82" s="99" t="str">
        <f t="shared" si="3"/>
        <v>WAN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241"/>
      <c r="P82" s="247"/>
      <c r="Q82" s="143"/>
      <c r="R82" s="250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7" t="str">
        <f t="shared" si="7"/>
        <v>WAN</v>
      </c>
    </row>
    <row r="83" spans="1:43" x14ac:dyDescent="0.25">
      <c r="A83" s="99">
        <f t="shared" si="6"/>
        <v>79</v>
      </c>
      <c r="B83" s="99" t="str">
        <f t="shared" si="3"/>
        <v>WAN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241"/>
      <c r="P83" s="247"/>
      <c r="Q83" s="143"/>
      <c r="R83" s="250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7" t="str">
        <f t="shared" si="7"/>
        <v>WAN</v>
      </c>
    </row>
    <row r="84" spans="1:43" x14ac:dyDescent="0.25">
      <c r="A84" s="99">
        <f t="shared" si="6"/>
        <v>80</v>
      </c>
      <c r="B84" s="99" t="str">
        <f t="shared" si="3"/>
        <v>WAN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241"/>
      <c r="P84" s="247"/>
      <c r="Q84" s="143"/>
      <c r="R84" s="250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7" t="str">
        <f t="shared" si="7"/>
        <v>WAN</v>
      </c>
    </row>
    <row r="85" spans="1:43" x14ac:dyDescent="0.25">
      <c r="A85" s="99">
        <f t="shared" si="6"/>
        <v>81</v>
      </c>
      <c r="B85" s="99" t="str">
        <f t="shared" si="3"/>
        <v>WAN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241"/>
      <c r="P85" s="247"/>
      <c r="Q85" s="143"/>
      <c r="R85" s="250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7" t="str">
        <f t="shared" si="7"/>
        <v>WAN</v>
      </c>
    </row>
    <row r="86" spans="1:43" x14ac:dyDescent="0.25">
      <c r="A86" s="99">
        <f t="shared" si="6"/>
        <v>82</v>
      </c>
      <c r="B86" s="99" t="str">
        <f t="shared" si="3"/>
        <v>WAN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241"/>
      <c r="P86" s="247"/>
      <c r="Q86" s="143"/>
      <c r="R86" s="250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7" t="str">
        <f t="shared" si="7"/>
        <v>WAN</v>
      </c>
    </row>
    <row r="87" spans="1:43" x14ac:dyDescent="0.25">
      <c r="A87" s="99">
        <f t="shared" si="6"/>
        <v>83</v>
      </c>
      <c r="B87" s="99" t="str">
        <f t="shared" si="3"/>
        <v>WAN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241"/>
      <c r="P87" s="247"/>
      <c r="Q87" s="143"/>
      <c r="R87" s="250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7" t="str">
        <f t="shared" si="7"/>
        <v>WAN</v>
      </c>
    </row>
    <row r="88" spans="1:43" x14ac:dyDescent="0.25">
      <c r="A88" s="99">
        <f t="shared" si="6"/>
        <v>84</v>
      </c>
      <c r="B88" s="99" t="str">
        <f t="shared" si="3"/>
        <v>WAN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241"/>
      <c r="P88" s="247"/>
      <c r="Q88" s="143"/>
      <c r="R88" s="250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7" t="str">
        <f t="shared" si="7"/>
        <v>WAN</v>
      </c>
    </row>
    <row r="89" spans="1:43" x14ac:dyDescent="0.25">
      <c r="A89" s="99">
        <f t="shared" si="6"/>
        <v>85</v>
      </c>
      <c r="B89" s="99" t="str">
        <f t="shared" si="3"/>
        <v>WAN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241"/>
      <c r="P89" s="247"/>
      <c r="Q89" s="143"/>
      <c r="R89" s="250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7" t="str">
        <f t="shared" si="7"/>
        <v>WAN</v>
      </c>
    </row>
    <row r="90" spans="1:43" x14ac:dyDescent="0.25">
      <c r="A90" s="99">
        <f t="shared" si="6"/>
        <v>86</v>
      </c>
      <c r="B90" s="99" t="str">
        <f t="shared" si="3"/>
        <v>WAN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241"/>
      <c r="P90" s="247"/>
      <c r="Q90" s="143"/>
      <c r="R90" s="250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7" t="str">
        <f t="shared" si="7"/>
        <v>WAN</v>
      </c>
    </row>
    <row r="91" spans="1:43" x14ac:dyDescent="0.25">
      <c r="A91" s="99">
        <f t="shared" si="6"/>
        <v>87</v>
      </c>
      <c r="B91" s="99" t="str">
        <f t="shared" si="3"/>
        <v>WAN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241"/>
      <c r="P91" s="247"/>
      <c r="Q91" s="143"/>
      <c r="R91" s="250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7" t="str">
        <f t="shared" si="7"/>
        <v>WAN</v>
      </c>
    </row>
    <row r="92" spans="1:43" x14ac:dyDescent="0.25">
      <c r="A92" s="99">
        <f t="shared" si="6"/>
        <v>88</v>
      </c>
      <c r="B92" s="99" t="str">
        <f t="shared" si="3"/>
        <v>WAN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241"/>
      <c r="P92" s="247"/>
      <c r="Q92" s="143"/>
      <c r="R92" s="250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7" t="str">
        <f t="shared" si="7"/>
        <v>WAN</v>
      </c>
    </row>
    <row r="93" spans="1:43" x14ac:dyDescent="0.25">
      <c r="A93" s="99">
        <f t="shared" si="6"/>
        <v>89</v>
      </c>
      <c r="B93" s="99" t="str">
        <f t="shared" si="3"/>
        <v>WAN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241"/>
      <c r="P93" s="247"/>
      <c r="Q93" s="143"/>
      <c r="R93" s="250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7" t="str">
        <f t="shared" si="7"/>
        <v>WAN</v>
      </c>
    </row>
    <row r="94" spans="1:43" x14ac:dyDescent="0.25">
      <c r="A94" s="99">
        <f t="shared" si="6"/>
        <v>90</v>
      </c>
      <c r="B94" s="99" t="str">
        <f t="shared" si="3"/>
        <v>WAN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241"/>
      <c r="P94" s="247"/>
      <c r="Q94" s="143"/>
      <c r="R94" s="250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7" t="str">
        <f t="shared" si="7"/>
        <v>WAN</v>
      </c>
    </row>
    <row r="95" spans="1:43" x14ac:dyDescent="0.25">
      <c r="A95" s="99">
        <f t="shared" si="6"/>
        <v>91</v>
      </c>
      <c r="B95" s="99" t="str">
        <f t="shared" si="3"/>
        <v>WAN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241"/>
      <c r="P95" s="247"/>
      <c r="Q95" s="143"/>
      <c r="R95" s="250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7" t="str">
        <f t="shared" si="7"/>
        <v>WAN</v>
      </c>
    </row>
    <row r="96" spans="1:43" x14ac:dyDescent="0.25">
      <c r="A96" s="99">
        <f t="shared" si="6"/>
        <v>92</v>
      </c>
      <c r="B96" s="99" t="str">
        <f t="shared" si="3"/>
        <v>WAN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241"/>
      <c r="P96" s="247"/>
      <c r="Q96" s="143"/>
      <c r="R96" s="250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7" t="str">
        <f t="shared" si="7"/>
        <v>WAN</v>
      </c>
    </row>
    <row r="97" spans="1:43" x14ac:dyDescent="0.25">
      <c r="A97" s="99">
        <f t="shared" si="6"/>
        <v>93</v>
      </c>
      <c r="B97" s="99" t="str">
        <f>B91</f>
        <v>WAN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241"/>
      <c r="P97" s="247"/>
      <c r="Q97" s="143"/>
      <c r="R97" s="250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7" t="str">
        <f t="shared" si="7"/>
        <v>WAN</v>
      </c>
    </row>
    <row r="98" spans="1:43" x14ac:dyDescent="0.25">
      <c r="A98" s="99">
        <f t="shared" si="6"/>
        <v>94</v>
      </c>
      <c r="B98" s="99" t="str">
        <f t="shared" ref="B98:B103" si="8">B97</f>
        <v>WAN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241"/>
      <c r="P98" s="247"/>
      <c r="Q98" s="143"/>
      <c r="R98" s="250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7" t="str">
        <f t="shared" si="7"/>
        <v>WAN</v>
      </c>
    </row>
    <row r="99" spans="1:43" x14ac:dyDescent="0.25">
      <c r="A99" s="99">
        <f t="shared" si="6"/>
        <v>95</v>
      </c>
      <c r="B99" s="99" t="str">
        <f t="shared" si="8"/>
        <v>WAN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241"/>
      <c r="P99" s="247"/>
      <c r="Q99" s="143"/>
      <c r="R99" s="250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7" t="str">
        <f t="shared" si="7"/>
        <v>WAN</v>
      </c>
    </row>
    <row r="100" spans="1:43" x14ac:dyDescent="0.25">
      <c r="A100" s="99">
        <f t="shared" si="6"/>
        <v>96</v>
      </c>
      <c r="B100" s="99" t="str">
        <f t="shared" si="8"/>
        <v>WAN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241"/>
      <c r="P100" s="247"/>
      <c r="Q100" s="143"/>
      <c r="R100" s="250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7" t="str">
        <f t="shared" si="7"/>
        <v>WAN</v>
      </c>
    </row>
    <row r="101" spans="1:43" x14ac:dyDescent="0.25">
      <c r="A101" s="99">
        <f t="shared" si="6"/>
        <v>97</v>
      </c>
      <c r="B101" s="99" t="str">
        <f t="shared" si="8"/>
        <v>WAN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241"/>
      <c r="P101" s="247"/>
      <c r="Q101" s="143"/>
      <c r="R101" s="250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7" t="str">
        <f t="shared" si="7"/>
        <v>WAN</v>
      </c>
    </row>
    <row r="102" spans="1:43" x14ac:dyDescent="0.25">
      <c r="A102" s="99">
        <f t="shared" si="6"/>
        <v>98</v>
      </c>
      <c r="B102" s="99" t="str">
        <f t="shared" si="8"/>
        <v>WAN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241"/>
      <c r="P102" s="247"/>
      <c r="Q102" s="143"/>
      <c r="R102" s="250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7" t="str">
        <f t="shared" si="7"/>
        <v>WAN</v>
      </c>
    </row>
    <row r="103" spans="1:43" x14ac:dyDescent="0.25">
      <c r="A103" s="99">
        <f t="shared" si="6"/>
        <v>99</v>
      </c>
      <c r="B103" s="99" t="str">
        <f t="shared" si="8"/>
        <v>WAN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241"/>
      <c r="P103" s="247"/>
      <c r="Q103" s="143"/>
      <c r="R103" s="250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7" t="str">
        <f t="shared" si="7"/>
        <v>WAN</v>
      </c>
    </row>
    <row r="104" spans="1:43" ht="16.5" thickBot="1" x14ac:dyDescent="0.3">
      <c r="A104" s="99">
        <f>A103+1</f>
        <v>100</v>
      </c>
      <c r="B104" s="99" t="str">
        <f>B53</f>
        <v>WAN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42"/>
      <c r="P104" s="248"/>
      <c r="Q104" s="144"/>
      <c r="R104" s="252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7" t="str">
        <f t="shared" si="7"/>
        <v>WAN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43" t="s">
        <v>108</v>
      </c>
      <c r="P105" s="249">
        <f>IF(SUM(P5:P104)=0,"",SUM(P5:P104))</f>
        <v>390</v>
      </c>
      <c r="Q105" s="91" t="str">
        <f>IF(SUM(Q5:Q104)=0,"",SUM(Q5:Q104))</f>
        <v/>
      </c>
      <c r="R105" s="249">
        <f>IF(SUM(R5:R104)=0,"",SUM(R5:R104))</f>
        <v>160</v>
      </c>
      <c r="S105" s="635" t="str">
        <f t="shared" ref="S105:AN105" si="9">S2</f>
        <v>ADVENTUROUS ACTIVITIES</v>
      </c>
      <c r="T105" s="628" t="str">
        <f t="shared" si="9"/>
        <v>ARCHERY</v>
      </c>
      <c r="U105" s="626" t="str">
        <f t="shared" si="9"/>
        <v>ATHLETICS</v>
      </c>
      <c r="V105" s="628" t="str">
        <f t="shared" si="9"/>
        <v>BADMINTON</v>
      </c>
      <c r="W105" s="626" t="str">
        <f t="shared" si="9"/>
        <v>CANOEING</v>
      </c>
      <c r="X105" s="628" t="str">
        <f t="shared" si="9"/>
        <v>GOLF</v>
      </c>
      <c r="Y105" s="626" t="str">
        <f t="shared" si="9"/>
        <v>GYMNASTICS</v>
      </c>
      <c r="Z105" s="628" t="str">
        <f t="shared" si="9"/>
        <v>JUDO</v>
      </c>
      <c r="AA105" s="626" t="str">
        <f t="shared" si="9"/>
        <v>MOUNTAIN BIKING</v>
      </c>
      <c r="AB105" s="628" t="str">
        <f t="shared" si="9"/>
        <v>POOL -ARTISTIC SWIMMING</v>
      </c>
      <c r="AC105" s="626" t="str">
        <f t="shared" si="9"/>
        <v>POOL - POOLSIDE DIVING</v>
      </c>
      <c r="AD105" s="628" t="str">
        <f t="shared" si="9"/>
        <v>SKATEBOARDING</v>
      </c>
      <c r="AE105" s="626" t="str">
        <f t="shared" si="9"/>
        <v>SWORD FENCING</v>
      </c>
      <c r="AF105" s="628" t="str">
        <f t="shared" si="9"/>
        <v>TABLE TENNIS</v>
      </c>
      <c r="AG105" s="626" t="str">
        <f t="shared" si="9"/>
        <v>TRAMPOLINING</v>
      </c>
      <c r="AH105" s="628" t="str">
        <f t="shared" si="9"/>
        <v>VOLLEYBALL</v>
      </c>
      <c r="AI105" s="626" t="str">
        <f t="shared" si="9"/>
        <v>UNUSED</v>
      </c>
      <c r="AJ105" s="628" t="str">
        <f t="shared" si="9"/>
        <v>UNUSED</v>
      </c>
      <c r="AK105" s="626" t="str">
        <f t="shared" si="9"/>
        <v>UNUSED</v>
      </c>
      <c r="AL105" s="628" t="str">
        <f t="shared" si="9"/>
        <v>UNUSED</v>
      </c>
      <c r="AM105" s="626" t="str">
        <f t="shared" si="9"/>
        <v>UNUSED</v>
      </c>
      <c r="AN105" s="624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244"/>
      <c r="P106" s="239"/>
      <c r="Q106" s="84"/>
      <c r="R106" s="239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39"/>
      <c r="P107" s="239"/>
      <c r="Q107" s="30"/>
      <c r="R107" s="239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39"/>
      <c r="P108" s="239"/>
      <c r="Q108" s="30"/>
      <c r="R108" s="239"/>
      <c r="S108" s="36">
        <f t="shared" ref="S108:AN108" si="10">IF(COUNTIF(S5:S104,1)=0,"",COUNTIF(S5:S104,1))</f>
        <v>9</v>
      </c>
      <c r="T108" s="35">
        <f t="shared" si="10"/>
        <v>11</v>
      </c>
      <c r="U108" s="35" t="str">
        <f t="shared" si="10"/>
        <v/>
      </c>
      <c r="V108" s="35">
        <f t="shared" si="10"/>
        <v>2</v>
      </c>
      <c r="W108" s="35">
        <f t="shared" si="10"/>
        <v>5</v>
      </c>
      <c r="X108" s="35">
        <f t="shared" si="10"/>
        <v>2</v>
      </c>
      <c r="Y108" s="35">
        <f t="shared" si="10"/>
        <v>7</v>
      </c>
      <c r="Z108" s="35">
        <f t="shared" si="10"/>
        <v>3</v>
      </c>
      <c r="AA108" s="35" t="str">
        <f t="shared" si="10"/>
        <v/>
      </c>
      <c r="AB108" s="35">
        <f t="shared" si="10"/>
        <v>1</v>
      </c>
      <c r="AC108" s="35">
        <f t="shared" si="10"/>
        <v>2</v>
      </c>
      <c r="AD108" s="35">
        <f t="shared" si="10"/>
        <v>2</v>
      </c>
      <c r="AE108" s="35">
        <f t="shared" si="10"/>
        <v>5</v>
      </c>
      <c r="AF108" s="35">
        <f t="shared" si="10"/>
        <v>2</v>
      </c>
      <c r="AG108" s="35">
        <f t="shared" si="10"/>
        <v>7</v>
      </c>
      <c r="AH108" s="35">
        <f t="shared" si="10"/>
        <v>2</v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39"/>
      <c r="P109" s="239"/>
      <c r="Q109" s="30"/>
      <c r="R109" s="239"/>
      <c r="S109" s="29">
        <f t="shared" ref="S109:AN109" si="11">IF(COUNTIF(S5:S104,2)=0,"",COUNTIF(S5:S104,2))</f>
        <v>5</v>
      </c>
      <c r="T109" s="27">
        <f t="shared" si="11"/>
        <v>8</v>
      </c>
      <c r="U109" s="27">
        <f t="shared" si="11"/>
        <v>3</v>
      </c>
      <c r="V109" s="27" t="str">
        <f t="shared" si="11"/>
        <v/>
      </c>
      <c r="W109" s="27">
        <f t="shared" si="11"/>
        <v>3</v>
      </c>
      <c r="X109" s="27">
        <f t="shared" si="11"/>
        <v>5</v>
      </c>
      <c r="Y109" s="27">
        <f t="shared" si="11"/>
        <v>4</v>
      </c>
      <c r="Z109" s="27">
        <f t="shared" si="11"/>
        <v>1</v>
      </c>
      <c r="AA109" s="27" t="str">
        <f t="shared" si="11"/>
        <v/>
      </c>
      <c r="AB109" s="27">
        <f t="shared" si="11"/>
        <v>3</v>
      </c>
      <c r="AC109" s="27">
        <f t="shared" si="11"/>
        <v>1</v>
      </c>
      <c r="AD109" s="27">
        <f t="shared" si="11"/>
        <v>1</v>
      </c>
      <c r="AE109" s="27">
        <f t="shared" si="11"/>
        <v>5</v>
      </c>
      <c r="AF109" s="27">
        <f t="shared" si="11"/>
        <v>4</v>
      </c>
      <c r="AG109" s="27">
        <f t="shared" si="11"/>
        <v>12</v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56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4"/>
      <c r="P110" s="224"/>
      <c r="Q110" s="83"/>
      <c r="R110" s="224"/>
      <c r="S110" s="29">
        <f t="shared" ref="S110:AN110" si="12">IF(COUNTIF(S5:S104,3)=0,"",COUNTIF(S5:S104,3))</f>
        <v>2</v>
      </c>
      <c r="T110" s="28">
        <f t="shared" si="12"/>
        <v>6</v>
      </c>
      <c r="U110" s="27">
        <f t="shared" si="12"/>
        <v>4</v>
      </c>
      <c r="V110" s="27">
        <f t="shared" si="12"/>
        <v>2</v>
      </c>
      <c r="W110" s="27">
        <f t="shared" si="12"/>
        <v>4</v>
      </c>
      <c r="X110" s="27">
        <f t="shared" si="12"/>
        <v>8</v>
      </c>
      <c r="Y110" s="27">
        <f t="shared" si="12"/>
        <v>5</v>
      </c>
      <c r="Z110" s="27">
        <f t="shared" si="12"/>
        <v>2</v>
      </c>
      <c r="AA110" s="27" t="str">
        <f t="shared" si="12"/>
        <v/>
      </c>
      <c r="AB110" s="27">
        <f t="shared" si="12"/>
        <v>1</v>
      </c>
      <c r="AC110" s="27">
        <f t="shared" si="12"/>
        <v>1</v>
      </c>
      <c r="AD110" s="27">
        <f t="shared" si="12"/>
        <v>5</v>
      </c>
      <c r="AE110" s="27">
        <f t="shared" si="12"/>
        <v>5</v>
      </c>
      <c r="AF110" s="27">
        <f t="shared" si="12"/>
        <v>3</v>
      </c>
      <c r="AG110" s="27">
        <f t="shared" si="12"/>
        <v>2</v>
      </c>
      <c r="AH110" s="27">
        <f t="shared" si="12"/>
        <v>3</v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53</v>
      </c>
    </row>
    <row r="111" spans="1:43" ht="16.5" thickTop="1" x14ac:dyDescent="0.25"/>
  </sheetData>
  <sortState xmlns:xlrd2="http://schemas.microsoft.com/office/spreadsheetml/2017/richdata2" ref="A5:AQ64">
    <sortCondition ref="D5:D64"/>
    <sortCondition ref="C5:C64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phoneticPr fontId="3" type="noConversion"/>
  <conditionalFormatting sqref="S108:AN110">
    <cfRule type="notContainsBlanks" dxfId="2" priority="5">
      <formula>LEN(TRIM(S108))&gt;0</formula>
    </cfRule>
  </conditionalFormatting>
  <conditionalFormatting sqref="S104:AN104 S8:AN33 S35:AN53 S34:Z34 AF34:AN34 AB34:AD3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23" r:id="rId1" xr:uid="{592EE2F9-B42E-5D43-B0BE-8993BED24716}"/>
    <hyperlink ref="H20" r:id="rId2" xr:uid="{C3461117-5C92-A148-A715-C154461CBCFD}"/>
    <hyperlink ref="H18" r:id="rId3" xr:uid="{EC76C499-02E5-0D42-8132-84CCA4BDAF1B}"/>
    <hyperlink ref="H41" r:id="rId4" xr:uid="{DDCDBE45-C4EF-A349-A995-2BFA7C778DD4}"/>
    <hyperlink ref="H28" r:id="rId5" xr:uid="{FD837045-CD6A-7145-9C17-50381BA49D4A}"/>
    <hyperlink ref="H59" r:id="rId6" xr:uid="{EA929A15-47CE-7E41-9747-527A48FCE173}"/>
    <hyperlink ref="H60" r:id="rId7" xr:uid="{C6D54C1D-2AC7-3240-9181-EF81D2FCD10E}"/>
    <hyperlink ref="H9" r:id="rId8" xr:uid="{71C7EF7B-0519-D547-AB9D-001CE17C1403}"/>
    <hyperlink ref="H5" r:id="rId9" xr:uid="{EDDBA629-76C0-4BC7-945D-38935BC80209}"/>
    <hyperlink ref="H6" r:id="rId10" xr:uid="{DC07BB48-9D35-453E-8EBE-EA064B722603}"/>
    <hyperlink ref="H7" r:id="rId11" xr:uid="{860ECD2E-4E6E-4314-83A7-B9C7CDF1DBF8}"/>
    <hyperlink ref="H10" r:id="rId12" xr:uid="{2FBE6F6E-CC8D-447C-A9E7-E99BDAFBD5A6}"/>
    <hyperlink ref="H11" r:id="rId13" xr:uid="{E61B7917-A6B8-453C-A63D-8AA821AC6128}"/>
    <hyperlink ref="H12" r:id="rId14" xr:uid="{FB76C3B4-BCC0-4530-ABFB-B1480BA60239}"/>
    <hyperlink ref="H13" r:id="rId15" xr:uid="{9F2508F8-294B-416A-AB1E-0DFF8CFD9502}"/>
    <hyperlink ref="H17" r:id="rId16" xr:uid="{E77202FD-5938-4490-8D18-FBD33212D06D}"/>
    <hyperlink ref="H15" r:id="rId17" xr:uid="{D000C7A9-49E0-474E-8C15-0B0423AE72A4}"/>
    <hyperlink ref="H14" r:id="rId18" xr:uid="{B62F43F4-2D40-4A8C-9217-768E2DDF6366}"/>
    <hyperlink ref="H16" r:id="rId19" xr:uid="{A4D47D2B-960C-45B7-8181-30CB011C0E1E}"/>
    <hyperlink ref="H19" r:id="rId20" xr:uid="{97724C88-7641-48A2-B496-4AEA37FF8BD4}"/>
    <hyperlink ref="H22" r:id="rId21" xr:uid="{38788738-A58D-43AA-B2CB-7CC77E80FAE4}"/>
    <hyperlink ref="H21" r:id="rId22" xr:uid="{966169ED-2AAD-4DCD-A7E7-69865BCA55FC}"/>
    <hyperlink ref="H25" r:id="rId23" xr:uid="{048320C3-2CCA-4D17-BC5F-8A1F6EAED13C}"/>
    <hyperlink ref="H24" r:id="rId24" xr:uid="{1E6C06B5-0E03-4754-AD7C-0A68931C2056}"/>
    <hyperlink ref="H26" r:id="rId25" xr:uid="{0DC3C971-307A-4E87-8FC8-B58B5945D03C}"/>
    <hyperlink ref="H27" r:id="rId26" xr:uid="{69512791-65A6-497B-AA94-2D50BC6F562E}"/>
    <hyperlink ref="H29" r:id="rId27" xr:uid="{91B5B8E5-FCCB-4AFE-94D0-97A33860B75D}"/>
    <hyperlink ref="H31" r:id="rId28" xr:uid="{ECF8B09B-24E3-479D-812C-39A8BC94B858}"/>
    <hyperlink ref="H32" r:id="rId29" xr:uid="{82703EB7-3E80-41E3-98E7-D49C4B40F353}"/>
    <hyperlink ref="H33" r:id="rId30" xr:uid="{48EDBAF0-337F-4A8E-878B-450CCCBA1339}"/>
    <hyperlink ref="H35" r:id="rId31" xr:uid="{21FFCFD3-D5DB-4F00-B50B-6233A44E2418}"/>
    <hyperlink ref="H36" r:id="rId32" xr:uid="{7A97299E-6A2F-4BB8-B339-5286D8E51928}"/>
    <hyperlink ref="H37" r:id="rId33" xr:uid="{416AF17D-AA05-4B7A-A11D-3F9ADF7EA802}"/>
    <hyperlink ref="H38" r:id="rId34" xr:uid="{3B9292B9-CFAF-407D-AEC6-93D9106ED59E}"/>
    <hyperlink ref="H39" r:id="rId35" xr:uid="{CBF1FC11-AE97-4031-B19D-85F47E291012}"/>
    <hyperlink ref="H40" r:id="rId36" xr:uid="{B1DBB2C6-509B-43EE-BC9F-EE32F7B0F3F8}"/>
    <hyperlink ref="H8" r:id="rId37" xr:uid="{D1480795-BF12-4C1C-B6CA-D2B22809A885}"/>
    <hyperlink ref="H42" r:id="rId38" xr:uid="{963DB95E-DA11-4D71-B23C-3BA2F3F806EE}"/>
    <hyperlink ref="H43" r:id="rId39" xr:uid="{A0CA5657-9A77-4617-B5D1-3C818879EE07}"/>
    <hyperlink ref="H44" r:id="rId40" xr:uid="{A7309728-603C-4B4C-BAA6-43CC876DDB00}"/>
    <hyperlink ref="H48" r:id="rId41" xr:uid="{3C306274-9B6A-463B-9091-E29EDB5F61DC}"/>
    <hyperlink ref="H47" r:id="rId42" xr:uid="{335D871B-E0D4-42E2-B29E-1DC2DAE03054}"/>
    <hyperlink ref="H46" r:id="rId43" xr:uid="{BB38B822-FD8C-494E-8C45-202362C4F511}"/>
    <hyperlink ref="H49" r:id="rId44" xr:uid="{76B75C2B-2D62-445F-8793-C16D32F8656D}"/>
    <hyperlink ref="AP49" r:id="rId45" xr:uid="{B6CEEC5B-F332-4EFC-A4E8-AA14C25F450E}"/>
    <hyperlink ref="H50" r:id="rId46" xr:uid="{00BB8E0F-C2B0-4DE4-96E6-762A6545E39A}"/>
    <hyperlink ref="H51" r:id="rId47" xr:uid="{17662B17-0ACE-41B5-9421-CF6DEA52F5E2}"/>
    <hyperlink ref="H52" r:id="rId48" xr:uid="{0B915DF4-908A-41FA-95D3-AC3C978DF23D}"/>
    <hyperlink ref="H64" r:id="rId49" xr:uid="{55ED04B2-FBBE-4D04-A67F-80856D7EA27B}"/>
    <hyperlink ref="H63" r:id="rId50" xr:uid="{74137A0B-1552-4946-BC63-B1DD4C7B5431}"/>
    <hyperlink ref="H53" r:id="rId51" xr:uid="{BE2C8C36-57C6-4412-8C47-DC12C8B533AA}"/>
    <hyperlink ref="H54" r:id="rId52" xr:uid="{B3296651-F705-4D66-BAE2-38131862935A}"/>
    <hyperlink ref="H58" r:id="rId53" xr:uid="{167B4B0D-F2F4-4BFD-8CD2-3CA07E2FBA7A}"/>
    <hyperlink ref="H61" r:id="rId54" xr:uid="{83F96CBD-A365-4BA1-8A77-172F86927C57}"/>
    <hyperlink ref="H62" r:id="rId55" xr:uid="{31295B27-287C-44FF-852A-C9D976B57E3A}"/>
    <hyperlink ref="H34" r:id="rId56" xr:uid="{3353C91C-9916-48E6-B9EC-E97B4DCC9540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7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111"/>
  <sheetViews>
    <sheetView topLeftCell="A2" zoomScaleNormal="100" workbookViewId="0">
      <pane ySplit="2805" topLeftCell="A9" activePane="bottomLeft"/>
      <selection activeCell="AQ108" sqref="AQ108"/>
      <selection pane="bottomLeft" activeCell="C5" sqref="C5:AP24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82</v>
      </c>
      <c r="E2" s="631"/>
      <c r="F2" s="631"/>
      <c r="G2" s="632"/>
      <c r="H2" s="124"/>
      <c r="I2" s="124"/>
      <c r="J2" s="78" t="s">
        <v>62</v>
      </c>
      <c r="K2" s="122" t="s">
        <v>144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 xml:space="preserve">Woodborough CofE Primary School  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26.25" thickTop="1" x14ac:dyDescent="0.25">
      <c r="A5" s="51">
        <v>1</v>
      </c>
      <c r="B5" s="51" t="s">
        <v>18</v>
      </c>
      <c r="C5" s="367" t="s">
        <v>407</v>
      </c>
      <c r="D5" s="368" t="s">
        <v>408</v>
      </c>
      <c r="E5" s="167" t="s">
        <v>409</v>
      </c>
      <c r="F5" s="160" t="s">
        <v>410</v>
      </c>
      <c r="G5" s="165" t="s">
        <v>161</v>
      </c>
      <c r="H5" s="180" t="s">
        <v>411</v>
      </c>
      <c r="I5" s="172" t="s">
        <v>412</v>
      </c>
      <c r="J5" s="129" t="s">
        <v>413</v>
      </c>
      <c r="K5" s="172" t="s">
        <v>233</v>
      </c>
      <c r="L5" s="181" t="s">
        <v>414</v>
      </c>
      <c r="M5" s="165" t="s">
        <v>415</v>
      </c>
      <c r="N5" s="182" t="s">
        <v>416</v>
      </c>
      <c r="O5" s="188" t="s">
        <v>153</v>
      </c>
      <c r="P5" s="89"/>
      <c r="Q5" s="143"/>
      <c r="R5" s="280">
        <v>10</v>
      </c>
      <c r="S5" s="64"/>
      <c r="T5" s="65"/>
      <c r="U5" s="64"/>
      <c r="V5" s="65"/>
      <c r="W5" s="64"/>
      <c r="X5" s="65">
        <v>1</v>
      </c>
      <c r="Y5" s="64"/>
      <c r="Z5" s="65">
        <v>3</v>
      </c>
      <c r="AA5" s="64"/>
      <c r="AB5" s="65"/>
      <c r="AC5" s="64"/>
      <c r="AD5" s="65"/>
      <c r="AE5" s="64">
        <v>2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 t="s">
        <v>417</v>
      </c>
      <c r="AQ5" s="43" t="str">
        <f t="shared" ref="AQ5:AQ36" si="0">B5</f>
        <v>WO</v>
      </c>
    </row>
    <row r="6" spans="1:43" x14ac:dyDescent="0.25">
      <c r="A6" s="51">
        <v>2</v>
      </c>
      <c r="B6" s="51" t="s">
        <v>18</v>
      </c>
      <c r="C6" s="367" t="s">
        <v>434</v>
      </c>
      <c r="D6" s="368" t="s">
        <v>345</v>
      </c>
      <c r="E6" s="167" t="s">
        <v>555</v>
      </c>
      <c r="F6" s="160" t="s">
        <v>435</v>
      </c>
      <c r="G6" s="165" t="s">
        <v>148</v>
      </c>
      <c r="H6" s="180" t="s">
        <v>436</v>
      </c>
      <c r="I6" s="172" t="s">
        <v>437</v>
      </c>
      <c r="J6" s="129" t="s">
        <v>438</v>
      </c>
      <c r="K6" s="172" t="s">
        <v>233</v>
      </c>
      <c r="L6" s="181" t="s">
        <v>439</v>
      </c>
      <c r="M6" s="165" t="s">
        <v>440</v>
      </c>
      <c r="N6" s="182" t="s">
        <v>441</v>
      </c>
      <c r="O6" s="189" t="s">
        <v>151</v>
      </c>
      <c r="P6" s="89"/>
      <c r="Q6" s="143"/>
      <c r="R6" s="281">
        <v>10</v>
      </c>
      <c r="S6" s="385">
        <v>3</v>
      </c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>
        <v>2</v>
      </c>
      <c r="AF6" s="63"/>
      <c r="AG6" s="62">
        <v>1</v>
      </c>
      <c r="AH6" s="63"/>
      <c r="AI6" s="62"/>
      <c r="AJ6" s="63"/>
      <c r="AK6" s="62"/>
      <c r="AL6" s="63"/>
      <c r="AM6" s="62"/>
      <c r="AN6" s="61"/>
      <c r="AO6" s="60" t="s">
        <v>336</v>
      </c>
      <c r="AP6" s="147"/>
      <c r="AQ6" s="43" t="str">
        <f t="shared" si="0"/>
        <v>WO</v>
      </c>
    </row>
    <row r="7" spans="1:43" ht="16.899999999999999" customHeight="1" x14ac:dyDescent="0.25">
      <c r="A7" s="386">
        <v>3</v>
      </c>
      <c r="B7" s="386" t="s">
        <v>18</v>
      </c>
      <c r="C7" s="398" t="s">
        <v>553</v>
      </c>
      <c r="D7" s="399" t="s">
        <v>554</v>
      </c>
      <c r="E7" s="389" t="s">
        <v>556</v>
      </c>
      <c r="F7" s="389" t="s">
        <v>557</v>
      </c>
      <c r="G7" s="390" t="s">
        <v>161</v>
      </c>
      <c r="H7" s="391" t="s">
        <v>558</v>
      </c>
      <c r="I7" s="392" t="s">
        <v>559</v>
      </c>
      <c r="J7" s="392" t="s">
        <v>560</v>
      </c>
      <c r="K7" s="392" t="s">
        <v>149</v>
      </c>
      <c r="L7" s="393" t="s">
        <v>561</v>
      </c>
      <c r="M7" s="394" t="s">
        <v>562</v>
      </c>
      <c r="N7" s="395" t="s">
        <v>563</v>
      </c>
      <c r="O7" s="400" t="s">
        <v>151</v>
      </c>
      <c r="P7" s="89"/>
      <c r="Q7" s="143"/>
      <c r="R7" s="281">
        <v>10</v>
      </c>
      <c r="S7" s="56"/>
      <c r="T7" s="57"/>
      <c r="U7" s="56"/>
      <c r="V7" s="57">
        <v>2</v>
      </c>
      <c r="W7" s="56">
        <v>1</v>
      </c>
      <c r="X7" s="57"/>
      <c r="Y7" s="56"/>
      <c r="Z7" s="57"/>
      <c r="AA7" s="56"/>
      <c r="AB7" s="57"/>
      <c r="AC7" s="56"/>
      <c r="AD7" s="57"/>
      <c r="AE7" s="56"/>
      <c r="AF7" s="55">
        <v>3</v>
      </c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43" t="str">
        <f t="shared" si="0"/>
        <v>WO</v>
      </c>
    </row>
    <row r="8" spans="1:43" ht="26.25" x14ac:dyDescent="0.25">
      <c r="A8" s="51">
        <v>4</v>
      </c>
      <c r="B8" s="51" t="s">
        <v>18</v>
      </c>
      <c r="C8" s="350" t="s">
        <v>329</v>
      </c>
      <c r="D8" s="351" t="s">
        <v>611</v>
      </c>
      <c r="E8" s="168" t="s">
        <v>612</v>
      </c>
      <c r="F8" s="161" t="s">
        <v>613</v>
      </c>
      <c r="G8" s="165" t="s">
        <v>152</v>
      </c>
      <c r="H8" s="183" t="s">
        <v>638</v>
      </c>
      <c r="I8" s="173" t="s">
        <v>614</v>
      </c>
      <c r="J8" s="134" t="s">
        <v>617</v>
      </c>
      <c r="K8" s="173" t="s">
        <v>149</v>
      </c>
      <c r="L8" s="135" t="s">
        <v>615</v>
      </c>
      <c r="M8" s="175" t="s">
        <v>616</v>
      </c>
      <c r="N8" s="182"/>
      <c r="O8" s="189" t="s">
        <v>153</v>
      </c>
      <c r="P8" s="89"/>
      <c r="Q8" s="143"/>
      <c r="R8" s="88">
        <v>10</v>
      </c>
      <c r="S8" s="56"/>
      <c r="T8" s="57"/>
      <c r="U8" s="56"/>
      <c r="V8" s="57"/>
      <c r="W8" s="56"/>
      <c r="X8" s="57"/>
      <c r="Y8" s="56">
        <v>1</v>
      </c>
      <c r="Z8" s="57"/>
      <c r="AA8" s="56"/>
      <c r="AB8" s="57"/>
      <c r="AC8" s="56"/>
      <c r="AD8" s="57"/>
      <c r="AE8" s="56">
        <v>2</v>
      </c>
      <c r="AF8" s="55"/>
      <c r="AG8" s="54">
        <v>3</v>
      </c>
      <c r="AH8" s="55"/>
      <c r="AI8" s="54"/>
      <c r="AJ8" s="55"/>
      <c r="AK8" s="54"/>
      <c r="AL8" s="55"/>
      <c r="AM8" s="54"/>
      <c r="AN8" s="53"/>
      <c r="AO8" s="59"/>
      <c r="AP8" s="52"/>
      <c r="AQ8" s="43" t="str">
        <f t="shared" si="0"/>
        <v>WO</v>
      </c>
    </row>
    <row r="9" spans="1:43" x14ac:dyDescent="0.25">
      <c r="A9" s="51">
        <v>5</v>
      </c>
      <c r="B9" s="51" t="s">
        <v>18</v>
      </c>
      <c r="C9" s="350" t="s">
        <v>822</v>
      </c>
      <c r="D9" s="351" t="s">
        <v>823</v>
      </c>
      <c r="E9" s="168" t="s">
        <v>824</v>
      </c>
      <c r="F9" s="161" t="s">
        <v>825</v>
      </c>
      <c r="G9" s="165" t="s">
        <v>161</v>
      </c>
      <c r="H9" s="183" t="s">
        <v>826</v>
      </c>
      <c r="I9" s="174" t="s">
        <v>827</v>
      </c>
      <c r="J9" s="135" t="s">
        <v>828</v>
      </c>
      <c r="K9" s="174" t="s">
        <v>233</v>
      </c>
      <c r="L9" s="135" t="s">
        <v>829</v>
      </c>
      <c r="M9" s="175" t="s">
        <v>830</v>
      </c>
      <c r="N9" s="182" t="s">
        <v>831</v>
      </c>
      <c r="O9" s="189" t="s">
        <v>151</v>
      </c>
      <c r="P9" s="89">
        <v>10</v>
      </c>
      <c r="Q9" s="143"/>
      <c r="R9" s="88"/>
      <c r="S9" s="56"/>
      <c r="T9" s="57"/>
      <c r="U9" s="56"/>
      <c r="V9" s="57"/>
      <c r="W9" s="56">
        <v>3</v>
      </c>
      <c r="X9" s="57"/>
      <c r="Y9" s="56"/>
      <c r="Z9" s="57"/>
      <c r="AA9" s="56"/>
      <c r="AB9" s="57"/>
      <c r="AC9" s="56"/>
      <c r="AD9" s="57"/>
      <c r="AE9" s="56"/>
      <c r="AF9" s="55">
        <v>2</v>
      </c>
      <c r="AG9" s="54"/>
      <c r="AH9" s="55">
        <v>1</v>
      </c>
      <c r="AI9" s="54"/>
      <c r="AJ9" s="55"/>
      <c r="AK9" s="54"/>
      <c r="AL9" s="55"/>
      <c r="AM9" s="54"/>
      <c r="AN9" s="53"/>
      <c r="AO9" s="59"/>
      <c r="AP9" s="52"/>
      <c r="AQ9" s="43" t="str">
        <f t="shared" si="0"/>
        <v>WO</v>
      </c>
    </row>
    <row r="10" spans="1:43" ht="16.899999999999999" customHeight="1" x14ac:dyDescent="0.25">
      <c r="A10" s="51">
        <v>6</v>
      </c>
      <c r="B10" s="51" t="s">
        <v>18</v>
      </c>
      <c r="C10" s="350" t="s">
        <v>832</v>
      </c>
      <c r="D10" s="351" t="s">
        <v>833</v>
      </c>
      <c r="E10" s="168" t="s">
        <v>834</v>
      </c>
      <c r="F10" s="161" t="s">
        <v>835</v>
      </c>
      <c r="G10" s="165" t="s">
        <v>161</v>
      </c>
      <c r="H10" s="183" t="s">
        <v>836</v>
      </c>
      <c r="I10" s="174" t="s">
        <v>837</v>
      </c>
      <c r="J10" s="135" t="s">
        <v>838</v>
      </c>
      <c r="K10" s="174" t="s">
        <v>149</v>
      </c>
      <c r="L10" s="135" t="s">
        <v>839</v>
      </c>
      <c r="M10" s="175" t="s">
        <v>841</v>
      </c>
      <c r="N10" s="182" t="s">
        <v>840</v>
      </c>
      <c r="O10" s="189" t="s">
        <v>153</v>
      </c>
      <c r="P10" s="89"/>
      <c r="Q10" s="143"/>
      <c r="R10" s="88">
        <v>10</v>
      </c>
      <c r="S10" s="56"/>
      <c r="T10" s="57"/>
      <c r="U10" s="56"/>
      <c r="V10" s="57"/>
      <c r="W10" s="56"/>
      <c r="X10" s="57"/>
      <c r="Y10" s="56">
        <v>1</v>
      </c>
      <c r="Z10" s="57"/>
      <c r="AA10" s="56"/>
      <c r="AB10" s="57"/>
      <c r="AC10" s="56"/>
      <c r="AD10" s="57">
        <v>3</v>
      </c>
      <c r="AE10" s="56"/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/>
      <c r="AP10" s="52" t="s">
        <v>842</v>
      </c>
      <c r="AQ10" s="43" t="str">
        <f t="shared" si="0"/>
        <v>WO</v>
      </c>
    </row>
    <row r="11" spans="1:43" x14ac:dyDescent="0.25">
      <c r="A11" s="51">
        <v>7</v>
      </c>
      <c r="B11" s="51" t="s">
        <v>18</v>
      </c>
      <c r="C11" s="350" t="s">
        <v>843</v>
      </c>
      <c r="D11" s="351" t="s">
        <v>844</v>
      </c>
      <c r="E11" s="168" t="s">
        <v>845</v>
      </c>
      <c r="F11" s="161" t="s">
        <v>846</v>
      </c>
      <c r="G11" s="165" t="s">
        <v>148</v>
      </c>
      <c r="H11" s="183" t="s">
        <v>847</v>
      </c>
      <c r="I11" s="173" t="s">
        <v>848</v>
      </c>
      <c r="J11" s="134"/>
      <c r="K11" s="173" t="s">
        <v>233</v>
      </c>
      <c r="L11" s="135" t="s">
        <v>849</v>
      </c>
      <c r="M11" s="175" t="s">
        <v>850</v>
      </c>
      <c r="N11" s="182" t="s">
        <v>851</v>
      </c>
      <c r="O11" s="189" t="s">
        <v>151</v>
      </c>
      <c r="P11" s="89">
        <v>10</v>
      </c>
      <c r="Q11" s="143"/>
      <c r="R11" s="88"/>
      <c r="S11" s="56">
        <v>1</v>
      </c>
      <c r="T11" s="57"/>
      <c r="U11" s="56"/>
      <c r="V11" s="57"/>
      <c r="W11" s="56"/>
      <c r="X11" s="57"/>
      <c r="Y11" s="56">
        <v>3</v>
      </c>
      <c r="Z11" s="57"/>
      <c r="AA11" s="56"/>
      <c r="AB11" s="57"/>
      <c r="AC11" s="56"/>
      <c r="AD11" s="57"/>
      <c r="AE11" s="56"/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43" t="str">
        <f t="shared" si="0"/>
        <v>WO</v>
      </c>
    </row>
    <row r="12" spans="1:43" ht="26.25" x14ac:dyDescent="0.25">
      <c r="A12" s="51">
        <v>8</v>
      </c>
      <c r="B12" s="51" t="s">
        <v>18</v>
      </c>
      <c r="C12" s="382" t="s">
        <v>843</v>
      </c>
      <c r="D12" s="351" t="s">
        <v>852</v>
      </c>
      <c r="E12" s="168" t="s">
        <v>853</v>
      </c>
      <c r="F12" s="161" t="s">
        <v>854</v>
      </c>
      <c r="G12" s="165" t="s">
        <v>161</v>
      </c>
      <c r="H12" s="183" t="s">
        <v>855</v>
      </c>
      <c r="I12" s="173" t="s">
        <v>856</v>
      </c>
      <c r="J12" s="134" t="s">
        <v>857</v>
      </c>
      <c r="K12" s="173" t="s">
        <v>233</v>
      </c>
      <c r="L12" s="135" t="s">
        <v>858</v>
      </c>
      <c r="M12" s="175" t="s">
        <v>859</v>
      </c>
      <c r="N12" s="182" t="s">
        <v>860</v>
      </c>
      <c r="O12" s="189" t="s">
        <v>151</v>
      </c>
      <c r="P12" s="89">
        <v>10</v>
      </c>
      <c r="Q12" s="143"/>
      <c r="R12" s="88"/>
      <c r="S12" s="56">
        <v>1</v>
      </c>
      <c r="T12" s="57"/>
      <c r="U12" s="56">
        <v>2</v>
      </c>
      <c r="V12" s="57"/>
      <c r="W12" s="56"/>
      <c r="X12" s="57"/>
      <c r="Y12" s="56"/>
      <c r="Z12" s="57">
        <v>3</v>
      </c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43" t="str">
        <f t="shared" si="0"/>
        <v>WO</v>
      </c>
    </row>
    <row r="13" spans="1:43" ht="16.899999999999999" customHeight="1" x14ac:dyDescent="0.25">
      <c r="A13" s="51">
        <v>9</v>
      </c>
      <c r="B13" s="51" t="s">
        <v>18</v>
      </c>
      <c r="C13" s="382" t="s">
        <v>224</v>
      </c>
      <c r="D13" s="351" t="s">
        <v>852</v>
      </c>
      <c r="E13" s="168" t="s">
        <v>861</v>
      </c>
      <c r="F13" s="161" t="s">
        <v>854</v>
      </c>
      <c r="G13" s="165" t="s">
        <v>152</v>
      </c>
      <c r="H13" s="183" t="s">
        <v>855</v>
      </c>
      <c r="I13" s="173" t="s">
        <v>856</v>
      </c>
      <c r="J13" s="134" t="s">
        <v>857</v>
      </c>
      <c r="K13" s="173" t="s">
        <v>233</v>
      </c>
      <c r="L13" s="135" t="s">
        <v>858</v>
      </c>
      <c r="M13" s="175" t="s">
        <v>859</v>
      </c>
      <c r="N13" s="182" t="s">
        <v>860</v>
      </c>
      <c r="O13" s="189" t="s">
        <v>153</v>
      </c>
      <c r="P13" s="89">
        <v>10</v>
      </c>
      <c r="Q13" s="143"/>
      <c r="R13" s="191"/>
      <c r="S13" s="56">
        <v>1</v>
      </c>
      <c r="T13" s="57"/>
      <c r="U13" s="56"/>
      <c r="V13" s="57"/>
      <c r="W13" s="56"/>
      <c r="X13" s="57"/>
      <c r="Y13" s="56"/>
      <c r="Z13" s="57">
        <v>3</v>
      </c>
      <c r="AA13" s="56"/>
      <c r="AB13" s="57"/>
      <c r="AC13" s="56"/>
      <c r="AD13" s="57"/>
      <c r="AE13" s="56"/>
      <c r="AF13" s="55">
        <v>2</v>
      </c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43" t="str">
        <f t="shared" si="0"/>
        <v>WO</v>
      </c>
    </row>
    <row r="14" spans="1:43" x14ac:dyDescent="0.25">
      <c r="A14" s="51">
        <v>10</v>
      </c>
      <c r="B14" s="51" t="s">
        <v>18</v>
      </c>
      <c r="C14" s="350" t="s">
        <v>357</v>
      </c>
      <c r="D14" s="351" t="s">
        <v>862</v>
      </c>
      <c r="E14" s="168" t="s">
        <v>863</v>
      </c>
      <c r="F14" s="161" t="s">
        <v>864</v>
      </c>
      <c r="G14" s="165" t="s">
        <v>152</v>
      </c>
      <c r="H14" s="183" t="s">
        <v>865</v>
      </c>
      <c r="I14" s="173" t="s">
        <v>866</v>
      </c>
      <c r="J14" s="134"/>
      <c r="K14" s="173" t="s">
        <v>233</v>
      </c>
      <c r="L14" s="135" t="s">
        <v>867</v>
      </c>
      <c r="M14" s="175" t="s">
        <v>868</v>
      </c>
      <c r="N14" s="182" t="s">
        <v>869</v>
      </c>
      <c r="O14" s="188" t="s">
        <v>153</v>
      </c>
      <c r="P14" s="89">
        <v>10</v>
      </c>
      <c r="Q14" s="143"/>
      <c r="R14" s="191"/>
      <c r="S14" s="56"/>
      <c r="T14" s="57">
        <v>2</v>
      </c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>
        <v>1</v>
      </c>
      <c r="AH14" s="55"/>
      <c r="AI14" s="54"/>
      <c r="AJ14" s="55"/>
      <c r="AK14" s="54"/>
      <c r="AL14" s="55"/>
      <c r="AM14" s="54"/>
      <c r="AN14" s="53"/>
      <c r="AO14" s="59" t="s">
        <v>168</v>
      </c>
      <c r="AP14" s="52"/>
      <c r="AQ14" s="43" t="str">
        <f t="shared" si="0"/>
        <v>WO</v>
      </c>
    </row>
    <row r="15" spans="1:43" x14ac:dyDescent="0.25">
      <c r="A15" s="51">
        <v>11</v>
      </c>
      <c r="B15" s="51" t="s">
        <v>18</v>
      </c>
      <c r="C15" s="350" t="s">
        <v>870</v>
      </c>
      <c r="D15" s="351" t="s">
        <v>871</v>
      </c>
      <c r="E15" s="168" t="s">
        <v>872</v>
      </c>
      <c r="F15" s="161" t="s">
        <v>873</v>
      </c>
      <c r="G15" s="165" t="s">
        <v>148</v>
      </c>
      <c r="H15" s="183" t="s">
        <v>874</v>
      </c>
      <c r="I15" s="173" t="s">
        <v>875</v>
      </c>
      <c r="J15" s="134"/>
      <c r="K15" s="173" t="s">
        <v>149</v>
      </c>
      <c r="L15" s="135" t="s">
        <v>598</v>
      </c>
      <c r="M15" s="175" t="s">
        <v>876</v>
      </c>
      <c r="N15" s="182"/>
      <c r="O15" s="189" t="s">
        <v>151</v>
      </c>
      <c r="P15" s="89">
        <v>10</v>
      </c>
      <c r="Q15" s="143"/>
      <c r="R15" s="88"/>
      <c r="S15" s="56"/>
      <c r="T15" s="57"/>
      <c r="U15" s="56"/>
      <c r="V15" s="57"/>
      <c r="W15" s="56">
        <v>2</v>
      </c>
      <c r="X15" s="57"/>
      <c r="Y15" s="56"/>
      <c r="Z15" s="57"/>
      <c r="AA15" s="56"/>
      <c r="AB15" s="57"/>
      <c r="AC15" s="56"/>
      <c r="AD15" s="57"/>
      <c r="AE15" s="56">
        <v>1</v>
      </c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43" t="str">
        <f t="shared" si="0"/>
        <v>WO</v>
      </c>
    </row>
    <row r="16" spans="1:43" ht="16.899999999999999" customHeight="1" x14ac:dyDescent="0.25">
      <c r="A16" s="51">
        <v>12</v>
      </c>
      <c r="B16" s="51" t="s">
        <v>18</v>
      </c>
      <c r="C16" s="350" t="s">
        <v>592</v>
      </c>
      <c r="D16" s="351" t="s">
        <v>877</v>
      </c>
      <c r="E16" s="168" t="s">
        <v>878</v>
      </c>
      <c r="F16" s="161" t="s">
        <v>879</v>
      </c>
      <c r="G16" s="165" t="s">
        <v>161</v>
      </c>
      <c r="H16" s="183" t="s">
        <v>880</v>
      </c>
      <c r="I16" s="173" t="s">
        <v>881</v>
      </c>
      <c r="J16" s="134" t="s">
        <v>882</v>
      </c>
      <c r="K16" s="173" t="s">
        <v>288</v>
      </c>
      <c r="L16" s="135" t="s">
        <v>883</v>
      </c>
      <c r="M16" s="175" t="s">
        <v>884</v>
      </c>
      <c r="N16" s="182"/>
      <c r="O16" s="189" t="s">
        <v>151</v>
      </c>
      <c r="P16" s="89">
        <v>10</v>
      </c>
      <c r="Q16" s="143"/>
      <c r="R16" s="278"/>
      <c r="S16" s="56">
        <v>3</v>
      </c>
      <c r="T16" s="57"/>
      <c r="U16" s="56"/>
      <c r="V16" s="57"/>
      <c r="W16" s="56">
        <v>1</v>
      </c>
      <c r="X16" s="57">
        <v>2</v>
      </c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43" t="str">
        <f t="shared" si="0"/>
        <v>WO</v>
      </c>
    </row>
    <row r="17" spans="1:43" x14ac:dyDescent="0.25">
      <c r="A17" s="51">
        <v>13</v>
      </c>
      <c r="B17" s="51" t="s">
        <v>18</v>
      </c>
      <c r="C17" s="350" t="s">
        <v>885</v>
      </c>
      <c r="D17" s="351" t="s">
        <v>886</v>
      </c>
      <c r="E17" s="168" t="s">
        <v>887</v>
      </c>
      <c r="F17" s="161" t="s">
        <v>888</v>
      </c>
      <c r="G17" s="165" t="s">
        <v>161</v>
      </c>
      <c r="H17" s="183" t="s">
        <v>889</v>
      </c>
      <c r="I17" s="173" t="s">
        <v>890</v>
      </c>
      <c r="J17" s="134" t="s">
        <v>891</v>
      </c>
      <c r="K17" s="173" t="s">
        <v>892</v>
      </c>
      <c r="L17" s="135" t="s">
        <v>893</v>
      </c>
      <c r="M17" s="175" t="s">
        <v>894</v>
      </c>
      <c r="N17" s="182"/>
      <c r="O17" s="189" t="s">
        <v>153</v>
      </c>
      <c r="P17" s="89">
        <v>10</v>
      </c>
      <c r="Q17" s="143"/>
      <c r="R17" s="88"/>
      <c r="S17" s="56">
        <v>2</v>
      </c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>
        <v>1</v>
      </c>
      <c r="AE17" s="56"/>
      <c r="AF17" s="55"/>
      <c r="AG17" s="54">
        <v>3</v>
      </c>
      <c r="AH17" s="55"/>
      <c r="AI17" s="54"/>
      <c r="AJ17" s="55"/>
      <c r="AK17" s="54"/>
      <c r="AL17" s="55"/>
      <c r="AM17" s="54"/>
      <c r="AN17" s="53"/>
      <c r="AO17" s="59" t="s">
        <v>336</v>
      </c>
      <c r="AP17" s="52"/>
      <c r="AQ17" s="43" t="str">
        <f t="shared" si="0"/>
        <v>WO</v>
      </c>
    </row>
    <row r="18" spans="1:43" ht="26.25" x14ac:dyDescent="0.25">
      <c r="A18" s="51">
        <v>14</v>
      </c>
      <c r="B18" s="51" t="s">
        <v>18</v>
      </c>
      <c r="C18" s="350" t="s">
        <v>365</v>
      </c>
      <c r="D18" s="351" t="s">
        <v>895</v>
      </c>
      <c r="E18" s="168" t="s">
        <v>896</v>
      </c>
      <c r="F18" s="161" t="s">
        <v>897</v>
      </c>
      <c r="G18" s="165" t="s">
        <v>152</v>
      </c>
      <c r="H18" s="183" t="s">
        <v>898</v>
      </c>
      <c r="I18" s="173" t="s">
        <v>899</v>
      </c>
      <c r="J18" s="134" t="s">
        <v>900</v>
      </c>
      <c r="K18" s="173" t="s">
        <v>233</v>
      </c>
      <c r="L18" s="135" t="s">
        <v>901</v>
      </c>
      <c r="M18" s="175" t="s">
        <v>902</v>
      </c>
      <c r="N18" s="182"/>
      <c r="O18" s="189" t="s">
        <v>153</v>
      </c>
      <c r="P18" s="89">
        <v>10</v>
      </c>
      <c r="Q18" s="143"/>
      <c r="R18" s="88"/>
      <c r="S18" s="56">
        <v>2</v>
      </c>
      <c r="T18" s="57"/>
      <c r="U18" s="56">
        <v>1</v>
      </c>
      <c r="V18" s="57"/>
      <c r="W18" s="56">
        <v>3</v>
      </c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43" t="str">
        <f t="shared" si="0"/>
        <v>WO</v>
      </c>
    </row>
    <row r="19" spans="1:43" ht="16.899999999999999" customHeight="1" x14ac:dyDescent="0.25">
      <c r="A19" s="51">
        <v>15</v>
      </c>
      <c r="B19" s="51" t="s">
        <v>18</v>
      </c>
      <c r="C19" s="350" t="s">
        <v>903</v>
      </c>
      <c r="D19" s="351" t="s">
        <v>904</v>
      </c>
      <c r="E19" s="168" t="s">
        <v>905</v>
      </c>
      <c r="F19" s="161" t="s">
        <v>906</v>
      </c>
      <c r="G19" s="165" t="s">
        <v>148</v>
      </c>
      <c r="H19" s="183" t="s">
        <v>907</v>
      </c>
      <c r="I19" s="215" t="s">
        <v>916</v>
      </c>
      <c r="J19" s="134" t="s">
        <v>828</v>
      </c>
      <c r="K19" s="173" t="s">
        <v>233</v>
      </c>
      <c r="L19" s="135" t="s">
        <v>908</v>
      </c>
      <c r="M19" s="175" t="s">
        <v>909</v>
      </c>
      <c r="N19" s="182" t="s">
        <v>910</v>
      </c>
      <c r="O19" s="189" t="s">
        <v>151</v>
      </c>
      <c r="P19" s="89">
        <v>10</v>
      </c>
      <c r="Q19" s="143"/>
      <c r="R19" s="88"/>
      <c r="S19" s="56">
        <v>1</v>
      </c>
      <c r="T19" s="57"/>
      <c r="U19" s="56"/>
      <c r="V19" s="57"/>
      <c r="W19" s="56"/>
      <c r="X19" s="57">
        <v>2</v>
      </c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43" t="str">
        <f t="shared" si="0"/>
        <v>WO</v>
      </c>
    </row>
    <row r="20" spans="1:43" x14ac:dyDescent="0.25">
      <c r="A20" s="51">
        <v>16</v>
      </c>
      <c r="B20" s="51" t="s">
        <v>18</v>
      </c>
      <c r="C20" s="350" t="s">
        <v>911</v>
      </c>
      <c r="D20" s="351" t="s">
        <v>912</v>
      </c>
      <c r="E20" s="168" t="s">
        <v>913</v>
      </c>
      <c r="F20" s="161" t="s">
        <v>914</v>
      </c>
      <c r="G20" s="165" t="s">
        <v>152</v>
      </c>
      <c r="H20" s="183" t="s">
        <v>915</v>
      </c>
      <c r="I20" s="173" t="s">
        <v>917</v>
      </c>
      <c r="J20" s="134" t="s">
        <v>413</v>
      </c>
      <c r="K20" s="173" t="s">
        <v>233</v>
      </c>
      <c r="L20" s="135" t="s">
        <v>918</v>
      </c>
      <c r="M20" s="175" t="s">
        <v>919</v>
      </c>
      <c r="N20" s="182"/>
      <c r="O20" s="189" t="s">
        <v>153</v>
      </c>
      <c r="P20" s="89">
        <v>10</v>
      </c>
      <c r="Q20" s="143"/>
      <c r="R20" s="88"/>
      <c r="S20" s="56"/>
      <c r="T20" s="57"/>
      <c r="U20" s="56"/>
      <c r="V20" s="57"/>
      <c r="W20" s="56">
        <v>1</v>
      </c>
      <c r="X20" s="57"/>
      <c r="Y20" s="56"/>
      <c r="Z20" s="57"/>
      <c r="AA20" s="56"/>
      <c r="AB20" s="57">
        <v>3</v>
      </c>
      <c r="AC20" s="56"/>
      <c r="AD20" s="57"/>
      <c r="AE20" s="56">
        <v>2</v>
      </c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43" t="str">
        <f t="shared" si="0"/>
        <v>WO</v>
      </c>
    </row>
    <row r="21" spans="1:43" ht="26.25" x14ac:dyDescent="0.25">
      <c r="A21" s="51">
        <v>17</v>
      </c>
      <c r="B21" s="51" t="s">
        <v>18</v>
      </c>
      <c r="C21" s="350" t="s">
        <v>920</v>
      </c>
      <c r="D21" s="351" t="s">
        <v>921</v>
      </c>
      <c r="E21" s="168" t="s">
        <v>922</v>
      </c>
      <c r="F21" s="161" t="s">
        <v>923</v>
      </c>
      <c r="G21" s="165" t="s">
        <v>148</v>
      </c>
      <c r="H21" s="183" t="s">
        <v>924</v>
      </c>
      <c r="I21" s="173" t="s">
        <v>925</v>
      </c>
      <c r="J21" s="134" t="s">
        <v>276</v>
      </c>
      <c r="K21" s="173" t="s">
        <v>233</v>
      </c>
      <c r="L21" s="135" t="s">
        <v>926</v>
      </c>
      <c r="M21" s="175" t="s">
        <v>927</v>
      </c>
      <c r="N21" s="182" t="s">
        <v>928</v>
      </c>
      <c r="O21" s="189" t="s">
        <v>153</v>
      </c>
      <c r="P21" s="89">
        <v>10</v>
      </c>
      <c r="Q21" s="143"/>
      <c r="R21" s="88"/>
      <c r="S21" s="56"/>
      <c r="T21" s="57">
        <v>2</v>
      </c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>
        <v>3</v>
      </c>
      <c r="AG21" s="54">
        <v>1</v>
      </c>
      <c r="AH21" s="55"/>
      <c r="AI21" s="54"/>
      <c r="AJ21" s="55"/>
      <c r="AK21" s="54"/>
      <c r="AL21" s="55"/>
      <c r="AM21" s="54"/>
      <c r="AN21" s="53"/>
      <c r="AO21" s="59" t="s">
        <v>168</v>
      </c>
      <c r="AP21" s="52" t="s">
        <v>2738</v>
      </c>
      <c r="AQ21" s="43" t="str">
        <f t="shared" si="0"/>
        <v>WO</v>
      </c>
    </row>
    <row r="22" spans="1:43" ht="16.899999999999999" customHeight="1" x14ac:dyDescent="0.25">
      <c r="A22" s="51">
        <v>18</v>
      </c>
      <c r="B22" s="51" t="s">
        <v>18</v>
      </c>
      <c r="C22" s="350" t="s">
        <v>147</v>
      </c>
      <c r="D22" s="351" t="s">
        <v>218</v>
      </c>
      <c r="E22" s="168" t="s">
        <v>2605</v>
      </c>
      <c r="F22" s="161" t="s">
        <v>2606</v>
      </c>
      <c r="G22" s="165" t="s">
        <v>161</v>
      </c>
      <c r="H22" s="132" t="s">
        <v>2607</v>
      </c>
      <c r="I22" s="173" t="s">
        <v>2608</v>
      </c>
      <c r="J22" s="134" t="s">
        <v>233</v>
      </c>
      <c r="K22" s="173"/>
      <c r="L22" s="135" t="s">
        <v>2609</v>
      </c>
      <c r="M22" s="175" t="s">
        <v>2610</v>
      </c>
      <c r="N22" s="182" t="s">
        <v>2611</v>
      </c>
      <c r="O22" s="188" t="s">
        <v>153</v>
      </c>
      <c r="P22" s="307">
        <v>10</v>
      </c>
      <c r="Q22" s="308"/>
      <c r="R22" s="191"/>
      <c r="S22" s="56"/>
      <c r="T22" s="57"/>
      <c r="U22" s="56"/>
      <c r="V22" s="57"/>
      <c r="W22" s="56">
        <v>2</v>
      </c>
      <c r="X22" s="57">
        <v>1</v>
      </c>
      <c r="Y22" s="56"/>
      <c r="Z22" s="57"/>
      <c r="AA22" s="56"/>
      <c r="AB22" s="57"/>
      <c r="AC22" s="56"/>
      <c r="AD22" s="57"/>
      <c r="AE22" s="56"/>
      <c r="AF22" s="55"/>
      <c r="AG22" s="54"/>
      <c r="AH22" s="55">
        <v>3</v>
      </c>
      <c r="AI22" s="54"/>
      <c r="AJ22" s="55"/>
      <c r="AK22" s="54"/>
      <c r="AL22" s="55"/>
      <c r="AM22" s="54"/>
      <c r="AN22" s="53"/>
      <c r="AO22" s="59"/>
      <c r="AP22" s="52" t="s">
        <v>2612</v>
      </c>
      <c r="AQ22" s="43" t="str">
        <f t="shared" si="0"/>
        <v>WO</v>
      </c>
    </row>
    <row r="23" spans="1:43" ht="26.25" x14ac:dyDescent="0.25">
      <c r="A23" s="51">
        <v>19</v>
      </c>
      <c r="B23" s="51" t="s">
        <v>18</v>
      </c>
      <c r="C23" s="363" t="s">
        <v>357</v>
      </c>
      <c r="D23" s="364" t="s">
        <v>978</v>
      </c>
      <c r="E23" s="169" t="s">
        <v>2613</v>
      </c>
      <c r="F23" s="162" t="s">
        <v>2614</v>
      </c>
      <c r="G23" s="165" t="s">
        <v>161</v>
      </c>
      <c r="H23" s="132" t="s">
        <v>2615</v>
      </c>
      <c r="I23" s="176" t="s">
        <v>2616</v>
      </c>
      <c r="J23" s="134" t="s">
        <v>233</v>
      </c>
      <c r="K23" s="173"/>
      <c r="L23" s="135" t="s">
        <v>2617</v>
      </c>
      <c r="M23" s="175" t="s">
        <v>2618</v>
      </c>
      <c r="N23" s="182"/>
      <c r="O23" s="188" t="s">
        <v>153</v>
      </c>
      <c r="P23" s="307">
        <v>10</v>
      </c>
      <c r="Q23" s="308"/>
      <c r="R23" s="191"/>
      <c r="S23" s="56"/>
      <c r="T23" s="57">
        <v>1</v>
      </c>
      <c r="U23" s="56"/>
      <c r="V23" s="57"/>
      <c r="W23" s="56">
        <v>2</v>
      </c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 t="s">
        <v>648</v>
      </c>
      <c r="AQ23" s="43" t="str">
        <f t="shared" si="0"/>
        <v>WO</v>
      </c>
    </row>
    <row r="24" spans="1:43" x14ac:dyDescent="0.25">
      <c r="A24" s="51">
        <v>20</v>
      </c>
      <c r="B24" s="51" t="s">
        <v>18</v>
      </c>
      <c r="C24" s="363" t="s">
        <v>2619</v>
      </c>
      <c r="D24" s="364" t="s">
        <v>2620</v>
      </c>
      <c r="E24" s="169" t="s">
        <v>1999</v>
      </c>
      <c r="F24" s="162" t="s">
        <v>2621</v>
      </c>
      <c r="G24" s="165" t="s">
        <v>161</v>
      </c>
      <c r="H24" s="132" t="s">
        <v>2622</v>
      </c>
      <c r="I24" s="174" t="s">
        <v>2623</v>
      </c>
      <c r="J24" s="134" t="s">
        <v>123</v>
      </c>
      <c r="K24" s="173" t="s">
        <v>149</v>
      </c>
      <c r="L24" s="135" t="s">
        <v>2624</v>
      </c>
      <c r="M24" s="175" t="s">
        <v>2625</v>
      </c>
      <c r="N24" s="182" t="s">
        <v>2626</v>
      </c>
      <c r="O24" s="188" t="s">
        <v>153</v>
      </c>
      <c r="P24" s="307">
        <v>10</v>
      </c>
      <c r="Q24" s="308"/>
      <c r="R24" s="191"/>
      <c r="S24" s="56">
        <v>1</v>
      </c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>
        <v>3</v>
      </c>
      <c r="AF24" s="55">
        <v>2</v>
      </c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43" t="str">
        <f t="shared" si="0"/>
        <v>WO</v>
      </c>
    </row>
    <row r="25" spans="1:43" ht="16.899999999999999" customHeight="1" x14ac:dyDescent="0.25">
      <c r="A25" s="51">
        <v>21</v>
      </c>
      <c r="B25" s="51" t="s">
        <v>18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43" t="str">
        <f t="shared" si="0"/>
        <v>WO</v>
      </c>
    </row>
    <row r="26" spans="1:43" x14ac:dyDescent="0.25">
      <c r="A26" s="51">
        <v>22</v>
      </c>
      <c r="B26" s="51" t="s">
        <v>18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43" t="str">
        <f t="shared" si="0"/>
        <v>WO</v>
      </c>
    </row>
    <row r="27" spans="1:43" x14ac:dyDescent="0.25">
      <c r="A27" s="51">
        <v>23</v>
      </c>
      <c r="B27" s="51" t="s">
        <v>18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43" t="str">
        <f t="shared" si="0"/>
        <v>WO</v>
      </c>
    </row>
    <row r="28" spans="1:43" ht="16.899999999999999" customHeight="1" x14ac:dyDescent="0.25">
      <c r="A28" s="51">
        <v>24</v>
      </c>
      <c r="B28" s="51" t="s">
        <v>18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43" t="str">
        <f t="shared" si="0"/>
        <v>WO</v>
      </c>
    </row>
    <row r="29" spans="1:43" x14ac:dyDescent="0.25">
      <c r="A29" s="51">
        <v>25</v>
      </c>
      <c r="B29" s="51" t="s">
        <v>18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43" t="str">
        <f t="shared" si="0"/>
        <v>WO</v>
      </c>
    </row>
    <row r="30" spans="1:43" x14ac:dyDescent="0.25">
      <c r="A30" s="51">
        <v>26</v>
      </c>
      <c r="B30" s="51" t="s">
        <v>18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43" t="str">
        <f t="shared" si="0"/>
        <v>WO</v>
      </c>
    </row>
    <row r="31" spans="1:43" ht="16.899999999999999" customHeight="1" x14ac:dyDescent="0.25">
      <c r="A31" s="51">
        <v>27</v>
      </c>
      <c r="B31" s="51" t="s">
        <v>18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43" t="str">
        <f t="shared" si="0"/>
        <v>WO</v>
      </c>
    </row>
    <row r="32" spans="1:43" x14ac:dyDescent="0.25">
      <c r="A32" s="51">
        <v>28</v>
      </c>
      <c r="B32" s="51" t="s">
        <v>18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43" t="str">
        <f t="shared" si="0"/>
        <v>WO</v>
      </c>
    </row>
    <row r="33" spans="1:43" x14ac:dyDescent="0.25">
      <c r="A33" s="51">
        <v>29</v>
      </c>
      <c r="B33" s="51" t="s">
        <v>18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43" t="str">
        <f t="shared" si="0"/>
        <v>WO</v>
      </c>
    </row>
    <row r="34" spans="1:43" ht="16.899999999999999" customHeight="1" x14ac:dyDescent="0.25">
      <c r="A34" s="51">
        <v>30</v>
      </c>
      <c r="B34" s="51" t="s">
        <v>18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43" t="str">
        <f t="shared" si="0"/>
        <v>WO</v>
      </c>
    </row>
    <row r="35" spans="1:43" x14ac:dyDescent="0.25">
      <c r="A35" s="51">
        <v>31</v>
      </c>
      <c r="B35" s="51" t="s">
        <v>18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43" t="str">
        <f t="shared" si="0"/>
        <v>WO</v>
      </c>
    </row>
    <row r="36" spans="1:43" x14ac:dyDescent="0.25">
      <c r="A36" s="51">
        <v>32</v>
      </c>
      <c r="B36" s="51" t="s">
        <v>18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43" t="str">
        <f t="shared" si="0"/>
        <v>WO</v>
      </c>
    </row>
    <row r="37" spans="1:43" ht="16.899999999999999" customHeight="1" x14ac:dyDescent="0.25">
      <c r="A37" s="51">
        <v>33</v>
      </c>
      <c r="B37" s="51" t="s">
        <v>18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43" t="str">
        <f t="shared" ref="AQ37:AQ68" si="1">B37</f>
        <v>WO</v>
      </c>
    </row>
    <row r="38" spans="1:43" x14ac:dyDescent="0.25">
      <c r="A38" s="51">
        <f t="shared" ref="A38:A101" si="2">A37+1</f>
        <v>34</v>
      </c>
      <c r="B38" s="51" t="str">
        <f t="shared" ref="B38:B48" si="3">B37</f>
        <v>WO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43" t="str">
        <f t="shared" si="1"/>
        <v>WO</v>
      </c>
    </row>
    <row r="39" spans="1:43" x14ac:dyDescent="0.25">
      <c r="A39" s="51">
        <f t="shared" si="2"/>
        <v>35</v>
      </c>
      <c r="B39" s="51" t="str">
        <f t="shared" si="3"/>
        <v>WO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43" t="str">
        <f t="shared" si="1"/>
        <v>WO</v>
      </c>
    </row>
    <row r="40" spans="1:43" ht="16.899999999999999" customHeight="1" x14ac:dyDescent="0.25">
      <c r="A40" s="51">
        <f t="shared" si="2"/>
        <v>36</v>
      </c>
      <c r="B40" s="51" t="str">
        <f t="shared" si="3"/>
        <v>WO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43" t="str">
        <f t="shared" si="1"/>
        <v>WO</v>
      </c>
    </row>
    <row r="41" spans="1:43" x14ac:dyDescent="0.25">
      <c r="A41" s="51">
        <f t="shared" si="2"/>
        <v>37</v>
      </c>
      <c r="B41" s="51" t="str">
        <f t="shared" si="3"/>
        <v>WO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43" t="str">
        <f t="shared" si="1"/>
        <v>WO</v>
      </c>
    </row>
    <row r="42" spans="1:43" x14ac:dyDescent="0.25">
      <c r="A42" s="51">
        <f t="shared" si="2"/>
        <v>38</v>
      </c>
      <c r="B42" s="51" t="str">
        <f t="shared" si="3"/>
        <v>WO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43" t="str">
        <f t="shared" si="1"/>
        <v>WO</v>
      </c>
    </row>
    <row r="43" spans="1:43" ht="16.899999999999999" customHeight="1" x14ac:dyDescent="0.25">
      <c r="A43" s="51">
        <f t="shared" si="2"/>
        <v>39</v>
      </c>
      <c r="B43" s="51" t="str">
        <f t="shared" si="3"/>
        <v>WO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43" t="str">
        <f t="shared" si="1"/>
        <v>WO</v>
      </c>
    </row>
    <row r="44" spans="1:43" x14ac:dyDescent="0.25">
      <c r="A44" s="51">
        <f t="shared" si="2"/>
        <v>40</v>
      </c>
      <c r="B44" s="51" t="str">
        <f t="shared" si="3"/>
        <v>WO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43" t="str">
        <f t="shared" si="1"/>
        <v>WO</v>
      </c>
    </row>
    <row r="45" spans="1:43" x14ac:dyDescent="0.25">
      <c r="A45" s="51">
        <f t="shared" si="2"/>
        <v>41</v>
      </c>
      <c r="B45" s="51" t="str">
        <f t="shared" si="3"/>
        <v>WO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43" t="str">
        <f t="shared" si="1"/>
        <v>WO</v>
      </c>
    </row>
    <row r="46" spans="1:43" ht="16.899999999999999" customHeight="1" x14ac:dyDescent="0.25">
      <c r="A46" s="51">
        <f t="shared" si="2"/>
        <v>42</v>
      </c>
      <c r="B46" s="51" t="str">
        <f t="shared" si="3"/>
        <v>WO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43" t="str">
        <f t="shared" si="1"/>
        <v>WO</v>
      </c>
    </row>
    <row r="47" spans="1:43" x14ac:dyDescent="0.25">
      <c r="A47" s="51">
        <f t="shared" si="2"/>
        <v>43</v>
      </c>
      <c r="B47" s="51" t="str">
        <f t="shared" si="3"/>
        <v>WO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43" t="str">
        <f t="shared" si="1"/>
        <v>WO</v>
      </c>
    </row>
    <row r="48" spans="1:43" x14ac:dyDescent="0.25">
      <c r="A48" s="51">
        <f t="shared" si="2"/>
        <v>44</v>
      </c>
      <c r="B48" s="51" t="str">
        <f t="shared" si="3"/>
        <v>WO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43" t="str">
        <f t="shared" si="1"/>
        <v>WO</v>
      </c>
    </row>
    <row r="49" spans="1:43" ht="16.899999999999999" customHeight="1" x14ac:dyDescent="0.25">
      <c r="A49" s="51">
        <f t="shared" si="2"/>
        <v>45</v>
      </c>
      <c r="B49" s="51" t="str">
        <f>B43</f>
        <v>WO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43" t="str">
        <f t="shared" si="1"/>
        <v>WO</v>
      </c>
    </row>
    <row r="50" spans="1:43" x14ac:dyDescent="0.25">
      <c r="A50" s="51">
        <f t="shared" si="2"/>
        <v>46</v>
      </c>
      <c r="B50" s="51" t="str">
        <f>B49</f>
        <v>WO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43" t="str">
        <f t="shared" si="1"/>
        <v>WO</v>
      </c>
    </row>
    <row r="51" spans="1:43" x14ac:dyDescent="0.25">
      <c r="A51" s="51">
        <f t="shared" si="2"/>
        <v>47</v>
      </c>
      <c r="B51" s="51" t="str">
        <f>B50</f>
        <v>WO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43" t="str">
        <f t="shared" si="1"/>
        <v>WO</v>
      </c>
    </row>
    <row r="52" spans="1:43" ht="16.899999999999999" customHeight="1" x14ac:dyDescent="0.25">
      <c r="A52" s="51">
        <f t="shared" si="2"/>
        <v>48</v>
      </c>
      <c r="B52" s="51" t="str">
        <f>B51</f>
        <v>WO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43" t="str">
        <f t="shared" si="1"/>
        <v>WO</v>
      </c>
    </row>
    <row r="53" spans="1:43" x14ac:dyDescent="0.25">
      <c r="A53" s="51">
        <f t="shared" si="2"/>
        <v>49</v>
      </c>
      <c r="B53" s="51" t="str">
        <f>B52</f>
        <v>WO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43" t="str">
        <f t="shared" si="1"/>
        <v>WO</v>
      </c>
    </row>
    <row r="54" spans="1:43" x14ac:dyDescent="0.25">
      <c r="A54" s="51">
        <f t="shared" si="2"/>
        <v>50</v>
      </c>
      <c r="B54" s="51" t="str">
        <f t="shared" ref="B54:B63" si="4">B53</f>
        <v>WO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43" t="str">
        <f t="shared" si="1"/>
        <v>WO</v>
      </c>
    </row>
    <row r="55" spans="1:43" ht="16.899999999999999" customHeight="1" x14ac:dyDescent="0.25">
      <c r="A55" s="51">
        <f t="shared" si="2"/>
        <v>51</v>
      </c>
      <c r="B55" s="51" t="str">
        <f t="shared" si="4"/>
        <v>WO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43" t="str">
        <f t="shared" si="1"/>
        <v>WO</v>
      </c>
    </row>
    <row r="56" spans="1:43" x14ac:dyDescent="0.25">
      <c r="A56" s="51">
        <f t="shared" si="2"/>
        <v>52</v>
      </c>
      <c r="B56" s="51" t="str">
        <f t="shared" si="4"/>
        <v>WO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43" t="str">
        <f t="shared" si="1"/>
        <v>WO</v>
      </c>
    </row>
    <row r="57" spans="1:43" x14ac:dyDescent="0.25">
      <c r="A57" s="51">
        <f t="shared" si="2"/>
        <v>53</v>
      </c>
      <c r="B57" s="51" t="str">
        <f t="shared" si="4"/>
        <v>WO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43" t="str">
        <f t="shared" si="1"/>
        <v>WO</v>
      </c>
    </row>
    <row r="58" spans="1:43" ht="16.899999999999999" customHeight="1" x14ac:dyDescent="0.25">
      <c r="A58" s="51">
        <f t="shared" si="2"/>
        <v>54</v>
      </c>
      <c r="B58" s="51" t="str">
        <f t="shared" si="4"/>
        <v>WO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43" t="str">
        <f t="shared" si="1"/>
        <v>WO</v>
      </c>
    </row>
    <row r="59" spans="1:43" x14ac:dyDescent="0.25">
      <c r="A59" s="51">
        <f t="shared" si="2"/>
        <v>55</v>
      </c>
      <c r="B59" s="51" t="str">
        <f t="shared" si="4"/>
        <v>WO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43" t="str">
        <f t="shared" si="1"/>
        <v>WO</v>
      </c>
    </row>
    <row r="60" spans="1:43" x14ac:dyDescent="0.25">
      <c r="A60" s="51">
        <f t="shared" si="2"/>
        <v>56</v>
      </c>
      <c r="B60" s="51" t="str">
        <f t="shared" si="4"/>
        <v>WO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43" t="str">
        <f t="shared" si="1"/>
        <v>WO</v>
      </c>
    </row>
    <row r="61" spans="1:43" ht="16.899999999999999" customHeight="1" x14ac:dyDescent="0.25">
      <c r="A61" s="51">
        <f t="shared" si="2"/>
        <v>57</v>
      </c>
      <c r="B61" s="51" t="str">
        <f t="shared" si="4"/>
        <v>WO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43" t="str">
        <f t="shared" si="1"/>
        <v>WO</v>
      </c>
    </row>
    <row r="62" spans="1:43" x14ac:dyDescent="0.25">
      <c r="A62" s="51">
        <f t="shared" si="2"/>
        <v>58</v>
      </c>
      <c r="B62" s="51" t="str">
        <f t="shared" si="4"/>
        <v>WO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43" t="str">
        <f t="shared" si="1"/>
        <v>WO</v>
      </c>
    </row>
    <row r="63" spans="1:43" x14ac:dyDescent="0.25">
      <c r="A63" s="51">
        <f t="shared" si="2"/>
        <v>59</v>
      </c>
      <c r="B63" s="51" t="str">
        <f t="shared" si="4"/>
        <v>WO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43" t="str">
        <f t="shared" si="1"/>
        <v>WO</v>
      </c>
    </row>
    <row r="64" spans="1:43" ht="16.899999999999999" customHeight="1" x14ac:dyDescent="0.25">
      <c r="A64" s="51">
        <f t="shared" si="2"/>
        <v>60</v>
      </c>
      <c r="B64" s="51" t="str">
        <f>B58</f>
        <v>WO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43" t="str">
        <f t="shared" si="1"/>
        <v>WO</v>
      </c>
    </row>
    <row r="65" spans="1:43" x14ac:dyDescent="0.25">
      <c r="A65" s="51">
        <f t="shared" si="2"/>
        <v>61</v>
      </c>
      <c r="B65" s="51" t="str">
        <f>B64</f>
        <v>WO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43" t="str">
        <f t="shared" si="1"/>
        <v>WO</v>
      </c>
    </row>
    <row r="66" spans="1:43" x14ac:dyDescent="0.25">
      <c r="A66" s="51">
        <f t="shared" si="2"/>
        <v>62</v>
      </c>
      <c r="B66" s="51" t="str">
        <f>B65</f>
        <v>WO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43" t="str">
        <f t="shared" si="1"/>
        <v>WO</v>
      </c>
    </row>
    <row r="67" spans="1:43" ht="16.899999999999999" customHeight="1" x14ac:dyDescent="0.25">
      <c r="A67" s="51">
        <f t="shared" si="2"/>
        <v>63</v>
      </c>
      <c r="B67" s="51" t="str">
        <f>B66</f>
        <v>WO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43" t="str">
        <f t="shared" si="1"/>
        <v>WO</v>
      </c>
    </row>
    <row r="68" spans="1:43" x14ac:dyDescent="0.25">
      <c r="A68" s="51">
        <f t="shared" si="2"/>
        <v>64</v>
      </c>
      <c r="B68" s="51" t="str">
        <f>B67</f>
        <v>WO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43" t="str">
        <f t="shared" si="1"/>
        <v>WO</v>
      </c>
    </row>
    <row r="69" spans="1:43" x14ac:dyDescent="0.25">
      <c r="A69" s="51">
        <f t="shared" si="2"/>
        <v>65</v>
      </c>
      <c r="B69" s="51" t="str">
        <f t="shared" ref="B69:B78" si="5">B68</f>
        <v>WO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43" t="str">
        <f t="shared" ref="AQ69:AQ104" si="6">B69</f>
        <v>WO</v>
      </c>
    </row>
    <row r="70" spans="1:43" ht="16.899999999999999" customHeight="1" x14ac:dyDescent="0.25">
      <c r="A70" s="51">
        <f t="shared" si="2"/>
        <v>66</v>
      </c>
      <c r="B70" s="51" t="str">
        <f t="shared" si="5"/>
        <v>WO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43" t="str">
        <f t="shared" si="6"/>
        <v>WO</v>
      </c>
    </row>
    <row r="71" spans="1:43" x14ac:dyDescent="0.25">
      <c r="A71" s="51">
        <f t="shared" si="2"/>
        <v>67</v>
      </c>
      <c r="B71" s="51" t="str">
        <f t="shared" si="5"/>
        <v>WO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43" t="str">
        <f t="shared" si="6"/>
        <v>WO</v>
      </c>
    </row>
    <row r="72" spans="1:43" x14ac:dyDescent="0.25">
      <c r="A72" s="51">
        <f t="shared" si="2"/>
        <v>68</v>
      </c>
      <c r="B72" s="51" t="str">
        <f t="shared" si="5"/>
        <v>WO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43" t="str">
        <f t="shared" si="6"/>
        <v>WO</v>
      </c>
    </row>
    <row r="73" spans="1:43" ht="16.899999999999999" customHeight="1" x14ac:dyDescent="0.25">
      <c r="A73" s="51">
        <f t="shared" si="2"/>
        <v>69</v>
      </c>
      <c r="B73" s="51" t="str">
        <f t="shared" si="5"/>
        <v>WO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43" t="str">
        <f t="shared" si="6"/>
        <v>WO</v>
      </c>
    </row>
    <row r="74" spans="1:43" x14ac:dyDescent="0.25">
      <c r="A74" s="51">
        <f t="shared" si="2"/>
        <v>70</v>
      </c>
      <c r="B74" s="51" t="str">
        <f t="shared" si="5"/>
        <v>WO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43" t="str">
        <f t="shared" si="6"/>
        <v>WO</v>
      </c>
    </row>
    <row r="75" spans="1:43" x14ac:dyDescent="0.25">
      <c r="A75" s="51">
        <f t="shared" si="2"/>
        <v>71</v>
      </c>
      <c r="B75" s="51" t="str">
        <f t="shared" si="5"/>
        <v>WO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43" t="str">
        <f t="shared" si="6"/>
        <v>WO</v>
      </c>
    </row>
    <row r="76" spans="1:43" ht="16.899999999999999" customHeight="1" x14ac:dyDescent="0.25">
      <c r="A76" s="51">
        <f t="shared" si="2"/>
        <v>72</v>
      </c>
      <c r="B76" s="51" t="str">
        <f t="shared" si="5"/>
        <v>WO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43" t="str">
        <f t="shared" si="6"/>
        <v>WO</v>
      </c>
    </row>
    <row r="77" spans="1:43" x14ac:dyDescent="0.25">
      <c r="A77" s="51">
        <f t="shared" si="2"/>
        <v>73</v>
      </c>
      <c r="B77" s="51" t="str">
        <f t="shared" si="5"/>
        <v>WO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43" t="str">
        <f t="shared" si="6"/>
        <v>WO</v>
      </c>
    </row>
    <row r="78" spans="1:43" x14ac:dyDescent="0.25">
      <c r="A78" s="51">
        <f t="shared" si="2"/>
        <v>74</v>
      </c>
      <c r="B78" s="51" t="str">
        <f t="shared" si="5"/>
        <v>WO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43" t="str">
        <f t="shared" si="6"/>
        <v>WO</v>
      </c>
    </row>
    <row r="79" spans="1:43" ht="16.899999999999999" customHeight="1" x14ac:dyDescent="0.25">
      <c r="A79" s="51">
        <f t="shared" si="2"/>
        <v>75</v>
      </c>
      <c r="B79" s="51" t="str">
        <f>B73</f>
        <v>WO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43" t="str">
        <f t="shared" si="6"/>
        <v>WO</v>
      </c>
    </row>
    <row r="80" spans="1:43" x14ac:dyDescent="0.25">
      <c r="A80" s="51">
        <f t="shared" si="2"/>
        <v>76</v>
      </c>
      <c r="B80" s="51" t="str">
        <f>B79</f>
        <v>WO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43" t="str">
        <f t="shared" si="6"/>
        <v>WO</v>
      </c>
    </row>
    <row r="81" spans="1:43" x14ac:dyDescent="0.25">
      <c r="A81" s="51">
        <f t="shared" si="2"/>
        <v>77</v>
      </c>
      <c r="B81" s="51" t="str">
        <f>B80</f>
        <v>WO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43" t="str">
        <f t="shared" si="6"/>
        <v>WO</v>
      </c>
    </row>
    <row r="82" spans="1:43" ht="16.899999999999999" customHeight="1" x14ac:dyDescent="0.25">
      <c r="A82" s="51">
        <f t="shared" si="2"/>
        <v>78</v>
      </c>
      <c r="B82" s="51" t="str">
        <f>B81</f>
        <v>WO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43" t="str">
        <f t="shared" si="6"/>
        <v>WO</v>
      </c>
    </row>
    <row r="83" spans="1:43" x14ac:dyDescent="0.25">
      <c r="A83" s="51">
        <f t="shared" si="2"/>
        <v>79</v>
      </c>
      <c r="B83" s="51" t="str">
        <f>B82</f>
        <v>WO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43" t="str">
        <f t="shared" si="6"/>
        <v>WO</v>
      </c>
    </row>
    <row r="84" spans="1:43" x14ac:dyDescent="0.25">
      <c r="A84" s="51">
        <f t="shared" si="2"/>
        <v>80</v>
      </c>
      <c r="B84" s="51" t="str">
        <f t="shared" ref="B84:B93" si="7">B83</f>
        <v>WO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43" t="str">
        <f t="shared" si="6"/>
        <v>WO</v>
      </c>
    </row>
    <row r="85" spans="1:43" ht="16.899999999999999" customHeight="1" x14ac:dyDescent="0.25">
      <c r="A85" s="51">
        <f t="shared" si="2"/>
        <v>81</v>
      </c>
      <c r="B85" s="51" t="str">
        <f t="shared" si="7"/>
        <v>WO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43" t="str">
        <f t="shared" si="6"/>
        <v>WO</v>
      </c>
    </row>
    <row r="86" spans="1:43" x14ac:dyDescent="0.25">
      <c r="A86" s="51">
        <f t="shared" si="2"/>
        <v>82</v>
      </c>
      <c r="B86" s="51" t="str">
        <f t="shared" si="7"/>
        <v>WO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43" t="str">
        <f t="shared" si="6"/>
        <v>WO</v>
      </c>
    </row>
    <row r="87" spans="1:43" x14ac:dyDescent="0.25">
      <c r="A87" s="51">
        <f t="shared" si="2"/>
        <v>83</v>
      </c>
      <c r="B87" s="51" t="str">
        <f t="shared" si="7"/>
        <v>WO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43" t="str">
        <f t="shared" si="6"/>
        <v>WO</v>
      </c>
    </row>
    <row r="88" spans="1:43" ht="16.899999999999999" customHeight="1" x14ac:dyDescent="0.25">
      <c r="A88" s="51">
        <f t="shared" si="2"/>
        <v>84</v>
      </c>
      <c r="B88" s="51" t="str">
        <f t="shared" si="7"/>
        <v>WO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43" t="str">
        <f t="shared" si="6"/>
        <v>WO</v>
      </c>
    </row>
    <row r="89" spans="1:43" x14ac:dyDescent="0.25">
      <c r="A89" s="51">
        <f t="shared" si="2"/>
        <v>85</v>
      </c>
      <c r="B89" s="51" t="str">
        <f t="shared" si="7"/>
        <v>WO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43" t="str">
        <f t="shared" si="6"/>
        <v>WO</v>
      </c>
    </row>
    <row r="90" spans="1:43" x14ac:dyDescent="0.25">
      <c r="A90" s="51">
        <f t="shared" si="2"/>
        <v>86</v>
      </c>
      <c r="B90" s="51" t="str">
        <f t="shared" si="7"/>
        <v>WO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43" t="str">
        <f t="shared" si="6"/>
        <v>WO</v>
      </c>
    </row>
    <row r="91" spans="1:43" ht="16.899999999999999" customHeight="1" x14ac:dyDescent="0.25">
      <c r="A91" s="51">
        <f t="shared" si="2"/>
        <v>87</v>
      </c>
      <c r="B91" s="51" t="str">
        <f t="shared" si="7"/>
        <v>WO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43" t="str">
        <f t="shared" si="6"/>
        <v>WO</v>
      </c>
    </row>
    <row r="92" spans="1:43" x14ac:dyDescent="0.25">
      <c r="A92" s="51">
        <f t="shared" si="2"/>
        <v>88</v>
      </c>
      <c r="B92" s="51" t="str">
        <f t="shared" si="7"/>
        <v>WO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43" t="str">
        <f t="shared" si="6"/>
        <v>WO</v>
      </c>
    </row>
    <row r="93" spans="1:43" x14ac:dyDescent="0.25">
      <c r="A93" s="51">
        <f t="shared" si="2"/>
        <v>89</v>
      </c>
      <c r="B93" s="51" t="str">
        <f t="shared" si="7"/>
        <v>WO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43" t="str">
        <f t="shared" si="6"/>
        <v>WO</v>
      </c>
    </row>
    <row r="94" spans="1:43" ht="16.899999999999999" customHeight="1" x14ac:dyDescent="0.25">
      <c r="A94" s="51">
        <f t="shared" si="2"/>
        <v>90</v>
      </c>
      <c r="B94" s="51" t="str">
        <f>B88</f>
        <v>WO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43" t="str">
        <f t="shared" si="6"/>
        <v>WO</v>
      </c>
    </row>
    <row r="95" spans="1:43" x14ac:dyDescent="0.25">
      <c r="A95" s="51">
        <f t="shared" si="2"/>
        <v>91</v>
      </c>
      <c r="B95" s="51" t="str">
        <f>B94</f>
        <v>WO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43" t="str">
        <f t="shared" si="6"/>
        <v>WO</v>
      </c>
    </row>
    <row r="96" spans="1:43" x14ac:dyDescent="0.25">
      <c r="A96" s="51">
        <f t="shared" si="2"/>
        <v>92</v>
      </c>
      <c r="B96" s="51" t="str">
        <f>B95</f>
        <v>WO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43" t="str">
        <f t="shared" si="6"/>
        <v>WO</v>
      </c>
    </row>
    <row r="97" spans="1:43" ht="16.899999999999999" customHeight="1" x14ac:dyDescent="0.25">
      <c r="A97" s="51">
        <f t="shared" si="2"/>
        <v>93</v>
      </c>
      <c r="B97" s="51" t="str">
        <f>B96</f>
        <v>WO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43" t="str">
        <f t="shared" si="6"/>
        <v>WO</v>
      </c>
    </row>
    <row r="98" spans="1:43" x14ac:dyDescent="0.25">
      <c r="A98" s="51">
        <f t="shared" si="2"/>
        <v>94</v>
      </c>
      <c r="B98" s="51" t="str">
        <f>B97</f>
        <v>WO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43" t="str">
        <f t="shared" si="6"/>
        <v>WO</v>
      </c>
    </row>
    <row r="99" spans="1:43" x14ac:dyDescent="0.25">
      <c r="A99" s="51">
        <f t="shared" si="2"/>
        <v>95</v>
      </c>
      <c r="B99" s="51" t="str">
        <f t="shared" ref="B99:B103" si="8">B98</f>
        <v>WO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43" t="str">
        <f t="shared" si="6"/>
        <v>WO</v>
      </c>
    </row>
    <row r="100" spans="1:43" ht="16.899999999999999" customHeight="1" x14ac:dyDescent="0.25">
      <c r="A100" s="51">
        <f t="shared" si="2"/>
        <v>96</v>
      </c>
      <c r="B100" s="51" t="str">
        <f t="shared" si="8"/>
        <v>WO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43" t="str">
        <f t="shared" si="6"/>
        <v>WO</v>
      </c>
    </row>
    <row r="101" spans="1:43" x14ac:dyDescent="0.25">
      <c r="A101" s="51">
        <f t="shared" si="2"/>
        <v>97</v>
      </c>
      <c r="B101" s="51" t="str">
        <f t="shared" si="8"/>
        <v>WO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43" t="str">
        <f t="shared" si="6"/>
        <v>WO</v>
      </c>
    </row>
    <row r="102" spans="1:43" x14ac:dyDescent="0.25">
      <c r="A102" s="51">
        <f t="shared" ref="A102:A103" si="9">A101+1</f>
        <v>98</v>
      </c>
      <c r="B102" s="51" t="str">
        <f t="shared" si="8"/>
        <v>WO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43" t="str">
        <f t="shared" si="6"/>
        <v>WO</v>
      </c>
    </row>
    <row r="103" spans="1:43" ht="16.899999999999999" customHeight="1" x14ac:dyDescent="0.25">
      <c r="A103" s="51">
        <f t="shared" si="9"/>
        <v>99</v>
      </c>
      <c r="B103" s="51" t="str">
        <f t="shared" si="8"/>
        <v>WO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43" t="str">
        <f t="shared" si="6"/>
        <v>WO</v>
      </c>
    </row>
    <row r="104" spans="1:43" ht="16.5" thickBot="1" x14ac:dyDescent="0.3">
      <c r="A104" s="51">
        <f>A103+1</f>
        <v>100</v>
      </c>
      <c r="B104" s="51" t="str">
        <f>B53</f>
        <v>WO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43" t="str">
        <f t="shared" si="6"/>
        <v>WO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150</v>
      </c>
      <c r="Q105" s="91" t="str">
        <f>IF(SUM(Q5:Q104)=0,"",SUM(Q5:Q104))</f>
        <v/>
      </c>
      <c r="R105" s="91">
        <f>IF(SUM(R5:R104)=0,"",SUM(R5:R104))</f>
        <v>50</v>
      </c>
      <c r="S105" s="635" t="str">
        <f t="shared" ref="S105:AN105" si="10">S2</f>
        <v>ADVENTUROUS ACTIVITIES</v>
      </c>
      <c r="T105" s="628" t="str">
        <f t="shared" si="10"/>
        <v>ARCHERY</v>
      </c>
      <c r="U105" s="626" t="str">
        <f t="shared" si="10"/>
        <v>ATHLETICS</v>
      </c>
      <c r="V105" s="628" t="str">
        <f t="shared" si="10"/>
        <v>BADMINTON</v>
      </c>
      <c r="W105" s="626" t="str">
        <f t="shared" si="10"/>
        <v>CANOEING</v>
      </c>
      <c r="X105" s="628" t="str">
        <f t="shared" si="10"/>
        <v>GOLF</v>
      </c>
      <c r="Y105" s="626" t="str">
        <f t="shared" si="10"/>
        <v>GYMNASTICS</v>
      </c>
      <c r="Z105" s="628" t="str">
        <f t="shared" si="10"/>
        <v>JUDO</v>
      </c>
      <c r="AA105" s="626" t="str">
        <f t="shared" si="10"/>
        <v>MOUNTAIN BIKING</v>
      </c>
      <c r="AB105" s="628" t="str">
        <f t="shared" si="10"/>
        <v>POOL -ARTISTIC SWIMMING</v>
      </c>
      <c r="AC105" s="626" t="str">
        <f t="shared" si="10"/>
        <v>POOL - POOLSIDE DIVING</v>
      </c>
      <c r="AD105" s="628" t="str">
        <f t="shared" si="10"/>
        <v>SKATEBOARDING</v>
      </c>
      <c r="AE105" s="626" t="str">
        <f t="shared" si="10"/>
        <v>SWORD FENCING</v>
      </c>
      <c r="AF105" s="628" t="str">
        <f t="shared" si="10"/>
        <v>TABLE TENNIS</v>
      </c>
      <c r="AG105" s="626" t="str">
        <f t="shared" si="10"/>
        <v>TRAMPOLINING</v>
      </c>
      <c r="AH105" s="628" t="str">
        <f t="shared" si="10"/>
        <v>VOLLEYBALL</v>
      </c>
      <c r="AI105" s="626" t="str">
        <f t="shared" si="10"/>
        <v>UNUSED</v>
      </c>
      <c r="AJ105" s="628" t="str">
        <f t="shared" si="10"/>
        <v>UNUSED</v>
      </c>
      <c r="AK105" s="626" t="str">
        <f t="shared" si="10"/>
        <v>UNUSED</v>
      </c>
      <c r="AL105" s="628" t="str">
        <f t="shared" si="10"/>
        <v>UNUSED</v>
      </c>
      <c r="AM105" s="626" t="str">
        <f t="shared" si="10"/>
        <v>UNUSED</v>
      </c>
      <c r="AN105" s="624" t="str">
        <f t="shared" si="10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1">IF(COUNTIF(S5:S104,1)=0,"",COUNTIF(S5:S104,1))</f>
        <v>5</v>
      </c>
      <c r="T108" s="35">
        <f t="shared" si="11"/>
        <v>1</v>
      </c>
      <c r="U108" s="35">
        <f t="shared" si="11"/>
        <v>1</v>
      </c>
      <c r="V108" s="35" t="str">
        <f t="shared" si="11"/>
        <v/>
      </c>
      <c r="W108" s="35">
        <f t="shared" si="11"/>
        <v>3</v>
      </c>
      <c r="X108" s="35">
        <f t="shared" si="11"/>
        <v>2</v>
      </c>
      <c r="Y108" s="35">
        <f t="shared" si="11"/>
        <v>2</v>
      </c>
      <c r="Z108" s="35" t="str">
        <f t="shared" si="11"/>
        <v/>
      </c>
      <c r="AA108" s="35" t="str">
        <f t="shared" si="11"/>
        <v/>
      </c>
      <c r="AB108" s="35" t="str">
        <f t="shared" si="11"/>
        <v/>
      </c>
      <c r="AC108" s="35" t="str">
        <f t="shared" si="11"/>
        <v/>
      </c>
      <c r="AD108" s="35">
        <f t="shared" si="11"/>
        <v>1</v>
      </c>
      <c r="AE108" s="35">
        <f t="shared" si="11"/>
        <v>1</v>
      </c>
      <c r="AF108" s="35" t="str">
        <f t="shared" si="11"/>
        <v/>
      </c>
      <c r="AG108" s="35">
        <f t="shared" si="11"/>
        <v>3</v>
      </c>
      <c r="AH108" s="35">
        <f t="shared" si="11"/>
        <v>1</v>
      </c>
      <c r="AI108" s="35" t="str">
        <f t="shared" si="11"/>
        <v/>
      </c>
      <c r="AJ108" s="35" t="str">
        <f t="shared" si="11"/>
        <v/>
      </c>
      <c r="AK108" s="35" t="str">
        <f t="shared" si="11"/>
        <v/>
      </c>
      <c r="AL108" s="35" t="str">
        <f t="shared" si="11"/>
        <v/>
      </c>
      <c r="AM108" s="35" t="str">
        <f t="shared" si="11"/>
        <v/>
      </c>
      <c r="AN108" s="34" t="str">
        <f t="shared" si="11"/>
        <v/>
      </c>
      <c r="AO108" s="33" t="s">
        <v>3</v>
      </c>
      <c r="AP108" s="32"/>
      <c r="AQ108" s="95">
        <f>SUM(S108:AN108)</f>
        <v>20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2">IF(COUNTIF(S5:S104,2)=0,"",COUNTIF(S5:S104,2))</f>
        <v>2</v>
      </c>
      <c r="T109" s="27">
        <f t="shared" si="12"/>
        <v>2</v>
      </c>
      <c r="U109" s="27">
        <f t="shared" si="12"/>
        <v>1</v>
      </c>
      <c r="V109" s="27">
        <f t="shared" si="12"/>
        <v>1</v>
      </c>
      <c r="W109" s="27">
        <f t="shared" si="12"/>
        <v>3</v>
      </c>
      <c r="X109" s="27">
        <f t="shared" si="12"/>
        <v>2</v>
      </c>
      <c r="Y109" s="27" t="str">
        <f t="shared" si="12"/>
        <v/>
      </c>
      <c r="Z109" s="27" t="str">
        <f t="shared" si="12"/>
        <v/>
      </c>
      <c r="AA109" s="27" t="str">
        <f t="shared" si="12"/>
        <v/>
      </c>
      <c r="AB109" s="27" t="str">
        <f t="shared" si="12"/>
        <v/>
      </c>
      <c r="AC109" s="27" t="str">
        <f t="shared" si="12"/>
        <v/>
      </c>
      <c r="AD109" s="27" t="str">
        <f t="shared" si="12"/>
        <v/>
      </c>
      <c r="AE109" s="27">
        <f t="shared" si="12"/>
        <v>4</v>
      </c>
      <c r="AF109" s="27">
        <f t="shared" si="12"/>
        <v>3</v>
      </c>
      <c r="AG109" s="27">
        <f t="shared" si="12"/>
        <v>2</v>
      </c>
      <c r="AH109" s="27" t="str">
        <f t="shared" si="12"/>
        <v/>
      </c>
      <c r="AI109" s="27" t="str">
        <f t="shared" si="12"/>
        <v/>
      </c>
      <c r="AJ109" s="27" t="str">
        <f t="shared" si="12"/>
        <v/>
      </c>
      <c r="AK109" s="27" t="str">
        <f t="shared" si="12"/>
        <v/>
      </c>
      <c r="AL109" s="27" t="str">
        <f t="shared" si="12"/>
        <v/>
      </c>
      <c r="AM109" s="27" t="str">
        <f t="shared" si="12"/>
        <v/>
      </c>
      <c r="AN109" s="26" t="str">
        <f t="shared" si="12"/>
        <v/>
      </c>
      <c r="AO109" s="25" t="s">
        <v>59</v>
      </c>
      <c r="AP109" s="24"/>
      <c r="AQ109" s="95">
        <f>SUM(S109:AN109)</f>
        <v>20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3">IF(COUNTIF(S5:S104,3)=0,"",COUNTIF(S5:S104,3))</f>
        <v>2</v>
      </c>
      <c r="T110" s="28" t="str">
        <f t="shared" si="13"/>
        <v/>
      </c>
      <c r="U110" s="27" t="str">
        <f t="shared" si="13"/>
        <v/>
      </c>
      <c r="V110" s="27" t="str">
        <f t="shared" si="13"/>
        <v/>
      </c>
      <c r="W110" s="27">
        <f t="shared" si="13"/>
        <v>2</v>
      </c>
      <c r="X110" s="27" t="str">
        <f t="shared" si="13"/>
        <v/>
      </c>
      <c r="Y110" s="27">
        <f t="shared" si="13"/>
        <v>1</v>
      </c>
      <c r="Z110" s="27">
        <f t="shared" si="13"/>
        <v>3</v>
      </c>
      <c r="AA110" s="27" t="str">
        <f t="shared" si="13"/>
        <v/>
      </c>
      <c r="AB110" s="27">
        <f t="shared" si="13"/>
        <v>1</v>
      </c>
      <c r="AC110" s="27" t="str">
        <f t="shared" si="13"/>
        <v/>
      </c>
      <c r="AD110" s="27">
        <f t="shared" si="13"/>
        <v>1</v>
      </c>
      <c r="AE110" s="27">
        <f t="shared" si="13"/>
        <v>1</v>
      </c>
      <c r="AF110" s="27">
        <f t="shared" si="13"/>
        <v>2</v>
      </c>
      <c r="AG110" s="27">
        <f t="shared" si="13"/>
        <v>2</v>
      </c>
      <c r="AH110" s="27">
        <f t="shared" si="13"/>
        <v>1</v>
      </c>
      <c r="AI110" s="27" t="str">
        <f t="shared" si="13"/>
        <v/>
      </c>
      <c r="AJ110" s="27" t="str">
        <f t="shared" si="13"/>
        <v/>
      </c>
      <c r="AK110" s="27" t="str">
        <f t="shared" si="13"/>
        <v/>
      </c>
      <c r="AL110" s="27" t="str">
        <f t="shared" si="13"/>
        <v/>
      </c>
      <c r="AM110" s="27" t="str">
        <f t="shared" si="13"/>
        <v/>
      </c>
      <c r="AN110" s="26" t="str">
        <f t="shared" si="13"/>
        <v/>
      </c>
      <c r="AO110" s="25" t="s">
        <v>58</v>
      </c>
      <c r="AP110" s="24"/>
      <c r="AQ110" s="95">
        <f>SUM(S110:AN110)</f>
        <v>16</v>
      </c>
    </row>
    <row r="111" spans="1:43" ht="16.5" thickTop="1" x14ac:dyDescent="0.25"/>
  </sheetData>
  <sortState xmlns:xlrd2="http://schemas.microsoft.com/office/spreadsheetml/2017/richdata2" ref="C5:AM24">
    <sortCondition ref="D5:D24"/>
    <sortCondition ref="C5:C24"/>
  </sortState>
  <mergeCells count="48">
    <mergeCell ref="AO2:AO3"/>
    <mergeCell ref="P3:R3"/>
    <mergeCell ref="AL105:AL106"/>
    <mergeCell ref="AM105:AM106"/>
    <mergeCell ref="AN105:AN106"/>
    <mergeCell ref="S105:S106"/>
    <mergeCell ref="T105:T106"/>
    <mergeCell ref="U105:U106"/>
    <mergeCell ref="V105:V106"/>
    <mergeCell ref="W105:W106"/>
    <mergeCell ref="X105:X106"/>
    <mergeCell ref="Y105:Y106"/>
    <mergeCell ref="Z105:Z106"/>
    <mergeCell ref="AB2:AB4"/>
    <mergeCell ref="AC2:AC4"/>
    <mergeCell ref="AD2:AD4"/>
    <mergeCell ref="S1:AN1"/>
    <mergeCell ref="D2:G2"/>
    <mergeCell ref="AL2:AL4"/>
    <mergeCell ref="AM2:AM4"/>
    <mergeCell ref="AN2:AN4"/>
    <mergeCell ref="AA2:AA4"/>
    <mergeCell ref="V2:V4"/>
    <mergeCell ref="W2:W4"/>
    <mergeCell ref="X2:X4"/>
    <mergeCell ref="Y2:Y4"/>
    <mergeCell ref="Z2:Z4"/>
    <mergeCell ref="S2:S4"/>
    <mergeCell ref="T2:T4"/>
    <mergeCell ref="U2:U4"/>
    <mergeCell ref="AH2:AH4"/>
    <mergeCell ref="AI2:AI4"/>
    <mergeCell ref="AE2:AE4"/>
    <mergeCell ref="AF2:AF4"/>
    <mergeCell ref="AG2:AG4"/>
    <mergeCell ref="AJ2:AJ4"/>
    <mergeCell ref="AK2:AK4"/>
    <mergeCell ref="AA105:AA106"/>
    <mergeCell ref="AJ105:AJ106"/>
    <mergeCell ref="AK105:AK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</mergeCells>
  <conditionalFormatting sqref="S108:AN110">
    <cfRule type="notContainsBlanks" dxfId="1" priority="6">
      <formula>LEN(TRIM(S108))&gt;0</formula>
    </cfRule>
  </conditionalFormatting>
  <conditionalFormatting sqref="S104:AN104 S8:AN21 S25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22:AN24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B67072F8-64CF-7B48-BAE5-4DDC8201EFBF}"/>
    <hyperlink ref="H6" r:id="rId2" xr:uid="{FECA6D62-924A-AF42-842E-3293374EAF18}"/>
    <hyperlink ref="H9" r:id="rId3" xr:uid="{82019FFD-3817-9343-85AB-E779A94ACD39}"/>
    <hyperlink ref="H10" r:id="rId4" xr:uid="{1D73EAF7-A1AC-104F-8BC7-04A488E4D48F}"/>
    <hyperlink ref="H11" r:id="rId5" xr:uid="{48661ABB-0097-2A41-A36E-1EB9FB9A0300}"/>
    <hyperlink ref="H12" r:id="rId6" xr:uid="{7F747592-C153-984E-826B-E11715125539}"/>
    <hyperlink ref="H13" r:id="rId7" xr:uid="{7A7FB31F-5CB2-B541-BDD8-3B144CD4E341}"/>
    <hyperlink ref="H14" r:id="rId8" xr:uid="{12094F7F-B9A2-4746-81B4-1C397F2F5075}"/>
    <hyperlink ref="H15" r:id="rId9" xr:uid="{73DECAF7-379C-BD4D-8881-5F93CB611821}"/>
    <hyperlink ref="H16" r:id="rId10" xr:uid="{E1939833-3896-C243-A6B4-9F3B9843EE2C}"/>
    <hyperlink ref="H17" r:id="rId11" xr:uid="{7E49D104-767F-5845-B1F4-C40CF0EA16EE}"/>
    <hyperlink ref="H18" r:id="rId12" xr:uid="{EABCC92C-D88B-C341-8D78-98F8CA35D0B4}"/>
    <hyperlink ref="H19" r:id="rId13" xr:uid="{489E746B-972C-8A4A-A89B-0A0FE047CAE4}"/>
    <hyperlink ref="H20" r:id="rId14" xr:uid="{C7BCE007-598E-5547-91CA-CF63DC5718FC}"/>
    <hyperlink ref="H21" r:id="rId15" xr:uid="{121EDA57-5962-9E47-AFE8-721466F9914F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6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111"/>
  <sheetViews>
    <sheetView topLeftCell="I106" zoomScaleNormal="100" workbookViewId="0">
      <pane ySplit="2760" activePane="bottomLeft"/>
      <selection activeCell="AQ108" sqref="AQ108"/>
      <selection pane="bottomLeft" activeCell="B2" sqref="B2:AP4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72</v>
      </c>
      <c r="E2" s="631"/>
      <c r="F2" s="631"/>
      <c r="G2" s="632"/>
      <c r="H2" s="124"/>
      <c r="I2" s="124"/>
      <c r="J2" s="78" t="s">
        <v>62</v>
      </c>
      <c r="K2" s="122"/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Other Schools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5" thickTop="1" x14ac:dyDescent="0.25">
      <c r="A5" s="92">
        <v>1</v>
      </c>
      <c r="B5" s="146" t="s">
        <v>121</v>
      </c>
      <c r="C5" s="206" t="s">
        <v>422</v>
      </c>
      <c r="D5" s="128" t="s">
        <v>420</v>
      </c>
      <c r="E5" s="167" t="s">
        <v>421</v>
      </c>
      <c r="F5" s="160" t="s">
        <v>423</v>
      </c>
      <c r="G5" s="165" t="s">
        <v>180</v>
      </c>
      <c r="H5" s="180" t="s">
        <v>425</v>
      </c>
      <c r="I5" s="172" t="s">
        <v>424</v>
      </c>
      <c r="J5" s="129" t="s">
        <v>427</v>
      </c>
      <c r="K5" s="172" t="s">
        <v>428</v>
      </c>
      <c r="L5" s="181" t="s">
        <v>426</v>
      </c>
      <c r="M5" s="165" t="s">
        <v>429</v>
      </c>
      <c r="N5" s="182" t="s">
        <v>430</v>
      </c>
      <c r="O5" s="188" t="s">
        <v>151</v>
      </c>
      <c r="P5" s="89"/>
      <c r="Q5" s="143"/>
      <c r="R5" s="280">
        <v>10</v>
      </c>
      <c r="S5" s="64">
        <v>2</v>
      </c>
      <c r="T5" s="65"/>
      <c r="U5" s="64">
        <v>3</v>
      </c>
      <c r="V5" s="65"/>
      <c r="W5" s="64"/>
      <c r="X5" s="65"/>
      <c r="Y5" s="64"/>
      <c r="Z5" s="65"/>
      <c r="AA5" s="64"/>
      <c r="AB5" s="65"/>
      <c r="AC5" s="64"/>
      <c r="AD5" s="65">
        <v>1</v>
      </c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2" t="str">
        <f t="shared" ref="AQ5:AQ36" si="0">B5</f>
        <v>OTH</v>
      </c>
    </row>
    <row r="6" spans="1:43" x14ac:dyDescent="0.25">
      <c r="A6" s="92">
        <v>2</v>
      </c>
      <c r="B6" s="146" t="s">
        <v>121</v>
      </c>
      <c r="C6" s="206" t="s">
        <v>431</v>
      </c>
      <c r="D6" s="128" t="s">
        <v>420</v>
      </c>
      <c r="E6" s="167" t="s">
        <v>432</v>
      </c>
      <c r="F6" s="160" t="s">
        <v>423</v>
      </c>
      <c r="G6" s="165" t="s">
        <v>161</v>
      </c>
      <c r="H6" s="180" t="s">
        <v>425</v>
      </c>
      <c r="I6" s="172" t="s">
        <v>424</v>
      </c>
      <c r="J6" s="129" t="s">
        <v>427</v>
      </c>
      <c r="K6" s="172" t="s">
        <v>428</v>
      </c>
      <c r="L6" s="181" t="s">
        <v>426</v>
      </c>
      <c r="M6" s="165" t="s">
        <v>429</v>
      </c>
      <c r="N6" s="182" t="s">
        <v>430</v>
      </c>
      <c r="O6" s="188" t="s">
        <v>151</v>
      </c>
      <c r="P6" s="89"/>
      <c r="Q6" s="143"/>
      <c r="R6" s="281">
        <v>10</v>
      </c>
      <c r="S6" s="64">
        <v>1</v>
      </c>
      <c r="T6" s="65"/>
      <c r="U6" s="64">
        <v>3</v>
      </c>
      <c r="V6" s="65"/>
      <c r="W6" s="64"/>
      <c r="X6" s="65"/>
      <c r="Y6" s="64"/>
      <c r="Z6" s="65"/>
      <c r="AA6" s="64"/>
      <c r="AB6" s="65"/>
      <c r="AC6" s="64"/>
      <c r="AD6" s="65">
        <v>2</v>
      </c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2" t="str">
        <f t="shared" si="0"/>
        <v>OTH</v>
      </c>
    </row>
    <row r="7" spans="1:43" ht="26.25" x14ac:dyDescent="0.25">
      <c r="A7" s="92">
        <v>3</v>
      </c>
      <c r="B7" s="146" t="s">
        <v>121</v>
      </c>
      <c r="C7" s="58" t="s">
        <v>2627</v>
      </c>
      <c r="D7" s="131" t="s">
        <v>2628</v>
      </c>
      <c r="E7" s="168" t="s">
        <v>1386</v>
      </c>
      <c r="F7" s="161" t="s">
        <v>2629</v>
      </c>
      <c r="G7" s="165" t="s">
        <v>152</v>
      </c>
      <c r="H7" s="183" t="s">
        <v>2630</v>
      </c>
      <c r="I7" s="173" t="s">
        <v>2631</v>
      </c>
      <c r="J7" s="134" t="s">
        <v>2632</v>
      </c>
      <c r="K7" s="173" t="s">
        <v>149</v>
      </c>
      <c r="L7" s="135" t="s">
        <v>1598</v>
      </c>
      <c r="M7" s="175" t="s">
        <v>2633</v>
      </c>
      <c r="N7" s="182" t="s">
        <v>2634</v>
      </c>
      <c r="O7" s="189" t="s">
        <v>153</v>
      </c>
      <c r="P7" s="89"/>
      <c r="Q7" s="143">
        <v>10</v>
      </c>
      <c r="R7" s="88"/>
      <c r="S7" s="56"/>
      <c r="T7" s="57">
        <v>2</v>
      </c>
      <c r="U7" s="56"/>
      <c r="V7" s="57"/>
      <c r="W7" s="56"/>
      <c r="X7" s="57"/>
      <c r="Y7" s="56"/>
      <c r="Z7" s="57"/>
      <c r="AA7" s="56"/>
      <c r="AB7" s="57"/>
      <c r="AC7" s="56"/>
      <c r="AD7" s="57"/>
      <c r="AE7" s="56">
        <v>1</v>
      </c>
      <c r="AF7" s="55"/>
      <c r="AG7" s="54">
        <v>3</v>
      </c>
      <c r="AH7" s="55"/>
      <c r="AI7" s="54"/>
      <c r="AJ7" s="55"/>
      <c r="AK7" s="54"/>
      <c r="AL7" s="55"/>
      <c r="AM7" s="54"/>
      <c r="AN7" s="53"/>
      <c r="AO7" s="59"/>
      <c r="AP7" s="52" t="s">
        <v>2635</v>
      </c>
      <c r="AQ7" s="192" t="str">
        <f t="shared" si="0"/>
        <v>OTH</v>
      </c>
    </row>
    <row r="8" spans="1:43" x14ac:dyDescent="0.25">
      <c r="A8" s="92">
        <v>4</v>
      </c>
      <c r="B8" s="146" t="s">
        <v>121</v>
      </c>
      <c r="C8" s="58"/>
      <c r="D8" s="131"/>
      <c r="E8" s="168"/>
      <c r="F8" s="161"/>
      <c r="G8" s="165"/>
      <c r="H8" s="183"/>
      <c r="I8" s="173"/>
      <c r="J8" s="134"/>
      <c r="K8" s="173"/>
      <c r="L8" s="135"/>
      <c r="M8" s="175"/>
      <c r="N8" s="182"/>
      <c r="O8" s="189"/>
      <c r="P8" s="89"/>
      <c r="Q8" s="143"/>
      <c r="R8" s="88"/>
      <c r="S8" s="56"/>
      <c r="T8" s="57"/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2" t="str">
        <f t="shared" si="0"/>
        <v>OTH</v>
      </c>
    </row>
    <row r="9" spans="1:43" x14ac:dyDescent="0.25">
      <c r="A9" s="92">
        <v>5</v>
      </c>
      <c r="B9" s="146" t="s">
        <v>121</v>
      </c>
      <c r="C9" s="58"/>
      <c r="D9" s="131"/>
      <c r="E9" s="168"/>
      <c r="F9" s="161"/>
      <c r="G9" s="165"/>
      <c r="H9" s="183"/>
      <c r="I9" s="174"/>
      <c r="J9" s="135"/>
      <c r="K9" s="174"/>
      <c r="L9" s="135"/>
      <c r="M9" s="175"/>
      <c r="N9" s="182"/>
      <c r="O9" s="189"/>
      <c r="P9" s="89"/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2" t="str">
        <f t="shared" si="0"/>
        <v>OTH</v>
      </c>
    </row>
    <row r="10" spans="1:43" x14ac:dyDescent="0.25">
      <c r="A10" s="92">
        <v>6</v>
      </c>
      <c r="B10" s="146" t="s">
        <v>121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2" t="str">
        <f t="shared" si="0"/>
        <v>OTH</v>
      </c>
    </row>
    <row r="11" spans="1:43" x14ac:dyDescent="0.25">
      <c r="A11" s="92">
        <v>7</v>
      </c>
      <c r="B11" s="146" t="s">
        <v>121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2" t="str">
        <f t="shared" si="0"/>
        <v>OTH</v>
      </c>
    </row>
    <row r="12" spans="1:43" x14ac:dyDescent="0.25">
      <c r="A12" s="92">
        <v>8</v>
      </c>
      <c r="B12" s="146" t="s">
        <v>121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2" t="str">
        <f t="shared" si="0"/>
        <v>OTH</v>
      </c>
    </row>
    <row r="13" spans="1:43" x14ac:dyDescent="0.25">
      <c r="A13" s="92">
        <v>9</v>
      </c>
      <c r="B13" s="146" t="s">
        <v>121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2" t="str">
        <f t="shared" si="0"/>
        <v>OTH</v>
      </c>
    </row>
    <row r="14" spans="1:43" x14ac:dyDescent="0.25">
      <c r="A14" s="92">
        <v>10</v>
      </c>
      <c r="B14" s="146" t="s">
        <v>121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2" t="str">
        <f t="shared" si="0"/>
        <v>OTH</v>
      </c>
    </row>
    <row r="15" spans="1:43" x14ac:dyDescent="0.25">
      <c r="A15" s="92">
        <v>11</v>
      </c>
      <c r="B15" s="146" t="s">
        <v>121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2" t="str">
        <f t="shared" si="0"/>
        <v>OTH</v>
      </c>
    </row>
    <row r="16" spans="1:43" x14ac:dyDescent="0.25">
      <c r="A16" s="92">
        <v>12</v>
      </c>
      <c r="B16" s="146" t="s">
        <v>121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2" t="str">
        <f t="shared" si="0"/>
        <v>OTH</v>
      </c>
    </row>
    <row r="17" spans="1:43" x14ac:dyDescent="0.25">
      <c r="A17" s="92">
        <v>13</v>
      </c>
      <c r="B17" s="146" t="s">
        <v>121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2" t="str">
        <f t="shared" si="0"/>
        <v>OTH</v>
      </c>
    </row>
    <row r="18" spans="1:43" x14ac:dyDescent="0.25">
      <c r="A18" s="92">
        <v>14</v>
      </c>
      <c r="B18" s="146" t="s">
        <v>121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2" t="str">
        <f t="shared" si="0"/>
        <v>OTH</v>
      </c>
    </row>
    <row r="19" spans="1:43" x14ac:dyDescent="0.25">
      <c r="A19" s="92">
        <v>15</v>
      </c>
      <c r="B19" s="146" t="s">
        <v>121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0"/>
        <v>OTH</v>
      </c>
    </row>
    <row r="20" spans="1:43" x14ac:dyDescent="0.25">
      <c r="A20" s="92">
        <v>16</v>
      </c>
      <c r="B20" s="146" t="s">
        <v>121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0"/>
        <v>OTH</v>
      </c>
    </row>
    <row r="21" spans="1:43" x14ac:dyDescent="0.25">
      <c r="A21" s="92">
        <v>17</v>
      </c>
      <c r="B21" s="146" t="s">
        <v>121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0"/>
        <v>OTH</v>
      </c>
    </row>
    <row r="22" spans="1:43" x14ac:dyDescent="0.25">
      <c r="A22" s="92">
        <v>18</v>
      </c>
      <c r="B22" s="146" t="s">
        <v>121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0"/>
        <v>OTH</v>
      </c>
    </row>
    <row r="23" spans="1:43" x14ac:dyDescent="0.25">
      <c r="A23" s="92">
        <v>19</v>
      </c>
      <c r="B23" s="146" t="s">
        <v>121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0"/>
        <v>OTH</v>
      </c>
    </row>
    <row r="24" spans="1:43" x14ac:dyDescent="0.25">
      <c r="A24" s="92">
        <v>20</v>
      </c>
      <c r="B24" s="146" t="s">
        <v>121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0"/>
        <v>OTH</v>
      </c>
    </row>
    <row r="25" spans="1:43" x14ac:dyDescent="0.25">
      <c r="A25" s="92">
        <v>21</v>
      </c>
      <c r="B25" s="146" t="s">
        <v>121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2" t="str">
        <f t="shared" si="0"/>
        <v>OTH</v>
      </c>
    </row>
    <row r="26" spans="1:43" x14ac:dyDescent="0.25">
      <c r="A26" s="92">
        <v>22</v>
      </c>
      <c r="B26" s="146" t="s">
        <v>121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2" t="str">
        <f t="shared" si="0"/>
        <v>OTH</v>
      </c>
    </row>
    <row r="27" spans="1:43" x14ac:dyDescent="0.25">
      <c r="A27" s="92">
        <v>23</v>
      </c>
      <c r="B27" s="146" t="s">
        <v>121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2" t="str">
        <f t="shared" si="0"/>
        <v>OTH</v>
      </c>
    </row>
    <row r="28" spans="1:43" x14ac:dyDescent="0.25">
      <c r="A28" s="92">
        <v>24</v>
      </c>
      <c r="B28" s="146" t="s">
        <v>121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0"/>
        <v>OTH</v>
      </c>
    </row>
    <row r="29" spans="1:43" x14ac:dyDescent="0.25">
      <c r="A29" s="92">
        <v>25</v>
      </c>
      <c r="B29" s="146" t="s">
        <v>121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2" t="str">
        <f t="shared" si="0"/>
        <v>OTH</v>
      </c>
    </row>
    <row r="30" spans="1:43" x14ac:dyDescent="0.25">
      <c r="A30" s="92">
        <v>26</v>
      </c>
      <c r="B30" s="146" t="s">
        <v>121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si="0"/>
        <v>OTH</v>
      </c>
    </row>
    <row r="31" spans="1:43" x14ac:dyDescent="0.25">
      <c r="A31" s="92">
        <v>27</v>
      </c>
      <c r="B31" s="146" t="s">
        <v>121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0"/>
        <v>OTH</v>
      </c>
    </row>
    <row r="32" spans="1:43" x14ac:dyDescent="0.25">
      <c r="A32" s="92">
        <v>28</v>
      </c>
      <c r="B32" s="146" t="s">
        <v>121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0"/>
        <v>OTH</v>
      </c>
    </row>
    <row r="33" spans="1:43" x14ac:dyDescent="0.25">
      <c r="A33" s="92">
        <v>29</v>
      </c>
      <c r="B33" s="146" t="s">
        <v>121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0"/>
        <v>OTH</v>
      </c>
    </row>
    <row r="34" spans="1:43" x14ac:dyDescent="0.25">
      <c r="A34" s="92">
        <v>30</v>
      </c>
      <c r="B34" s="146" t="s">
        <v>121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0"/>
        <v>OTH</v>
      </c>
    </row>
    <row r="35" spans="1:43" x14ac:dyDescent="0.25">
      <c r="A35" s="92">
        <v>31</v>
      </c>
      <c r="B35" s="146" t="s">
        <v>121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0"/>
        <v>OTH</v>
      </c>
    </row>
    <row r="36" spans="1:43" x14ac:dyDescent="0.25">
      <c r="A36" s="92">
        <v>32</v>
      </c>
      <c r="B36" s="146" t="s">
        <v>121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0"/>
        <v>OTH</v>
      </c>
    </row>
    <row r="37" spans="1:43" x14ac:dyDescent="0.25">
      <c r="A37" s="92">
        <v>33</v>
      </c>
      <c r="B37" s="146" t="s">
        <v>121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1">B37</f>
        <v>OTH</v>
      </c>
    </row>
    <row r="38" spans="1:43" x14ac:dyDescent="0.25">
      <c r="A38" s="92">
        <v>34</v>
      </c>
      <c r="B38" s="146" t="s">
        <v>121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1"/>
        <v>OTH</v>
      </c>
    </row>
    <row r="39" spans="1:43" x14ac:dyDescent="0.25">
      <c r="A39" s="92">
        <v>35</v>
      </c>
      <c r="B39" s="146" t="s">
        <v>121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1"/>
        <v>OTH</v>
      </c>
    </row>
    <row r="40" spans="1:43" x14ac:dyDescent="0.25">
      <c r="A40" s="92">
        <v>36</v>
      </c>
      <c r="B40" s="146" t="s">
        <v>121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1"/>
        <v>OTH</v>
      </c>
    </row>
    <row r="41" spans="1:43" x14ac:dyDescent="0.25">
      <c r="A41" s="92">
        <v>37</v>
      </c>
      <c r="B41" s="146" t="s">
        <v>121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1"/>
        <v>OTH</v>
      </c>
    </row>
    <row r="42" spans="1:43" x14ac:dyDescent="0.25">
      <c r="A42" s="92">
        <v>38</v>
      </c>
      <c r="B42" s="146" t="s">
        <v>121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1"/>
        <v>OTH</v>
      </c>
    </row>
    <row r="43" spans="1:43" x14ac:dyDescent="0.25">
      <c r="A43" s="92">
        <v>39</v>
      </c>
      <c r="B43" s="146" t="s">
        <v>121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1"/>
        <v>OTH</v>
      </c>
    </row>
    <row r="44" spans="1:43" x14ac:dyDescent="0.25">
      <c r="A44" s="92">
        <v>40</v>
      </c>
      <c r="B44" s="146" t="s">
        <v>121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1"/>
        <v>OTH</v>
      </c>
    </row>
    <row r="45" spans="1:43" x14ac:dyDescent="0.25">
      <c r="A45" s="92">
        <v>41</v>
      </c>
      <c r="B45" s="146" t="s">
        <v>121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1"/>
        <v>OTH</v>
      </c>
    </row>
    <row r="46" spans="1:43" x14ac:dyDescent="0.25">
      <c r="A46" s="92">
        <v>42</v>
      </c>
      <c r="B46" s="146" t="s">
        <v>121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1"/>
        <v>OTH</v>
      </c>
    </row>
    <row r="47" spans="1:43" x14ac:dyDescent="0.25">
      <c r="A47" s="92">
        <v>43</v>
      </c>
      <c r="B47" s="146" t="s">
        <v>121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1"/>
        <v>OTH</v>
      </c>
    </row>
    <row r="48" spans="1:43" x14ac:dyDescent="0.25">
      <c r="A48" s="92">
        <v>44</v>
      </c>
      <c r="B48" s="146" t="s">
        <v>121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1"/>
        <v>OTH</v>
      </c>
    </row>
    <row r="49" spans="1:43" x14ac:dyDescent="0.25">
      <c r="A49" s="92">
        <v>45</v>
      </c>
      <c r="B49" s="146" t="s">
        <v>121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1"/>
        <v>OTH</v>
      </c>
    </row>
    <row r="50" spans="1:43" x14ac:dyDescent="0.25">
      <c r="A50" s="92">
        <v>46</v>
      </c>
      <c r="B50" s="146" t="s">
        <v>121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1"/>
        <v>OTH</v>
      </c>
    </row>
    <row r="51" spans="1:43" x14ac:dyDescent="0.25">
      <c r="A51" s="92">
        <v>47</v>
      </c>
      <c r="B51" s="146" t="s">
        <v>121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1"/>
        <v>OTH</v>
      </c>
    </row>
    <row r="52" spans="1:43" x14ac:dyDescent="0.25">
      <c r="A52" s="92">
        <v>48</v>
      </c>
      <c r="B52" s="146" t="s">
        <v>121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1"/>
        <v>OTH</v>
      </c>
    </row>
    <row r="53" spans="1:43" x14ac:dyDescent="0.25">
      <c r="A53" s="92">
        <v>49</v>
      </c>
      <c r="B53" s="146" t="s">
        <v>121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1"/>
        <v>OTH</v>
      </c>
    </row>
    <row r="54" spans="1:43" x14ac:dyDescent="0.25">
      <c r="A54" s="92">
        <v>50</v>
      </c>
      <c r="B54" s="146" t="s">
        <v>121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1"/>
        <v>OTH</v>
      </c>
    </row>
    <row r="55" spans="1:43" x14ac:dyDescent="0.25">
      <c r="A55" s="92">
        <v>51</v>
      </c>
      <c r="B55" s="146" t="s">
        <v>121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1"/>
        <v>OTH</v>
      </c>
    </row>
    <row r="56" spans="1:43" x14ac:dyDescent="0.25">
      <c r="A56" s="92">
        <f t="shared" ref="A56:A102" si="2">A55+1</f>
        <v>52</v>
      </c>
      <c r="B56" s="92" t="s">
        <v>121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1"/>
        <v>OTH</v>
      </c>
    </row>
    <row r="57" spans="1:43" x14ac:dyDescent="0.25">
      <c r="A57" s="92">
        <f t="shared" si="2"/>
        <v>53</v>
      </c>
      <c r="B57" s="92" t="str">
        <f t="shared" ref="B57:B97" si="3">B56</f>
        <v>OTH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1"/>
        <v>OTH</v>
      </c>
    </row>
    <row r="58" spans="1:43" x14ac:dyDescent="0.25">
      <c r="A58" s="92">
        <f t="shared" si="2"/>
        <v>54</v>
      </c>
      <c r="B58" s="92" t="str">
        <f t="shared" si="3"/>
        <v>OTH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1"/>
        <v>OTH</v>
      </c>
    </row>
    <row r="59" spans="1:43" x14ac:dyDescent="0.25">
      <c r="A59" s="92">
        <f t="shared" si="2"/>
        <v>55</v>
      </c>
      <c r="B59" s="92" t="str">
        <f t="shared" si="3"/>
        <v>OTH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1"/>
        <v>OTH</v>
      </c>
    </row>
    <row r="60" spans="1:43" x14ac:dyDescent="0.25">
      <c r="A60" s="92">
        <f t="shared" si="2"/>
        <v>56</v>
      </c>
      <c r="B60" s="92" t="str">
        <f t="shared" si="3"/>
        <v>OTH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1"/>
        <v>OTH</v>
      </c>
    </row>
    <row r="61" spans="1:43" x14ac:dyDescent="0.25">
      <c r="A61" s="92">
        <f t="shared" si="2"/>
        <v>57</v>
      </c>
      <c r="B61" s="92" t="str">
        <f t="shared" si="3"/>
        <v>OTH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1"/>
        <v>OTH</v>
      </c>
    </row>
    <row r="62" spans="1:43" x14ac:dyDescent="0.25">
      <c r="A62" s="92">
        <f t="shared" si="2"/>
        <v>58</v>
      </c>
      <c r="B62" s="92" t="str">
        <f t="shared" si="3"/>
        <v>OTH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1"/>
        <v>OTH</v>
      </c>
    </row>
    <row r="63" spans="1:43" x14ac:dyDescent="0.25">
      <c r="A63" s="92">
        <f t="shared" si="2"/>
        <v>59</v>
      </c>
      <c r="B63" s="92" t="str">
        <f t="shared" si="3"/>
        <v>OTH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1"/>
        <v>OTH</v>
      </c>
    </row>
    <row r="64" spans="1:43" x14ac:dyDescent="0.25">
      <c r="A64" s="92">
        <f t="shared" si="2"/>
        <v>60</v>
      </c>
      <c r="B64" s="92" t="str">
        <f t="shared" si="3"/>
        <v>OTH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1"/>
        <v>OTH</v>
      </c>
    </row>
    <row r="65" spans="1:43" x14ac:dyDescent="0.25">
      <c r="A65" s="92">
        <f t="shared" si="2"/>
        <v>61</v>
      </c>
      <c r="B65" s="92" t="str">
        <f t="shared" si="3"/>
        <v>OTH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1"/>
        <v>OTH</v>
      </c>
    </row>
    <row r="66" spans="1:43" x14ac:dyDescent="0.25">
      <c r="A66" s="92">
        <f t="shared" si="2"/>
        <v>62</v>
      </c>
      <c r="B66" s="92" t="str">
        <f t="shared" si="3"/>
        <v>OTH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1"/>
        <v>OTH</v>
      </c>
    </row>
    <row r="67" spans="1:43" x14ac:dyDescent="0.25">
      <c r="A67" s="92">
        <f t="shared" si="2"/>
        <v>63</v>
      </c>
      <c r="B67" s="92" t="str">
        <f t="shared" si="3"/>
        <v>OTH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1"/>
        <v>OTH</v>
      </c>
    </row>
    <row r="68" spans="1:43" x14ac:dyDescent="0.25">
      <c r="A68" s="92">
        <f t="shared" si="2"/>
        <v>64</v>
      </c>
      <c r="B68" s="92" t="str">
        <f t="shared" si="3"/>
        <v>OTH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1"/>
        <v>OTH</v>
      </c>
    </row>
    <row r="69" spans="1:43" x14ac:dyDescent="0.25">
      <c r="A69" s="92">
        <f t="shared" si="2"/>
        <v>65</v>
      </c>
      <c r="B69" s="92" t="str">
        <f t="shared" si="3"/>
        <v>OTH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4">B69</f>
        <v>OTH</v>
      </c>
    </row>
    <row r="70" spans="1:43" x14ac:dyDescent="0.25">
      <c r="A70" s="92">
        <f t="shared" si="2"/>
        <v>66</v>
      </c>
      <c r="B70" s="92" t="str">
        <f t="shared" si="3"/>
        <v>OTH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4"/>
        <v>OTH</v>
      </c>
    </row>
    <row r="71" spans="1:43" x14ac:dyDescent="0.25">
      <c r="A71" s="92">
        <f t="shared" si="2"/>
        <v>67</v>
      </c>
      <c r="B71" s="92" t="str">
        <f t="shared" si="3"/>
        <v>OTH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4"/>
        <v>OTH</v>
      </c>
    </row>
    <row r="72" spans="1:43" x14ac:dyDescent="0.25">
      <c r="A72" s="92">
        <f t="shared" si="2"/>
        <v>68</v>
      </c>
      <c r="B72" s="92" t="str">
        <f t="shared" si="3"/>
        <v>OTH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4"/>
        <v>OTH</v>
      </c>
    </row>
    <row r="73" spans="1:43" x14ac:dyDescent="0.25">
      <c r="A73" s="92">
        <f t="shared" si="2"/>
        <v>69</v>
      </c>
      <c r="B73" s="92" t="str">
        <f t="shared" si="3"/>
        <v>OTH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4"/>
        <v>OTH</v>
      </c>
    </row>
    <row r="74" spans="1:43" x14ac:dyDescent="0.25">
      <c r="A74" s="92">
        <f t="shared" si="2"/>
        <v>70</v>
      </c>
      <c r="B74" s="92" t="str">
        <f t="shared" si="3"/>
        <v>OTH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4"/>
        <v>OTH</v>
      </c>
    </row>
    <row r="75" spans="1:43" x14ac:dyDescent="0.25">
      <c r="A75" s="92">
        <f t="shared" si="2"/>
        <v>71</v>
      </c>
      <c r="B75" s="92" t="str">
        <f t="shared" si="3"/>
        <v>OTH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4"/>
        <v>OTH</v>
      </c>
    </row>
    <row r="76" spans="1:43" x14ac:dyDescent="0.25">
      <c r="A76" s="92">
        <f t="shared" si="2"/>
        <v>72</v>
      </c>
      <c r="B76" s="92" t="str">
        <f t="shared" si="3"/>
        <v>OTH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4"/>
        <v>OTH</v>
      </c>
    </row>
    <row r="77" spans="1:43" x14ac:dyDescent="0.25">
      <c r="A77" s="92">
        <f t="shared" si="2"/>
        <v>73</v>
      </c>
      <c r="B77" s="92" t="str">
        <f t="shared" si="3"/>
        <v>OTH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4"/>
        <v>OTH</v>
      </c>
    </row>
    <row r="78" spans="1:43" x14ac:dyDescent="0.25">
      <c r="A78" s="92">
        <f t="shared" si="2"/>
        <v>74</v>
      </c>
      <c r="B78" s="92" t="str">
        <f t="shared" si="3"/>
        <v>OTH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4"/>
        <v>OTH</v>
      </c>
    </row>
    <row r="79" spans="1:43" x14ac:dyDescent="0.25">
      <c r="A79" s="92">
        <f t="shared" si="2"/>
        <v>75</v>
      </c>
      <c r="B79" s="92" t="str">
        <f t="shared" si="3"/>
        <v>OTH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4"/>
        <v>OTH</v>
      </c>
    </row>
    <row r="80" spans="1:43" x14ac:dyDescent="0.25">
      <c r="A80" s="92">
        <f t="shared" si="2"/>
        <v>76</v>
      </c>
      <c r="B80" s="92" t="str">
        <f t="shared" si="3"/>
        <v>OTH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4"/>
        <v>OTH</v>
      </c>
    </row>
    <row r="81" spans="1:43" x14ac:dyDescent="0.25">
      <c r="A81" s="92">
        <f t="shared" si="2"/>
        <v>77</v>
      </c>
      <c r="B81" s="92" t="str">
        <f t="shared" si="3"/>
        <v>OTH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4"/>
        <v>OTH</v>
      </c>
    </row>
    <row r="82" spans="1:43" x14ac:dyDescent="0.25">
      <c r="A82" s="92">
        <f t="shared" si="2"/>
        <v>78</v>
      </c>
      <c r="B82" s="92" t="str">
        <f t="shared" si="3"/>
        <v>OTH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4"/>
        <v>OTH</v>
      </c>
    </row>
    <row r="83" spans="1:43" x14ac:dyDescent="0.25">
      <c r="A83" s="92">
        <f t="shared" si="2"/>
        <v>79</v>
      </c>
      <c r="B83" s="92" t="str">
        <f t="shared" si="3"/>
        <v>OTH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4"/>
        <v>OTH</v>
      </c>
    </row>
    <row r="84" spans="1:43" x14ac:dyDescent="0.25">
      <c r="A84" s="92">
        <f t="shared" si="2"/>
        <v>80</v>
      </c>
      <c r="B84" s="92" t="str">
        <f t="shared" si="3"/>
        <v>OTH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4"/>
        <v>OTH</v>
      </c>
    </row>
    <row r="85" spans="1:43" x14ac:dyDescent="0.25">
      <c r="A85" s="92">
        <f t="shared" si="2"/>
        <v>81</v>
      </c>
      <c r="B85" s="92" t="str">
        <f t="shared" si="3"/>
        <v>OTH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4"/>
        <v>OTH</v>
      </c>
    </row>
    <row r="86" spans="1:43" x14ac:dyDescent="0.25">
      <c r="A86" s="92">
        <f t="shared" si="2"/>
        <v>82</v>
      </c>
      <c r="B86" s="92" t="str">
        <f t="shared" si="3"/>
        <v>OTH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4"/>
        <v>OTH</v>
      </c>
    </row>
    <row r="87" spans="1:43" x14ac:dyDescent="0.25">
      <c r="A87" s="92">
        <f t="shared" si="2"/>
        <v>83</v>
      </c>
      <c r="B87" s="92" t="str">
        <f t="shared" si="3"/>
        <v>OTH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4"/>
        <v>OTH</v>
      </c>
    </row>
    <row r="88" spans="1:43" x14ac:dyDescent="0.25">
      <c r="A88" s="92">
        <f t="shared" si="2"/>
        <v>84</v>
      </c>
      <c r="B88" s="92" t="str">
        <f t="shared" si="3"/>
        <v>OTH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4"/>
        <v>OTH</v>
      </c>
    </row>
    <row r="89" spans="1:43" x14ac:dyDescent="0.25">
      <c r="A89" s="92">
        <f t="shared" si="2"/>
        <v>85</v>
      </c>
      <c r="B89" s="92" t="str">
        <f t="shared" si="3"/>
        <v>OTH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4"/>
        <v>OTH</v>
      </c>
    </row>
    <row r="90" spans="1:43" x14ac:dyDescent="0.25">
      <c r="A90" s="92">
        <f t="shared" si="2"/>
        <v>86</v>
      </c>
      <c r="B90" s="92" t="str">
        <f t="shared" si="3"/>
        <v>OTH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4"/>
        <v>OTH</v>
      </c>
    </row>
    <row r="91" spans="1:43" x14ac:dyDescent="0.25">
      <c r="A91" s="92">
        <f t="shared" si="2"/>
        <v>87</v>
      </c>
      <c r="B91" s="92" t="str">
        <f t="shared" si="3"/>
        <v>OTH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4"/>
        <v>OTH</v>
      </c>
    </row>
    <row r="92" spans="1:43" x14ac:dyDescent="0.25">
      <c r="A92" s="92">
        <f t="shared" si="2"/>
        <v>88</v>
      </c>
      <c r="B92" s="92" t="str">
        <f t="shared" si="3"/>
        <v>OTH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4"/>
        <v>OTH</v>
      </c>
    </row>
    <row r="93" spans="1:43" x14ac:dyDescent="0.25">
      <c r="A93" s="92">
        <f t="shared" si="2"/>
        <v>89</v>
      </c>
      <c r="B93" s="92" t="str">
        <f t="shared" si="3"/>
        <v>OTH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4"/>
        <v>OTH</v>
      </c>
    </row>
    <row r="94" spans="1:43" x14ac:dyDescent="0.25">
      <c r="A94" s="92">
        <f t="shared" si="2"/>
        <v>90</v>
      </c>
      <c r="B94" s="92" t="str">
        <f t="shared" si="3"/>
        <v>OTH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4"/>
        <v>OTH</v>
      </c>
    </row>
    <row r="95" spans="1:43" x14ac:dyDescent="0.25">
      <c r="A95" s="92">
        <f t="shared" si="2"/>
        <v>91</v>
      </c>
      <c r="B95" s="92" t="str">
        <f t="shared" si="3"/>
        <v>OTH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4"/>
        <v>OTH</v>
      </c>
    </row>
    <row r="96" spans="1:43" x14ac:dyDescent="0.25">
      <c r="A96" s="92">
        <f t="shared" si="2"/>
        <v>92</v>
      </c>
      <c r="B96" s="92" t="str">
        <f t="shared" si="3"/>
        <v>OTH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4"/>
        <v>OTH</v>
      </c>
    </row>
    <row r="97" spans="1:43" x14ac:dyDescent="0.25">
      <c r="A97" s="92">
        <f t="shared" si="2"/>
        <v>93</v>
      </c>
      <c r="B97" s="92" t="str">
        <f t="shared" si="3"/>
        <v>OTH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4"/>
        <v>OTH</v>
      </c>
    </row>
    <row r="98" spans="1:43" x14ac:dyDescent="0.25">
      <c r="A98" s="92">
        <f t="shared" si="2"/>
        <v>94</v>
      </c>
      <c r="B98" s="92" t="str">
        <f>B97</f>
        <v>OTH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4"/>
        <v>OTH</v>
      </c>
    </row>
    <row r="99" spans="1:43" x14ac:dyDescent="0.25">
      <c r="A99" s="92">
        <f t="shared" si="2"/>
        <v>95</v>
      </c>
      <c r="B99" s="92" t="str">
        <f>B98</f>
        <v>OTH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4"/>
        <v>OTH</v>
      </c>
    </row>
    <row r="100" spans="1:43" x14ac:dyDescent="0.25">
      <c r="A100" s="92">
        <f t="shared" si="2"/>
        <v>96</v>
      </c>
      <c r="B100" s="92" t="str">
        <f>B99</f>
        <v>OTH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4"/>
        <v>OTH</v>
      </c>
    </row>
    <row r="101" spans="1:43" x14ac:dyDescent="0.25">
      <c r="A101" s="92">
        <f t="shared" si="2"/>
        <v>97</v>
      </c>
      <c r="B101" s="92" t="str">
        <f>B100</f>
        <v>OTH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4"/>
        <v>OTH</v>
      </c>
    </row>
    <row r="102" spans="1:43" x14ac:dyDescent="0.25">
      <c r="A102" s="92">
        <f t="shared" si="2"/>
        <v>98</v>
      </c>
      <c r="B102" s="92" t="str">
        <f t="shared" ref="B102:B104" si="5">B101</f>
        <v>OTH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4"/>
        <v>OTH</v>
      </c>
    </row>
    <row r="103" spans="1:43" x14ac:dyDescent="0.25">
      <c r="A103" s="92">
        <f t="shared" ref="A103" si="6">A102+1</f>
        <v>99</v>
      </c>
      <c r="B103" s="92" t="str">
        <f t="shared" si="5"/>
        <v>OTH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4"/>
        <v>OTH</v>
      </c>
    </row>
    <row r="104" spans="1:43" ht="16.5" thickBot="1" x14ac:dyDescent="0.3">
      <c r="A104" s="92">
        <f>A103+1</f>
        <v>100</v>
      </c>
      <c r="B104" s="92" t="str">
        <f t="shared" si="5"/>
        <v>OTH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4"/>
        <v>OTH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>
        <f>IF(SUM(Q5:Q104)=0,"",SUM(Q5:Q104))</f>
        <v>10</v>
      </c>
      <c r="R105" s="91">
        <f>IF(SUM(R5:R104)=0,"",SUM(R5:R104))</f>
        <v>20</v>
      </c>
      <c r="S105" s="635" t="str">
        <f t="shared" ref="S105:AN105" si="7">S2</f>
        <v>ADVENTUROUS ACTIVITIES</v>
      </c>
      <c r="T105" s="628" t="str">
        <f t="shared" si="7"/>
        <v>ARCHERY</v>
      </c>
      <c r="U105" s="626" t="str">
        <f t="shared" si="7"/>
        <v>ATHLETICS</v>
      </c>
      <c r="V105" s="628" t="str">
        <f t="shared" si="7"/>
        <v>BADMINTON</v>
      </c>
      <c r="W105" s="626" t="str">
        <f t="shared" si="7"/>
        <v>CANOEING</v>
      </c>
      <c r="X105" s="628" t="str">
        <f t="shared" si="7"/>
        <v>GOLF</v>
      </c>
      <c r="Y105" s="626" t="str">
        <f t="shared" si="7"/>
        <v>GYMNASTICS</v>
      </c>
      <c r="Z105" s="628" t="str">
        <f t="shared" si="7"/>
        <v>JUDO</v>
      </c>
      <c r="AA105" s="626" t="str">
        <f t="shared" si="7"/>
        <v>MOUNTAIN BIKING</v>
      </c>
      <c r="AB105" s="628" t="str">
        <f t="shared" si="7"/>
        <v>POOL -ARTISTIC SWIMMING</v>
      </c>
      <c r="AC105" s="626" t="str">
        <f t="shared" si="7"/>
        <v>POOL - POOLSIDE DIVING</v>
      </c>
      <c r="AD105" s="628" t="str">
        <f t="shared" si="7"/>
        <v>SKATEBOARDING</v>
      </c>
      <c r="AE105" s="626" t="str">
        <f t="shared" si="7"/>
        <v>SWORD FENCING</v>
      </c>
      <c r="AF105" s="628" t="str">
        <f t="shared" si="7"/>
        <v>TABLE TENNIS</v>
      </c>
      <c r="AG105" s="626" t="str">
        <f t="shared" si="7"/>
        <v>TRAMPOLINING</v>
      </c>
      <c r="AH105" s="628" t="str">
        <f t="shared" si="7"/>
        <v>VOLLEYBALL</v>
      </c>
      <c r="AI105" s="626" t="str">
        <f t="shared" si="7"/>
        <v>UNUSED</v>
      </c>
      <c r="AJ105" s="628" t="str">
        <f t="shared" si="7"/>
        <v>UNUSED</v>
      </c>
      <c r="AK105" s="626" t="str">
        <f t="shared" si="7"/>
        <v>UNUSED</v>
      </c>
      <c r="AL105" s="628" t="str">
        <f t="shared" si="7"/>
        <v>UNUSED</v>
      </c>
      <c r="AM105" s="626" t="str">
        <f t="shared" si="7"/>
        <v>UNUSED</v>
      </c>
      <c r="AN105" s="624" t="str">
        <f t="shared" si="7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3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8">IF(COUNTIF(S5:S104,1)=0,"",COUNTIF(S5:S104,1))</f>
        <v>1</v>
      </c>
      <c r="T108" s="35" t="str">
        <f t="shared" si="8"/>
        <v/>
      </c>
      <c r="U108" s="35" t="str">
        <f t="shared" si="8"/>
        <v/>
      </c>
      <c r="V108" s="35" t="str">
        <f t="shared" si="8"/>
        <v/>
      </c>
      <c r="W108" s="35" t="str">
        <f t="shared" si="8"/>
        <v/>
      </c>
      <c r="X108" s="35" t="str">
        <f t="shared" si="8"/>
        <v/>
      </c>
      <c r="Y108" s="35" t="str">
        <f t="shared" si="8"/>
        <v/>
      </c>
      <c r="Z108" s="35" t="str">
        <f t="shared" si="8"/>
        <v/>
      </c>
      <c r="AA108" s="35" t="str">
        <f t="shared" si="8"/>
        <v/>
      </c>
      <c r="AB108" s="35" t="str">
        <f t="shared" si="8"/>
        <v/>
      </c>
      <c r="AC108" s="35" t="str">
        <f t="shared" si="8"/>
        <v/>
      </c>
      <c r="AD108" s="35">
        <f t="shared" si="8"/>
        <v>1</v>
      </c>
      <c r="AE108" s="35">
        <f t="shared" si="8"/>
        <v>1</v>
      </c>
      <c r="AF108" s="35" t="str">
        <f t="shared" si="8"/>
        <v/>
      </c>
      <c r="AG108" s="35" t="str">
        <f t="shared" si="8"/>
        <v/>
      </c>
      <c r="AH108" s="35" t="str">
        <f t="shared" si="8"/>
        <v/>
      </c>
      <c r="AI108" s="35" t="str">
        <f t="shared" si="8"/>
        <v/>
      </c>
      <c r="AJ108" s="35" t="str">
        <f t="shared" si="8"/>
        <v/>
      </c>
      <c r="AK108" s="35" t="str">
        <f t="shared" si="8"/>
        <v/>
      </c>
      <c r="AL108" s="35" t="str">
        <f t="shared" si="8"/>
        <v/>
      </c>
      <c r="AM108" s="35" t="str">
        <f t="shared" si="8"/>
        <v/>
      </c>
      <c r="AN108" s="34" t="str">
        <f t="shared" si="8"/>
        <v/>
      </c>
      <c r="AO108" s="33" t="s">
        <v>3</v>
      </c>
      <c r="AP108" s="32"/>
      <c r="AQ108" s="95">
        <f>SUM(S108:AN108)</f>
        <v>3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9">IF(COUNTIF(S5:S104,2)=0,"",COUNTIF(S5:S104,2))</f>
        <v>1</v>
      </c>
      <c r="T109" s="27">
        <f t="shared" si="9"/>
        <v>1</v>
      </c>
      <c r="U109" s="27" t="str">
        <f t="shared" si="9"/>
        <v/>
      </c>
      <c r="V109" s="27" t="str">
        <f t="shared" si="9"/>
        <v/>
      </c>
      <c r="W109" s="27" t="str">
        <f t="shared" si="9"/>
        <v/>
      </c>
      <c r="X109" s="27" t="str">
        <f t="shared" si="9"/>
        <v/>
      </c>
      <c r="Y109" s="27" t="str">
        <f t="shared" si="9"/>
        <v/>
      </c>
      <c r="Z109" s="27" t="str">
        <f t="shared" si="9"/>
        <v/>
      </c>
      <c r="AA109" s="27" t="str">
        <f t="shared" si="9"/>
        <v/>
      </c>
      <c r="AB109" s="27" t="str">
        <f t="shared" si="9"/>
        <v/>
      </c>
      <c r="AC109" s="27" t="str">
        <f t="shared" si="9"/>
        <v/>
      </c>
      <c r="AD109" s="27">
        <f t="shared" si="9"/>
        <v>1</v>
      </c>
      <c r="AE109" s="27" t="str">
        <f t="shared" si="9"/>
        <v/>
      </c>
      <c r="AF109" s="27" t="str">
        <f t="shared" si="9"/>
        <v/>
      </c>
      <c r="AG109" s="27" t="str">
        <f t="shared" si="9"/>
        <v/>
      </c>
      <c r="AH109" s="27" t="str">
        <f t="shared" si="9"/>
        <v/>
      </c>
      <c r="AI109" s="27" t="str">
        <f t="shared" si="9"/>
        <v/>
      </c>
      <c r="AJ109" s="27" t="str">
        <f t="shared" si="9"/>
        <v/>
      </c>
      <c r="AK109" s="27" t="str">
        <f t="shared" si="9"/>
        <v/>
      </c>
      <c r="AL109" s="27" t="str">
        <f t="shared" si="9"/>
        <v/>
      </c>
      <c r="AM109" s="27" t="str">
        <f t="shared" si="9"/>
        <v/>
      </c>
      <c r="AN109" s="26" t="str">
        <f t="shared" si="9"/>
        <v/>
      </c>
      <c r="AO109" s="25" t="s">
        <v>59</v>
      </c>
      <c r="AP109" s="24"/>
      <c r="AQ109" s="95">
        <f>SUM(S109:AN109)</f>
        <v>3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0">IF(COUNTIF(S5:S104,3)=0,"",COUNTIF(S5:S104,3))</f>
        <v/>
      </c>
      <c r="T110" s="28" t="str">
        <f t="shared" si="10"/>
        <v/>
      </c>
      <c r="U110" s="27">
        <f t="shared" si="10"/>
        <v>2</v>
      </c>
      <c r="V110" s="27" t="str">
        <f t="shared" si="10"/>
        <v/>
      </c>
      <c r="W110" s="27" t="str">
        <f t="shared" si="10"/>
        <v/>
      </c>
      <c r="X110" s="27" t="str">
        <f t="shared" si="10"/>
        <v/>
      </c>
      <c r="Y110" s="27" t="str">
        <f t="shared" si="10"/>
        <v/>
      </c>
      <c r="Z110" s="27" t="str">
        <f t="shared" si="10"/>
        <v/>
      </c>
      <c r="AA110" s="27" t="str">
        <f t="shared" si="10"/>
        <v/>
      </c>
      <c r="AB110" s="27" t="str">
        <f t="shared" si="10"/>
        <v/>
      </c>
      <c r="AC110" s="27" t="str">
        <f t="shared" si="10"/>
        <v/>
      </c>
      <c r="AD110" s="27" t="str">
        <f t="shared" si="10"/>
        <v/>
      </c>
      <c r="AE110" s="27" t="str">
        <f t="shared" si="10"/>
        <v/>
      </c>
      <c r="AF110" s="27" t="str">
        <f t="shared" si="10"/>
        <v/>
      </c>
      <c r="AG110" s="27">
        <f t="shared" si="10"/>
        <v>1</v>
      </c>
      <c r="AH110" s="27" t="str">
        <f t="shared" si="10"/>
        <v/>
      </c>
      <c r="AI110" s="27" t="str">
        <f t="shared" si="10"/>
        <v/>
      </c>
      <c r="AJ110" s="27" t="str">
        <f t="shared" si="10"/>
        <v/>
      </c>
      <c r="AK110" s="27" t="str">
        <f t="shared" si="10"/>
        <v/>
      </c>
      <c r="AL110" s="27" t="str">
        <f t="shared" si="10"/>
        <v/>
      </c>
      <c r="AM110" s="27" t="str">
        <f t="shared" si="10"/>
        <v/>
      </c>
      <c r="AN110" s="26" t="str">
        <f t="shared" si="10"/>
        <v/>
      </c>
      <c r="AO110" s="25" t="s">
        <v>58</v>
      </c>
      <c r="AP110" s="24"/>
      <c r="AQ110" s="95">
        <f>SUM(S110:AN110)</f>
        <v>3</v>
      </c>
    </row>
    <row r="111" spans="1:43" ht="16.5" thickTop="1" x14ac:dyDescent="0.25"/>
  </sheetData>
  <sortState xmlns:xlrd2="http://schemas.microsoft.com/office/spreadsheetml/2017/richdata2" ref="C5:AM6">
    <sortCondition ref="D5:D6"/>
    <sortCondition ref="C5:C6"/>
  </sortState>
  <mergeCells count="48">
    <mergeCell ref="AO2:AO3"/>
    <mergeCell ref="P3:R3"/>
    <mergeCell ref="AL105:AL106"/>
    <mergeCell ref="AM105:AM106"/>
    <mergeCell ref="AN105:AN106"/>
    <mergeCell ref="V105:V106"/>
    <mergeCell ref="W105:W106"/>
    <mergeCell ref="S105:S106"/>
    <mergeCell ref="T105:T106"/>
    <mergeCell ref="U105:U106"/>
    <mergeCell ref="AE105:AE106"/>
    <mergeCell ref="AF105:AF106"/>
    <mergeCell ref="AG105:AG106"/>
    <mergeCell ref="AE2:AE4"/>
    <mergeCell ref="AF2:AF4"/>
    <mergeCell ref="AG2:AG4"/>
    <mergeCell ref="S1:AN1"/>
    <mergeCell ref="D2:G2"/>
    <mergeCell ref="AL2:AL4"/>
    <mergeCell ref="AM2:AM4"/>
    <mergeCell ref="AN2:AN4"/>
    <mergeCell ref="AI2:AI4"/>
    <mergeCell ref="S2:S4"/>
    <mergeCell ref="AA2:AA4"/>
    <mergeCell ref="AH2:AH4"/>
    <mergeCell ref="T2:T4"/>
    <mergeCell ref="U2:U4"/>
    <mergeCell ref="V2:V4"/>
    <mergeCell ref="W2:W4"/>
    <mergeCell ref="AB2:AB4"/>
    <mergeCell ref="AC2:AC4"/>
    <mergeCell ref="AD2:AD4"/>
    <mergeCell ref="X2:X4"/>
    <mergeCell ref="Y2:Y4"/>
    <mergeCell ref="Z2:Z4"/>
    <mergeCell ref="AJ2:AJ4"/>
    <mergeCell ref="AK2:AK4"/>
    <mergeCell ref="AJ105:AJ106"/>
    <mergeCell ref="AK105:AK106"/>
    <mergeCell ref="X105:X106"/>
    <mergeCell ref="Y105:Y106"/>
    <mergeCell ref="Z105:Z106"/>
    <mergeCell ref="AA105:AA106"/>
    <mergeCell ref="AH105:AH106"/>
    <mergeCell ref="AI105:AI106"/>
    <mergeCell ref="AB105:AB106"/>
    <mergeCell ref="AC105:AC106"/>
    <mergeCell ref="AD105:AD106"/>
  </mergeCells>
  <conditionalFormatting sqref="S108:AN110">
    <cfRule type="notContainsBlanks" dxfId="0" priority="6">
      <formula>LEN(TRIM(S108))&gt;0</formula>
    </cfRule>
  </conditionalFormatting>
  <conditionalFormatting sqref="S104:AN104 S8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6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display="nicholas.scorer@sherborne.org" xr:uid="{E96D49FD-DD01-BD41-A535-9CFD2C56EA80}"/>
    <hyperlink ref="H6" r:id="rId2" display="nicholas.scorer@sherborne.org" xr:uid="{6A0EE271-0B4D-8B44-B77D-171CD058D5F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1DEF-F761-437D-85EE-C72F76819D7D}">
  <dimension ref="A2:AO147"/>
  <sheetViews>
    <sheetView topLeftCell="A65" zoomScale="85" zoomScaleNormal="85" workbookViewId="0">
      <selection activeCell="B86" sqref="B86"/>
    </sheetView>
  </sheetViews>
  <sheetFormatPr defaultRowHeight="12.75" x14ac:dyDescent="0.2"/>
  <cols>
    <col min="1" max="1" width="6.28515625" customWidth="1"/>
    <col min="2" max="2" width="11.7109375" customWidth="1"/>
    <col min="3" max="3" width="18.140625" bestFit="1" customWidth="1"/>
    <col min="4" max="5" width="18.140625" customWidth="1"/>
    <col min="6" max="6" width="5.7109375" customWidth="1"/>
    <col min="7" max="7" width="25.28515625" bestFit="1" customWidth="1"/>
    <col min="8" max="8" width="19.42578125" customWidth="1"/>
    <col min="9" max="9" width="15.28515625" customWidth="1"/>
    <col min="10" max="10" width="20" customWidth="1"/>
    <col min="11" max="11" width="12.28515625" customWidth="1"/>
    <col min="12" max="13" width="15.42578125" customWidth="1"/>
    <col min="14" max="14" width="5.7109375" customWidth="1"/>
    <col min="15" max="17" width="6.140625" customWidth="1"/>
    <col min="18" max="33" width="4.7109375" customWidth="1"/>
    <col min="34" max="39" width="0" hidden="1" customWidth="1"/>
    <col min="40" max="40" width="5.28515625" customWidth="1"/>
    <col min="41" max="41" width="19.7109375" customWidth="1"/>
  </cols>
  <sheetData>
    <row r="2" spans="1:41" ht="13.5" thickBot="1" x14ac:dyDescent="0.25"/>
    <row r="3" spans="1:41" ht="19.5" thickTop="1" thickBot="1" x14ac:dyDescent="0.25">
      <c r="A3" s="77"/>
      <c r="B3" s="79" t="s">
        <v>16</v>
      </c>
      <c r="C3" s="630" t="s">
        <v>72</v>
      </c>
      <c r="D3" s="631"/>
      <c r="E3" s="631"/>
      <c r="F3" s="632"/>
      <c r="G3" s="124"/>
      <c r="H3" s="124"/>
      <c r="I3" s="78" t="s">
        <v>62</v>
      </c>
      <c r="J3" s="122"/>
      <c r="K3" s="123"/>
      <c r="L3" s="126"/>
      <c r="M3" s="126"/>
      <c r="N3" s="90"/>
      <c r="O3" s="77"/>
      <c r="P3" s="77"/>
      <c r="Q3" s="77"/>
      <c r="R3" s="611" t="s">
        <v>87</v>
      </c>
      <c r="S3" s="613" t="s">
        <v>49</v>
      </c>
      <c r="T3" s="611" t="s">
        <v>50</v>
      </c>
      <c r="U3" s="617" t="s">
        <v>51</v>
      </c>
      <c r="V3" s="619" t="s">
        <v>52</v>
      </c>
      <c r="W3" s="613" t="s">
        <v>53</v>
      </c>
      <c r="X3" s="611" t="s">
        <v>54</v>
      </c>
      <c r="Y3" s="617" t="s">
        <v>55</v>
      </c>
      <c r="Z3" s="611" t="s">
        <v>135</v>
      </c>
      <c r="AA3" s="613" t="s">
        <v>137</v>
      </c>
      <c r="AB3" s="611" t="s">
        <v>138</v>
      </c>
      <c r="AC3" s="613" t="s">
        <v>136</v>
      </c>
      <c r="AD3" s="611" t="s">
        <v>88</v>
      </c>
      <c r="AE3" s="613" t="s">
        <v>56</v>
      </c>
      <c r="AF3" s="611" t="s">
        <v>89</v>
      </c>
      <c r="AG3" s="613" t="s">
        <v>57</v>
      </c>
      <c r="AH3" s="611" t="s">
        <v>90</v>
      </c>
      <c r="AI3" s="613" t="s">
        <v>90</v>
      </c>
      <c r="AJ3" s="611" t="s">
        <v>90</v>
      </c>
      <c r="AK3" s="613" t="s">
        <v>90</v>
      </c>
      <c r="AL3" s="611" t="s">
        <v>90</v>
      </c>
      <c r="AM3" s="622" t="s">
        <v>90</v>
      </c>
      <c r="AN3" s="621" t="s">
        <v>61</v>
      </c>
      <c r="AO3" s="76" t="str">
        <f>C3</f>
        <v>Other Schools</v>
      </c>
    </row>
    <row r="4" spans="1:41" ht="16.5" thickTop="1" x14ac:dyDescent="0.25">
      <c r="A4" s="30"/>
      <c r="B4" s="61"/>
      <c r="C4" s="74"/>
      <c r="D4" s="74"/>
      <c r="E4" s="74"/>
      <c r="F4" s="118"/>
      <c r="G4" s="74"/>
      <c r="H4" s="74"/>
      <c r="I4" s="74"/>
      <c r="J4" s="73"/>
      <c r="K4" s="73"/>
      <c r="L4" s="119"/>
      <c r="M4" s="118"/>
      <c r="N4" s="30"/>
      <c r="O4" s="633" t="s">
        <v>15</v>
      </c>
      <c r="P4" s="634"/>
      <c r="Q4" s="634"/>
      <c r="R4" s="611"/>
      <c r="S4" s="613"/>
      <c r="T4" s="611"/>
      <c r="U4" s="617"/>
      <c r="V4" s="619"/>
      <c r="W4" s="613"/>
      <c r="X4" s="611"/>
      <c r="Y4" s="617"/>
      <c r="Z4" s="611"/>
      <c r="AA4" s="613"/>
      <c r="AB4" s="611"/>
      <c r="AC4" s="613"/>
      <c r="AD4" s="611"/>
      <c r="AE4" s="613"/>
      <c r="AF4" s="611"/>
      <c r="AG4" s="613"/>
      <c r="AH4" s="611"/>
      <c r="AI4" s="613"/>
      <c r="AJ4" s="611"/>
      <c r="AK4" s="613"/>
      <c r="AL4" s="611"/>
      <c r="AM4" s="622"/>
      <c r="AN4" s="621"/>
      <c r="AO4" s="72"/>
    </row>
    <row r="5" spans="1:41" ht="39.75" thickBot="1" x14ac:dyDescent="0.3">
      <c r="A5" s="70" t="s">
        <v>110</v>
      </c>
      <c r="B5" s="69" t="s">
        <v>14</v>
      </c>
      <c r="C5" s="137" t="s">
        <v>13</v>
      </c>
      <c r="D5" s="166" t="s">
        <v>140</v>
      </c>
      <c r="E5" s="136" t="s">
        <v>141</v>
      </c>
      <c r="F5" s="164" t="s">
        <v>7</v>
      </c>
      <c r="G5" s="177" t="s">
        <v>91</v>
      </c>
      <c r="H5" s="166" t="s">
        <v>12</v>
      </c>
      <c r="I5" s="136" t="s">
        <v>11</v>
      </c>
      <c r="J5" s="171" t="s">
        <v>10</v>
      </c>
      <c r="K5" s="178" t="s">
        <v>9</v>
      </c>
      <c r="L5" s="164" t="s">
        <v>8</v>
      </c>
      <c r="M5" s="179" t="s">
        <v>92</v>
      </c>
      <c r="N5" s="187" t="s">
        <v>142</v>
      </c>
      <c r="O5" s="145" t="s">
        <v>6</v>
      </c>
      <c r="P5" s="93" t="s">
        <v>5</v>
      </c>
      <c r="Q5" s="140" t="s">
        <v>143</v>
      </c>
      <c r="R5" s="612"/>
      <c r="S5" s="614"/>
      <c r="T5" s="612"/>
      <c r="U5" s="618"/>
      <c r="V5" s="620"/>
      <c r="W5" s="614"/>
      <c r="X5" s="612"/>
      <c r="Y5" s="618"/>
      <c r="Z5" s="612"/>
      <c r="AA5" s="614"/>
      <c r="AB5" s="612"/>
      <c r="AC5" s="614"/>
      <c r="AD5" s="612"/>
      <c r="AE5" s="614"/>
      <c r="AF5" s="612"/>
      <c r="AG5" s="614"/>
      <c r="AH5" s="612"/>
      <c r="AI5" s="614"/>
      <c r="AJ5" s="612"/>
      <c r="AK5" s="614"/>
      <c r="AL5" s="612"/>
      <c r="AM5" s="623"/>
      <c r="AN5" s="68" t="s">
        <v>60</v>
      </c>
      <c r="AO5" s="67" t="s">
        <v>4</v>
      </c>
    </row>
    <row r="6" spans="1:41" ht="13.5" thickTop="1" x14ac:dyDescent="0.2">
      <c r="A6" s="470" t="s">
        <v>70</v>
      </c>
      <c r="B6" s="471" t="s">
        <v>505</v>
      </c>
      <c r="C6" s="472" t="s">
        <v>506</v>
      </c>
      <c r="D6" s="473" t="s">
        <v>507</v>
      </c>
      <c r="E6" s="473" t="s">
        <v>508</v>
      </c>
      <c r="F6" s="474" t="s">
        <v>152</v>
      </c>
      <c r="G6" s="475" t="s">
        <v>509</v>
      </c>
      <c r="H6" s="476" t="s">
        <v>510</v>
      </c>
      <c r="I6" s="476" t="s">
        <v>511</v>
      </c>
      <c r="J6" s="476" t="s">
        <v>233</v>
      </c>
      <c r="K6" s="477" t="s">
        <v>512</v>
      </c>
      <c r="L6" s="478" t="s">
        <v>513</v>
      </c>
      <c r="M6" s="479"/>
      <c r="N6" s="241" t="s">
        <v>153</v>
      </c>
      <c r="O6" s="247"/>
      <c r="P6" s="143"/>
      <c r="Q6" s="279">
        <v>10</v>
      </c>
      <c r="R6" s="56"/>
      <c r="S6" s="57"/>
      <c r="T6" s="56"/>
      <c r="U6" s="57"/>
      <c r="V6" s="56"/>
      <c r="W6" s="57"/>
      <c r="X6" s="56"/>
      <c r="Y6" s="57"/>
      <c r="Z6" s="222"/>
      <c r="AA6" s="57"/>
      <c r="AB6" s="56"/>
      <c r="AC6" s="57"/>
      <c r="AD6" s="56"/>
      <c r="AE6" s="55">
        <v>2</v>
      </c>
      <c r="AF6" s="54"/>
      <c r="AG6" s="55">
        <v>1</v>
      </c>
      <c r="AH6" s="54"/>
      <c r="AI6" s="55"/>
      <c r="AJ6" s="54"/>
      <c r="AK6" s="55"/>
      <c r="AL6" s="54"/>
      <c r="AM6" s="53"/>
      <c r="AN6" s="59"/>
      <c r="AO6" s="52" t="s">
        <v>514</v>
      </c>
    </row>
    <row r="7" spans="1:41" x14ac:dyDescent="0.2">
      <c r="A7" s="481" t="s">
        <v>18</v>
      </c>
      <c r="B7" s="482" t="s">
        <v>822</v>
      </c>
      <c r="C7" s="483" t="s">
        <v>823</v>
      </c>
      <c r="D7" s="473" t="s">
        <v>824</v>
      </c>
      <c r="E7" s="473" t="s">
        <v>825</v>
      </c>
      <c r="F7" s="474" t="s">
        <v>161</v>
      </c>
      <c r="G7" s="475" t="s">
        <v>826</v>
      </c>
      <c r="H7" s="476" t="s">
        <v>827</v>
      </c>
      <c r="I7" s="476" t="s">
        <v>828</v>
      </c>
      <c r="J7" s="476" t="s">
        <v>233</v>
      </c>
      <c r="K7" s="477" t="s">
        <v>829</v>
      </c>
      <c r="L7" s="478" t="s">
        <v>830</v>
      </c>
      <c r="M7" s="479" t="s">
        <v>831</v>
      </c>
      <c r="N7" s="189" t="s">
        <v>151</v>
      </c>
      <c r="O7" s="89">
        <v>10</v>
      </c>
      <c r="P7" s="143"/>
      <c r="Q7" s="88"/>
      <c r="R7" s="56"/>
      <c r="S7" s="57"/>
      <c r="T7" s="56"/>
      <c r="U7" s="57"/>
      <c r="V7" s="56">
        <v>3</v>
      </c>
      <c r="W7" s="57"/>
      <c r="X7" s="56"/>
      <c r="Y7" s="57"/>
      <c r="Z7" s="56"/>
      <c r="AA7" s="57"/>
      <c r="AB7" s="56"/>
      <c r="AC7" s="57"/>
      <c r="AD7" s="56"/>
      <c r="AE7" s="55">
        <v>2</v>
      </c>
      <c r="AF7" s="54"/>
      <c r="AG7" s="55">
        <v>1</v>
      </c>
      <c r="AH7" s="54"/>
      <c r="AI7" s="55"/>
      <c r="AJ7" s="54"/>
      <c r="AK7" s="55"/>
      <c r="AL7" s="54"/>
      <c r="AM7" s="53"/>
      <c r="AN7" s="59"/>
      <c r="AO7" s="52"/>
    </row>
    <row r="8" spans="1:41" ht="13.5" thickBot="1" x14ac:dyDescent="0.25">
      <c r="A8" s="470" t="s">
        <v>70</v>
      </c>
      <c r="B8" s="471" t="s">
        <v>1671</v>
      </c>
      <c r="C8" s="472" t="s">
        <v>1678</v>
      </c>
      <c r="D8" s="473" t="s">
        <v>1672</v>
      </c>
      <c r="E8" s="473" t="s">
        <v>1679</v>
      </c>
      <c r="F8" s="474" t="s">
        <v>148</v>
      </c>
      <c r="G8" s="475" t="s">
        <v>1673</v>
      </c>
      <c r="H8" s="476" t="s">
        <v>1674</v>
      </c>
      <c r="I8" s="476"/>
      <c r="J8" s="476" t="s">
        <v>149</v>
      </c>
      <c r="K8" s="477" t="s">
        <v>1675</v>
      </c>
      <c r="L8" s="478" t="s">
        <v>1676</v>
      </c>
      <c r="M8" s="479"/>
      <c r="N8" s="241" t="s">
        <v>153</v>
      </c>
      <c r="O8" s="253"/>
      <c r="P8" s="254"/>
      <c r="Q8" s="255"/>
      <c r="R8" s="56"/>
      <c r="S8" s="57"/>
      <c r="T8" s="56"/>
      <c r="U8" s="57"/>
      <c r="V8" s="56"/>
      <c r="W8" s="57"/>
      <c r="X8" s="56">
        <v>2</v>
      </c>
      <c r="Y8" s="57"/>
      <c r="Z8" s="56"/>
      <c r="AA8" s="57"/>
      <c r="AB8" s="56"/>
      <c r="AC8" s="57">
        <v>3</v>
      </c>
      <c r="AD8" s="56"/>
      <c r="AE8" s="55"/>
      <c r="AF8" s="54"/>
      <c r="AG8" s="55">
        <v>1</v>
      </c>
      <c r="AH8" s="54"/>
      <c r="AI8" s="55"/>
      <c r="AJ8" s="54"/>
      <c r="AK8" s="55"/>
      <c r="AL8" s="54"/>
      <c r="AM8" s="53"/>
      <c r="AN8" s="59"/>
      <c r="AO8" s="52"/>
    </row>
    <row r="9" spans="1:41" ht="13.5" thickTop="1" x14ac:dyDescent="0.2">
      <c r="A9" s="470" t="s">
        <v>70</v>
      </c>
      <c r="B9" s="507" t="s">
        <v>1628</v>
      </c>
      <c r="C9" s="508" t="s">
        <v>1621</v>
      </c>
      <c r="D9" s="490" t="s">
        <v>1629</v>
      </c>
      <c r="E9" s="490" t="s">
        <v>1623</v>
      </c>
      <c r="F9" s="474" t="s">
        <v>152</v>
      </c>
      <c r="G9" s="506" t="s">
        <v>1624</v>
      </c>
      <c r="H9" s="491" t="s">
        <v>1625</v>
      </c>
      <c r="I9" s="491"/>
      <c r="J9" s="491" t="s">
        <v>149</v>
      </c>
      <c r="K9" s="492" t="s">
        <v>1626</v>
      </c>
      <c r="L9" s="474" t="s">
        <v>1627</v>
      </c>
      <c r="M9" s="479"/>
      <c r="N9" s="486" t="s">
        <v>153</v>
      </c>
      <c r="O9" s="253"/>
      <c r="P9" s="254"/>
      <c r="Q9" s="255"/>
      <c r="R9" s="64"/>
      <c r="S9" s="65"/>
      <c r="T9" s="64"/>
      <c r="U9" s="65"/>
      <c r="V9" s="64"/>
      <c r="W9" s="65">
        <v>3</v>
      </c>
      <c r="X9" s="64">
        <v>1</v>
      </c>
      <c r="Y9" s="65"/>
      <c r="Z9" s="64"/>
      <c r="AA9" s="65"/>
      <c r="AB9" s="64"/>
      <c r="AC9" s="65"/>
      <c r="AD9" s="64"/>
      <c r="AE9" s="63"/>
      <c r="AF9" s="62"/>
      <c r="AG9" s="63">
        <v>2</v>
      </c>
      <c r="AH9" s="62"/>
      <c r="AI9" s="63"/>
      <c r="AJ9" s="62"/>
      <c r="AK9" s="108"/>
      <c r="AL9" s="107"/>
      <c r="AM9" s="61"/>
      <c r="AN9" s="60"/>
      <c r="AO9" s="147"/>
    </row>
    <row r="10" spans="1:41" x14ac:dyDescent="0.2">
      <c r="A10" s="470" t="s">
        <v>70</v>
      </c>
      <c r="B10" s="471" t="s">
        <v>1620</v>
      </c>
      <c r="C10" s="472" t="s">
        <v>1621</v>
      </c>
      <c r="D10" s="473" t="s">
        <v>1622</v>
      </c>
      <c r="E10" s="473" t="s">
        <v>1623</v>
      </c>
      <c r="F10" s="493" t="s">
        <v>161</v>
      </c>
      <c r="G10" s="523" t="s">
        <v>1624</v>
      </c>
      <c r="H10" s="476" t="s">
        <v>1625</v>
      </c>
      <c r="I10" s="476"/>
      <c r="J10" s="476" t="s">
        <v>149</v>
      </c>
      <c r="K10" s="476" t="s">
        <v>1626</v>
      </c>
      <c r="L10" s="494" t="s">
        <v>1627</v>
      </c>
      <c r="M10" s="479"/>
      <c r="N10" s="486" t="s">
        <v>151</v>
      </c>
      <c r="O10" s="247">
        <v>10</v>
      </c>
      <c r="P10" s="143"/>
      <c r="Q10" s="250"/>
      <c r="R10" s="56"/>
      <c r="S10" s="57"/>
      <c r="T10" s="56"/>
      <c r="U10" s="57"/>
      <c r="V10" s="56"/>
      <c r="W10" s="57">
        <v>2</v>
      </c>
      <c r="X10" s="56"/>
      <c r="Y10" s="57"/>
      <c r="Z10" s="56"/>
      <c r="AA10" s="57"/>
      <c r="AB10" s="56"/>
      <c r="AC10" s="57"/>
      <c r="AD10" s="56"/>
      <c r="AE10" s="55"/>
      <c r="AF10" s="54">
        <v>1</v>
      </c>
      <c r="AG10" s="55">
        <v>3</v>
      </c>
      <c r="AH10" s="54"/>
      <c r="AI10" s="55"/>
      <c r="AJ10" s="54"/>
      <c r="AK10" s="55"/>
      <c r="AL10" s="54"/>
      <c r="AM10" s="53"/>
      <c r="AN10" s="59"/>
      <c r="AO10" s="52"/>
    </row>
    <row r="11" spans="1:41" x14ac:dyDescent="0.2">
      <c r="A11" s="470" t="s">
        <v>68</v>
      </c>
      <c r="B11" s="538" t="s">
        <v>2743</v>
      </c>
      <c r="C11" s="483" t="s">
        <v>1420</v>
      </c>
      <c r="D11" s="473" t="s">
        <v>1421</v>
      </c>
      <c r="E11" s="473" t="s">
        <v>1422</v>
      </c>
      <c r="F11" s="474" t="s">
        <v>152</v>
      </c>
      <c r="G11" s="475" t="s">
        <v>1423</v>
      </c>
      <c r="H11" s="477" t="s">
        <v>1424</v>
      </c>
      <c r="I11" s="477" t="s">
        <v>1425</v>
      </c>
      <c r="J11" s="477" t="s">
        <v>465</v>
      </c>
      <c r="K11" s="477" t="s">
        <v>1426</v>
      </c>
      <c r="L11" s="478" t="s">
        <v>1427</v>
      </c>
      <c r="M11" s="479" t="s">
        <v>1428</v>
      </c>
      <c r="N11" s="485" t="s">
        <v>153</v>
      </c>
      <c r="O11" s="89">
        <v>10</v>
      </c>
      <c r="P11" s="143"/>
      <c r="Q11" s="88"/>
      <c r="R11" s="56"/>
      <c r="S11" s="57"/>
      <c r="T11" s="56"/>
      <c r="U11" s="57">
        <v>2</v>
      </c>
      <c r="V11" s="56"/>
      <c r="W11" s="57"/>
      <c r="X11" s="56"/>
      <c r="Y11" s="57"/>
      <c r="Z11" s="56"/>
      <c r="AA11" s="57"/>
      <c r="AB11" s="56"/>
      <c r="AC11" s="57"/>
      <c r="AD11" s="56"/>
      <c r="AE11" s="55"/>
      <c r="AF11" s="54">
        <v>1</v>
      </c>
      <c r="AG11" s="55">
        <v>3</v>
      </c>
      <c r="AH11" s="54"/>
      <c r="AI11" s="55"/>
      <c r="AJ11" s="54"/>
      <c r="AK11" s="55"/>
      <c r="AL11" s="54"/>
      <c r="AM11" s="53"/>
      <c r="AN11" s="231" t="s">
        <v>1430</v>
      </c>
      <c r="AO11" s="52" t="s">
        <v>1429</v>
      </c>
    </row>
    <row r="12" spans="1:41" x14ac:dyDescent="0.2">
      <c r="A12" s="470" t="str">
        <f>A11</f>
        <v>St N</v>
      </c>
      <c r="B12" s="471" t="s">
        <v>1770</v>
      </c>
      <c r="C12" s="472" t="s">
        <v>1771</v>
      </c>
      <c r="D12" s="473" t="s">
        <v>1772</v>
      </c>
      <c r="E12" s="473" t="s">
        <v>1773</v>
      </c>
      <c r="F12" s="474" t="s">
        <v>152</v>
      </c>
      <c r="G12" s="475" t="s">
        <v>1774</v>
      </c>
      <c r="H12" s="476" t="s">
        <v>1775</v>
      </c>
      <c r="I12" s="476"/>
      <c r="J12" s="476" t="s">
        <v>149</v>
      </c>
      <c r="K12" s="477" t="s">
        <v>1776</v>
      </c>
      <c r="L12" s="478" t="s">
        <v>1777</v>
      </c>
      <c r="M12" s="479"/>
      <c r="N12" s="486" t="s">
        <v>153</v>
      </c>
      <c r="O12" s="247"/>
      <c r="P12" s="143"/>
      <c r="Q12" s="277">
        <v>10</v>
      </c>
      <c r="R12" s="56"/>
      <c r="S12" s="57"/>
      <c r="T12" s="56"/>
      <c r="U12" s="57"/>
      <c r="V12" s="56"/>
      <c r="W12" s="57"/>
      <c r="X12" s="56"/>
      <c r="Y12" s="57">
        <v>1</v>
      </c>
      <c r="Z12" s="56"/>
      <c r="AA12" s="57"/>
      <c r="AB12" s="56"/>
      <c r="AC12" s="57"/>
      <c r="AD12" s="56"/>
      <c r="AE12" s="55"/>
      <c r="AF12" s="54">
        <v>2</v>
      </c>
      <c r="AG12" s="55">
        <v>3</v>
      </c>
      <c r="AH12" s="54"/>
      <c r="AI12" s="55"/>
      <c r="AJ12" s="54"/>
      <c r="AK12" s="55"/>
      <c r="AL12" s="54"/>
      <c r="AM12" s="53"/>
      <c r="AN12" s="59"/>
      <c r="AO12" s="52"/>
    </row>
    <row r="13" spans="1:41" x14ac:dyDescent="0.2">
      <c r="A13" s="470" t="s">
        <v>68</v>
      </c>
      <c r="B13" s="482" t="s">
        <v>1403</v>
      </c>
      <c r="C13" s="483" t="s">
        <v>1405</v>
      </c>
      <c r="D13" s="473" t="s">
        <v>1404</v>
      </c>
      <c r="E13" s="473" t="s">
        <v>1406</v>
      </c>
      <c r="F13" s="474" t="s">
        <v>152</v>
      </c>
      <c r="G13" s="475" t="s">
        <v>1407</v>
      </c>
      <c r="H13" s="476" t="s">
        <v>1408</v>
      </c>
      <c r="I13" s="476" t="s">
        <v>350</v>
      </c>
      <c r="J13" s="476" t="s">
        <v>351</v>
      </c>
      <c r="K13" s="477" t="s">
        <v>1409</v>
      </c>
      <c r="L13" s="478" t="s">
        <v>1410</v>
      </c>
      <c r="M13" s="479" t="s">
        <v>1411</v>
      </c>
      <c r="N13" s="485" t="s">
        <v>153</v>
      </c>
      <c r="O13" s="89">
        <v>10</v>
      </c>
      <c r="P13" s="143"/>
      <c r="Q13" s="281"/>
      <c r="R13" s="56"/>
      <c r="S13" s="57">
        <v>1</v>
      </c>
      <c r="T13" s="56"/>
      <c r="U13" s="57"/>
      <c r="V13" s="56"/>
      <c r="W13" s="57"/>
      <c r="X13" s="56"/>
      <c r="Y13" s="57"/>
      <c r="Z13" s="56"/>
      <c r="AA13" s="57"/>
      <c r="AB13" s="56"/>
      <c r="AC13" s="57"/>
      <c r="AD13" s="56"/>
      <c r="AE13" s="55"/>
      <c r="AF13" s="54">
        <v>2</v>
      </c>
      <c r="AG13" s="55">
        <v>3</v>
      </c>
      <c r="AH13" s="54"/>
      <c r="AI13" s="55"/>
      <c r="AJ13" s="54"/>
      <c r="AK13" s="55"/>
      <c r="AL13" s="54"/>
      <c r="AM13" s="53"/>
      <c r="AN13" s="231"/>
      <c r="AO13" s="52"/>
    </row>
    <row r="14" spans="1:41" x14ac:dyDescent="0.2">
      <c r="A14" s="470" t="s">
        <v>70</v>
      </c>
      <c r="B14" s="471" t="s">
        <v>1743</v>
      </c>
      <c r="C14" s="472" t="s">
        <v>225</v>
      </c>
      <c r="D14" s="473" t="s">
        <v>1745</v>
      </c>
      <c r="E14" s="473" t="s">
        <v>1746</v>
      </c>
      <c r="F14" s="474" t="s">
        <v>152</v>
      </c>
      <c r="G14" s="475" t="s">
        <v>1747</v>
      </c>
      <c r="H14" s="476" t="s">
        <v>1748</v>
      </c>
      <c r="I14" s="476"/>
      <c r="J14" s="476" t="s">
        <v>149</v>
      </c>
      <c r="K14" s="477" t="s">
        <v>1646</v>
      </c>
      <c r="L14" s="478" t="s">
        <v>1749</v>
      </c>
      <c r="M14" s="479"/>
      <c r="N14" s="486" t="s">
        <v>153</v>
      </c>
      <c r="O14" s="247">
        <v>10</v>
      </c>
      <c r="P14" s="143"/>
      <c r="Q14" s="250"/>
      <c r="R14" s="56"/>
      <c r="S14" s="57"/>
      <c r="T14" s="56"/>
      <c r="U14" s="57"/>
      <c r="V14" s="56"/>
      <c r="W14" s="57">
        <v>2</v>
      </c>
      <c r="X14" s="56">
        <v>1</v>
      </c>
      <c r="Y14" s="57"/>
      <c r="Z14" s="56"/>
      <c r="AA14" s="57"/>
      <c r="AB14" s="56"/>
      <c r="AC14" s="57"/>
      <c r="AD14" s="56"/>
      <c r="AE14" s="55"/>
      <c r="AF14" s="54"/>
      <c r="AG14" s="55">
        <v>3</v>
      </c>
      <c r="AH14" s="54"/>
      <c r="AI14" s="55"/>
      <c r="AJ14" s="54"/>
      <c r="AK14" s="55"/>
      <c r="AL14" s="54"/>
      <c r="AM14" s="53"/>
      <c r="AN14" s="59" t="s">
        <v>336</v>
      </c>
      <c r="AO14" s="52"/>
    </row>
    <row r="15" spans="1:41" x14ac:dyDescent="0.2">
      <c r="A15" s="481" t="s">
        <v>18</v>
      </c>
      <c r="B15" s="482" t="s">
        <v>147</v>
      </c>
      <c r="C15" s="483" t="s">
        <v>218</v>
      </c>
      <c r="D15" s="473" t="s">
        <v>2605</v>
      </c>
      <c r="E15" s="473" t="s">
        <v>2606</v>
      </c>
      <c r="F15" s="474" t="s">
        <v>161</v>
      </c>
      <c r="G15" s="511" t="s">
        <v>2607</v>
      </c>
      <c r="H15" s="476" t="s">
        <v>2608</v>
      </c>
      <c r="I15" s="476" t="s">
        <v>233</v>
      </c>
      <c r="J15" s="476"/>
      <c r="K15" s="477" t="s">
        <v>2609</v>
      </c>
      <c r="L15" s="478" t="s">
        <v>2610</v>
      </c>
      <c r="M15" s="479" t="s">
        <v>2611</v>
      </c>
      <c r="N15" s="485" t="s">
        <v>153</v>
      </c>
      <c r="O15" s="307">
        <v>10</v>
      </c>
      <c r="P15" s="308"/>
      <c r="Q15" s="191"/>
      <c r="R15" s="56"/>
      <c r="S15" s="57"/>
      <c r="T15" s="56"/>
      <c r="U15" s="57"/>
      <c r="V15" s="56">
        <v>2</v>
      </c>
      <c r="W15" s="57">
        <v>1</v>
      </c>
      <c r="X15" s="56"/>
      <c r="Y15" s="57"/>
      <c r="Z15" s="56"/>
      <c r="AA15" s="57"/>
      <c r="AB15" s="56"/>
      <c r="AC15" s="57"/>
      <c r="AD15" s="56"/>
      <c r="AE15" s="55"/>
      <c r="AF15" s="54"/>
      <c r="AG15" s="55">
        <v>3</v>
      </c>
      <c r="AH15" s="54"/>
      <c r="AI15" s="55"/>
      <c r="AJ15" s="54"/>
      <c r="AK15" s="55"/>
      <c r="AL15" s="54"/>
      <c r="AM15" s="53"/>
      <c r="AN15" s="59"/>
      <c r="AO15" s="52" t="s">
        <v>2612</v>
      </c>
    </row>
    <row r="16" spans="1:41" x14ac:dyDescent="0.2">
      <c r="A16" s="470" t="s">
        <v>28</v>
      </c>
      <c r="B16" s="471" t="s">
        <v>1512</v>
      </c>
      <c r="C16" s="472" t="s">
        <v>1513</v>
      </c>
      <c r="D16" s="473" t="s">
        <v>1514</v>
      </c>
      <c r="E16" s="473" t="s">
        <v>1515</v>
      </c>
      <c r="F16" s="474" t="s">
        <v>152</v>
      </c>
      <c r="G16" s="475" t="s">
        <v>1519</v>
      </c>
      <c r="H16" s="476" t="s">
        <v>1516</v>
      </c>
      <c r="I16" s="476"/>
      <c r="J16" s="476" t="s">
        <v>149</v>
      </c>
      <c r="K16" s="477" t="s">
        <v>1517</v>
      </c>
      <c r="L16" s="478" t="s">
        <v>1518</v>
      </c>
      <c r="M16" s="479"/>
      <c r="N16" s="480" t="s">
        <v>153</v>
      </c>
      <c r="O16" s="89">
        <v>10</v>
      </c>
      <c r="P16" s="143"/>
      <c r="Q16" s="88"/>
      <c r="R16" s="56"/>
      <c r="S16" s="57">
        <v>1</v>
      </c>
      <c r="T16" s="56"/>
      <c r="U16" s="57"/>
      <c r="V16" s="56">
        <v>2</v>
      </c>
      <c r="W16" s="57"/>
      <c r="X16" s="56"/>
      <c r="Y16" s="57"/>
      <c r="Z16" s="56"/>
      <c r="AA16" s="57"/>
      <c r="AB16" s="56"/>
      <c r="AC16" s="57"/>
      <c r="AD16" s="56"/>
      <c r="AE16" s="55"/>
      <c r="AF16" s="54"/>
      <c r="AG16" s="55">
        <v>3</v>
      </c>
      <c r="AH16" s="54"/>
      <c r="AI16" s="55"/>
      <c r="AJ16" s="54"/>
      <c r="AK16" s="55"/>
      <c r="AL16" s="54"/>
      <c r="AM16" s="53"/>
      <c r="AN16" s="231"/>
      <c r="AO16" s="52" t="s">
        <v>1499</v>
      </c>
    </row>
    <row r="17" spans="1:41" ht="26.25" thickBot="1" x14ac:dyDescent="0.25">
      <c r="A17" s="470" t="s">
        <v>70</v>
      </c>
      <c r="B17" s="471" t="s">
        <v>618</v>
      </c>
      <c r="C17" s="472" t="s">
        <v>619</v>
      </c>
      <c r="D17" s="473" t="s">
        <v>620</v>
      </c>
      <c r="E17" s="473" t="s">
        <v>621</v>
      </c>
      <c r="F17" s="474" t="s">
        <v>152</v>
      </c>
      <c r="G17" s="475" t="s">
        <v>622</v>
      </c>
      <c r="H17" s="476" t="s">
        <v>623</v>
      </c>
      <c r="I17" s="476" t="s">
        <v>617</v>
      </c>
      <c r="J17" s="476" t="s">
        <v>149</v>
      </c>
      <c r="K17" s="477" t="s">
        <v>150</v>
      </c>
      <c r="L17" s="478" t="s">
        <v>624</v>
      </c>
      <c r="M17" s="479"/>
      <c r="N17" s="486" t="s">
        <v>153</v>
      </c>
      <c r="O17" s="247"/>
      <c r="P17" s="143"/>
      <c r="Q17" s="279">
        <v>10</v>
      </c>
      <c r="R17" s="56"/>
      <c r="S17" s="57"/>
      <c r="T17" s="56"/>
      <c r="U17" s="57"/>
      <c r="V17" s="56"/>
      <c r="W17" s="57">
        <v>3</v>
      </c>
      <c r="X17" s="56"/>
      <c r="Y17" s="57"/>
      <c r="Z17" s="56"/>
      <c r="AA17" s="57"/>
      <c r="AB17" s="56"/>
      <c r="AC17" s="57"/>
      <c r="AD17" s="56"/>
      <c r="AE17" s="55">
        <v>2</v>
      </c>
      <c r="AF17" s="54">
        <v>1</v>
      </c>
      <c r="AG17" s="55"/>
      <c r="AH17" s="54"/>
      <c r="AI17" s="55"/>
      <c r="AJ17" s="54"/>
      <c r="AK17" s="55"/>
      <c r="AL17" s="54"/>
      <c r="AM17" s="53"/>
      <c r="AN17" s="59" t="s">
        <v>168</v>
      </c>
      <c r="AO17" s="52" t="s">
        <v>625</v>
      </c>
    </row>
    <row r="18" spans="1:41" ht="13.5" thickTop="1" x14ac:dyDescent="0.2">
      <c r="A18" s="470" t="s">
        <v>30</v>
      </c>
      <c r="B18" s="488" t="s">
        <v>329</v>
      </c>
      <c r="C18" s="489" t="s">
        <v>328</v>
      </c>
      <c r="D18" s="490" t="s">
        <v>330</v>
      </c>
      <c r="E18" s="490" t="s">
        <v>331</v>
      </c>
      <c r="F18" s="474" t="s">
        <v>148</v>
      </c>
      <c r="G18" s="506" t="s">
        <v>332</v>
      </c>
      <c r="H18" s="491" t="s">
        <v>333</v>
      </c>
      <c r="I18" s="491" t="s">
        <v>325</v>
      </c>
      <c r="J18" s="491" t="s">
        <v>149</v>
      </c>
      <c r="K18" s="492" t="s">
        <v>334</v>
      </c>
      <c r="L18" s="474" t="s">
        <v>335</v>
      </c>
      <c r="M18" s="479"/>
      <c r="N18" s="480" t="s">
        <v>151</v>
      </c>
      <c r="O18" s="89"/>
      <c r="P18" s="143"/>
      <c r="Q18" s="281">
        <v>10</v>
      </c>
      <c r="R18" s="64"/>
      <c r="S18" s="65"/>
      <c r="T18" s="64"/>
      <c r="U18" s="65"/>
      <c r="V18" s="64"/>
      <c r="W18" s="65"/>
      <c r="X18" s="64">
        <v>3</v>
      </c>
      <c r="Y18" s="65"/>
      <c r="Z18" s="64"/>
      <c r="AA18" s="65"/>
      <c r="AB18" s="64"/>
      <c r="AC18" s="65"/>
      <c r="AD18" s="64"/>
      <c r="AE18" s="63">
        <v>2</v>
      </c>
      <c r="AF18" s="62">
        <v>1</v>
      </c>
      <c r="AG18" s="63"/>
      <c r="AH18" s="62"/>
      <c r="AI18" s="63"/>
      <c r="AJ18" s="62"/>
      <c r="AK18" s="108"/>
      <c r="AL18" s="107"/>
      <c r="AM18" s="61"/>
      <c r="AN18" s="60" t="s">
        <v>336</v>
      </c>
      <c r="AO18" s="147"/>
    </row>
    <row r="19" spans="1:41" ht="25.5" x14ac:dyDescent="0.2">
      <c r="A19" s="481" t="s">
        <v>18</v>
      </c>
      <c r="B19" s="488" t="s">
        <v>920</v>
      </c>
      <c r="C19" s="489" t="s">
        <v>921</v>
      </c>
      <c r="D19" s="490" t="s">
        <v>922</v>
      </c>
      <c r="E19" s="473" t="s">
        <v>923</v>
      </c>
      <c r="F19" s="493" t="s">
        <v>148</v>
      </c>
      <c r="G19" s="523" t="s">
        <v>924</v>
      </c>
      <c r="H19" s="476" t="s">
        <v>925</v>
      </c>
      <c r="I19" s="476" t="s">
        <v>276</v>
      </c>
      <c r="J19" s="476" t="s">
        <v>233</v>
      </c>
      <c r="K19" s="476" t="s">
        <v>926</v>
      </c>
      <c r="L19" s="494" t="s">
        <v>927</v>
      </c>
      <c r="M19" s="479" t="s">
        <v>928</v>
      </c>
      <c r="N19" s="480" t="s">
        <v>153</v>
      </c>
      <c r="O19" s="89">
        <v>10</v>
      </c>
      <c r="P19" s="143"/>
      <c r="Q19" s="88"/>
      <c r="R19" s="64"/>
      <c r="S19" s="65">
        <v>2</v>
      </c>
      <c r="T19" s="64"/>
      <c r="U19" s="65"/>
      <c r="V19" s="64"/>
      <c r="W19" s="65"/>
      <c r="X19" s="64"/>
      <c r="Y19" s="65"/>
      <c r="Z19" s="64"/>
      <c r="AA19" s="65"/>
      <c r="AB19" s="64"/>
      <c r="AC19" s="65"/>
      <c r="AD19" s="64"/>
      <c r="AE19" s="63">
        <v>3</v>
      </c>
      <c r="AF19" s="62">
        <v>1</v>
      </c>
      <c r="AG19" s="63"/>
      <c r="AH19" s="62"/>
      <c r="AI19" s="63"/>
      <c r="AJ19" s="62"/>
      <c r="AK19" s="63"/>
      <c r="AL19" s="62"/>
      <c r="AM19" s="61"/>
      <c r="AN19" s="60" t="s">
        <v>168</v>
      </c>
      <c r="AO19" s="147" t="s">
        <v>2738</v>
      </c>
    </row>
    <row r="20" spans="1:41" x14ac:dyDescent="0.2">
      <c r="A20" s="481" t="s">
        <v>18</v>
      </c>
      <c r="B20" s="482" t="s">
        <v>434</v>
      </c>
      <c r="C20" s="483" t="s">
        <v>345</v>
      </c>
      <c r="D20" s="473" t="s">
        <v>555</v>
      </c>
      <c r="E20" s="473" t="s">
        <v>435</v>
      </c>
      <c r="F20" s="493" t="s">
        <v>148</v>
      </c>
      <c r="G20" s="523" t="s">
        <v>436</v>
      </c>
      <c r="H20" s="476" t="s">
        <v>437</v>
      </c>
      <c r="I20" s="476" t="s">
        <v>438</v>
      </c>
      <c r="J20" s="476" t="s">
        <v>233</v>
      </c>
      <c r="K20" s="476" t="s">
        <v>439</v>
      </c>
      <c r="L20" s="494" t="s">
        <v>440</v>
      </c>
      <c r="M20" s="479" t="s">
        <v>441</v>
      </c>
      <c r="N20" s="480" t="s">
        <v>151</v>
      </c>
      <c r="O20" s="89"/>
      <c r="P20" s="143"/>
      <c r="Q20" s="281">
        <v>10</v>
      </c>
      <c r="R20" s="309">
        <v>3</v>
      </c>
      <c r="S20" s="57"/>
      <c r="T20" s="56"/>
      <c r="U20" s="57"/>
      <c r="V20" s="56"/>
      <c r="W20" s="57"/>
      <c r="X20" s="56"/>
      <c r="Y20" s="57"/>
      <c r="Z20" s="56"/>
      <c r="AA20" s="57"/>
      <c r="AB20" s="56"/>
      <c r="AC20" s="57"/>
      <c r="AD20" s="56">
        <v>2</v>
      </c>
      <c r="AE20" s="55"/>
      <c r="AF20" s="54">
        <v>1</v>
      </c>
      <c r="AG20" s="55"/>
      <c r="AH20" s="54"/>
      <c r="AI20" s="55"/>
      <c r="AJ20" s="54"/>
      <c r="AK20" s="55"/>
      <c r="AL20" s="54"/>
      <c r="AM20" s="53"/>
      <c r="AN20" s="59" t="s">
        <v>336</v>
      </c>
      <c r="AO20" s="52"/>
    </row>
    <row r="21" spans="1:41" ht="25.5" x14ac:dyDescent="0.2">
      <c r="A21" s="470" t="s">
        <v>67</v>
      </c>
      <c r="B21" s="482" t="s">
        <v>2653</v>
      </c>
      <c r="C21" s="483" t="s">
        <v>2654</v>
      </c>
      <c r="D21" s="473" t="s">
        <v>2532</v>
      </c>
      <c r="E21" s="473" t="s">
        <v>2655</v>
      </c>
      <c r="F21" s="493" t="s">
        <v>152</v>
      </c>
      <c r="G21" s="523" t="s">
        <v>2656</v>
      </c>
      <c r="H21" s="476" t="s">
        <v>2657</v>
      </c>
      <c r="I21" s="476"/>
      <c r="J21" s="476" t="s">
        <v>149</v>
      </c>
      <c r="K21" s="476" t="s">
        <v>2434</v>
      </c>
      <c r="L21" s="494" t="s">
        <v>2658</v>
      </c>
      <c r="M21" s="479" t="s">
        <v>2659</v>
      </c>
      <c r="N21" s="485" t="s">
        <v>153</v>
      </c>
      <c r="O21" s="321">
        <v>0</v>
      </c>
      <c r="P21" s="308"/>
      <c r="Q21" s="191"/>
      <c r="R21" s="56"/>
      <c r="S21" s="57"/>
      <c r="T21" s="56"/>
      <c r="U21" s="57"/>
      <c r="V21" s="56"/>
      <c r="W21" s="57"/>
      <c r="X21" s="56">
        <v>2</v>
      </c>
      <c r="Y21" s="57"/>
      <c r="Z21" s="56"/>
      <c r="AA21" s="57"/>
      <c r="AB21" s="309">
        <v>3</v>
      </c>
      <c r="AC21" s="57"/>
      <c r="AD21" s="56"/>
      <c r="AE21" s="55"/>
      <c r="AF21" s="54">
        <v>1</v>
      </c>
      <c r="AG21" s="55"/>
      <c r="AH21" s="54"/>
      <c r="AI21" s="55"/>
      <c r="AJ21" s="54"/>
      <c r="AK21" s="55"/>
      <c r="AL21" s="54"/>
      <c r="AM21" s="53"/>
      <c r="AN21" s="59" t="s">
        <v>2458</v>
      </c>
      <c r="AO21" s="52" t="s">
        <v>2660</v>
      </c>
    </row>
    <row r="22" spans="1:41" x14ac:dyDescent="0.2">
      <c r="A22" s="470" t="s">
        <v>28</v>
      </c>
      <c r="B22" s="471" t="s">
        <v>154</v>
      </c>
      <c r="C22" s="472" t="s">
        <v>1440</v>
      </c>
      <c r="D22" s="473" t="s">
        <v>1450</v>
      </c>
      <c r="E22" s="473" t="s">
        <v>1446</v>
      </c>
      <c r="F22" s="474" t="s">
        <v>152</v>
      </c>
      <c r="G22" s="475" t="s">
        <v>1448</v>
      </c>
      <c r="H22" s="477" t="s">
        <v>1451</v>
      </c>
      <c r="I22" s="477"/>
      <c r="J22" s="477" t="s">
        <v>149</v>
      </c>
      <c r="K22" s="477" t="s">
        <v>363</v>
      </c>
      <c r="L22" s="478" t="s">
        <v>1452</v>
      </c>
      <c r="M22" s="479"/>
      <c r="N22" s="485" t="s">
        <v>153</v>
      </c>
      <c r="O22" s="89">
        <v>10</v>
      </c>
      <c r="P22" s="143"/>
      <c r="Q22" s="191"/>
      <c r="R22" s="56"/>
      <c r="S22" s="57"/>
      <c r="T22" s="56"/>
      <c r="U22" s="57"/>
      <c r="V22" s="56"/>
      <c r="W22" s="57">
        <v>2</v>
      </c>
      <c r="X22" s="56">
        <v>3</v>
      </c>
      <c r="Y22" s="57"/>
      <c r="Z22" s="56"/>
      <c r="AA22" s="57"/>
      <c r="AB22" s="56"/>
      <c r="AC22" s="57"/>
      <c r="AD22" s="56"/>
      <c r="AE22" s="55"/>
      <c r="AF22" s="54">
        <v>1</v>
      </c>
      <c r="AG22" s="55"/>
      <c r="AH22" s="54"/>
      <c r="AI22" s="55"/>
      <c r="AJ22" s="54"/>
      <c r="AK22" s="55"/>
      <c r="AL22" s="54"/>
      <c r="AM22" s="53"/>
      <c r="AN22" s="231" t="s">
        <v>657</v>
      </c>
      <c r="AO22" s="52"/>
    </row>
    <row r="23" spans="1:41" x14ac:dyDescent="0.2">
      <c r="A23" s="470" t="s">
        <v>67</v>
      </c>
      <c r="B23" s="482" t="s">
        <v>2669</v>
      </c>
      <c r="C23" s="483" t="s">
        <v>1529</v>
      </c>
      <c r="D23" s="473" t="s">
        <v>2670</v>
      </c>
      <c r="E23" s="473" t="s">
        <v>2094</v>
      </c>
      <c r="F23" s="474" t="s">
        <v>161</v>
      </c>
      <c r="G23" s="475" t="s">
        <v>2095</v>
      </c>
      <c r="H23" s="477" t="s">
        <v>2096</v>
      </c>
      <c r="I23" s="477"/>
      <c r="J23" s="477" t="s">
        <v>149</v>
      </c>
      <c r="K23" s="477" t="s">
        <v>2097</v>
      </c>
      <c r="L23" s="478" t="s">
        <v>2671</v>
      </c>
      <c r="M23" s="479"/>
      <c r="N23" s="485" t="s">
        <v>151</v>
      </c>
      <c r="O23" s="307">
        <v>10</v>
      </c>
      <c r="P23" s="308"/>
      <c r="Q23" s="191"/>
      <c r="R23" s="56"/>
      <c r="S23" s="57"/>
      <c r="T23" s="56"/>
      <c r="U23" s="57"/>
      <c r="V23" s="56"/>
      <c r="W23" s="57">
        <v>2</v>
      </c>
      <c r="X23" s="56"/>
      <c r="Y23" s="57"/>
      <c r="Z23" s="56"/>
      <c r="AA23" s="57"/>
      <c r="AB23" s="56"/>
      <c r="AC23" s="57"/>
      <c r="AD23" s="56"/>
      <c r="AE23" s="55"/>
      <c r="AF23" s="54">
        <v>1</v>
      </c>
      <c r="AG23" s="55"/>
      <c r="AH23" s="54"/>
      <c r="AI23" s="55"/>
      <c r="AJ23" s="54"/>
      <c r="AK23" s="55"/>
      <c r="AL23" s="54"/>
      <c r="AM23" s="53"/>
      <c r="AN23" s="59"/>
      <c r="AO23" s="52"/>
    </row>
    <row r="24" spans="1:41" ht="25.5" x14ac:dyDescent="0.2">
      <c r="A24" s="470" t="s">
        <v>69</v>
      </c>
      <c r="B24" s="482" t="s">
        <v>236</v>
      </c>
      <c r="C24" s="483" t="s">
        <v>2589</v>
      </c>
      <c r="D24" s="473" t="s">
        <v>2590</v>
      </c>
      <c r="E24" s="473" t="s">
        <v>2591</v>
      </c>
      <c r="F24" s="474" t="s">
        <v>148</v>
      </c>
      <c r="G24" s="533" t="s">
        <v>2592</v>
      </c>
      <c r="H24" s="476" t="s">
        <v>2593</v>
      </c>
      <c r="I24" s="476" t="s">
        <v>589</v>
      </c>
      <c r="J24" s="476"/>
      <c r="K24" s="477" t="s">
        <v>2594</v>
      </c>
      <c r="L24" s="478" t="s">
        <v>2595</v>
      </c>
      <c r="M24" s="479"/>
      <c r="N24" s="485" t="s">
        <v>153</v>
      </c>
      <c r="O24" s="307">
        <v>10</v>
      </c>
      <c r="P24" s="308"/>
      <c r="Q24" s="191"/>
      <c r="R24" s="56">
        <v>3</v>
      </c>
      <c r="S24" s="57">
        <v>2</v>
      </c>
      <c r="T24" s="56"/>
      <c r="U24" s="57"/>
      <c r="V24" s="56"/>
      <c r="W24" s="57"/>
      <c r="X24" s="56"/>
      <c r="Y24" s="57"/>
      <c r="Z24" s="56"/>
      <c r="AA24" s="57"/>
      <c r="AB24" s="56"/>
      <c r="AC24" s="57"/>
      <c r="AD24" s="56"/>
      <c r="AE24" s="55"/>
      <c r="AF24" s="54">
        <v>1</v>
      </c>
      <c r="AG24" s="55"/>
      <c r="AH24" s="54"/>
      <c r="AI24" s="55"/>
      <c r="AJ24" s="54"/>
      <c r="AK24" s="55"/>
      <c r="AL24" s="54"/>
      <c r="AM24" s="53"/>
      <c r="AN24" s="59" t="s">
        <v>168</v>
      </c>
      <c r="AO24" s="52" t="s">
        <v>2596</v>
      </c>
    </row>
    <row r="25" spans="1:41" x14ac:dyDescent="0.2">
      <c r="A25" s="470" t="str">
        <f>A24</f>
        <v>URF</v>
      </c>
      <c r="B25" s="471" t="s">
        <v>1798</v>
      </c>
      <c r="C25" s="472" t="s">
        <v>1799</v>
      </c>
      <c r="D25" s="473" t="s">
        <v>1236</v>
      </c>
      <c r="E25" s="473" t="s">
        <v>1800</v>
      </c>
      <c r="F25" s="474" t="s">
        <v>152</v>
      </c>
      <c r="G25" s="475" t="s">
        <v>1801</v>
      </c>
      <c r="H25" s="476" t="s">
        <v>1802</v>
      </c>
      <c r="I25" s="476"/>
      <c r="J25" s="476" t="s">
        <v>149</v>
      </c>
      <c r="K25" s="477" t="s">
        <v>1803</v>
      </c>
      <c r="L25" s="478" t="s">
        <v>1804</v>
      </c>
      <c r="M25" s="479"/>
      <c r="N25" s="486" t="s">
        <v>153</v>
      </c>
      <c r="O25" s="247">
        <v>10</v>
      </c>
      <c r="P25" s="143"/>
      <c r="Q25" s="250"/>
      <c r="R25" s="56"/>
      <c r="S25" s="57"/>
      <c r="T25" s="56"/>
      <c r="U25" s="57"/>
      <c r="V25" s="56">
        <v>3</v>
      </c>
      <c r="W25" s="57"/>
      <c r="X25" s="56">
        <v>2</v>
      </c>
      <c r="Y25" s="57"/>
      <c r="Z25" s="56"/>
      <c r="AA25" s="57"/>
      <c r="AB25" s="56"/>
      <c r="AC25" s="57"/>
      <c r="AD25" s="56"/>
      <c r="AE25" s="55"/>
      <c r="AF25" s="54">
        <v>1</v>
      </c>
      <c r="AG25" s="55"/>
      <c r="AH25" s="54"/>
      <c r="AI25" s="55"/>
      <c r="AJ25" s="54"/>
      <c r="AK25" s="55"/>
      <c r="AL25" s="54"/>
      <c r="AM25" s="53"/>
      <c r="AN25" s="59" t="s">
        <v>657</v>
      </c>
      <c r="AO25" s="52"/>
    </row>
    <row r="26" spans="1:41" ht="15.75" x14ac:dyDescent="0.25">
      <c r="A26" s="470" t="s">
        <v>70</v>
      </c>
      <c r="B26" s="471" t="s">
        <v>2038</v>
      </c>
      <c r="C26" s="472" t="s">
        <v>2039</v>
      </c>
      <c r="D26" s="473" t="s">
        <v>2040</v>
      </c>
      <c r="E26" s="473" t="s">
        <v>2703</v>
      </c>
      <c r="F26" s="474" t="s">
        <v>152</v>
      </c>
      <c r="G26" s="475" t="s">
        <v>2704</v>
      </c>
      <c r="H26" s="476" t="s">
        <v>2043</v>
      </c>
      <c r="I26" s="476"/>
      <c r="J26" s="476" t="s">
        <v>149</v>
      </c>
      <c r="K26" s="477" t="s">
        <v>2044</v>
      </c>
      <c r="L26" s="478" t="s">
        <v>2045</v>
      </c>
      <c r="M26" s="479"/>
      <c r="N26" s="486" t="s">
        <v>153</v>
      </c>
      <c r="O26" s="247">
        <v>10</v>
      </c>
      <c r="P26" s="143"/>
      <c r="Q26" s="250"/>
      <c r="R26" s="56"/>
      <c r="S26" s="57">
        <v>3</v>
      </c>
      <c r="T26" s="56"/>
      <c r="U26" s="57"/>
      <c r="V26" s="56"/>
      <c r="W26" s="57"/>
      <c r="X26" s="56">
        <v>2</v>
      </c>
      <c r="Y26" s="57"/>
      <c r="Z26" s="460"/>
      <c r="AA26" s="57"/>
      <c r="AB26" s="56"/>
      <c r="AC26" s="56"/>
      <c r="AD26" s="460"/>
      <c r="AE26" s="55"/>
      <c r="AF26" s="54">
        <v>1</v>
      </c>
      <c r="AG26" s="55"/>
      <c r="AH26" s="54"/>
      <c r="AI26" s="55"/>
      <c r="AJ26" s="54"/>
      <c r="AK26" s="55"/>
      <c r="AL26" s="54"/>
      <c r="AM26" s="53"/>
      <c r="AN26" s="59"/>
      <c r="AO26" s="52"/>
    </row>
    <row r="27" spans="1:41" x14ac:dyDescent="0.2">
      <c r="A27" s="470" t="s">
        <v>70</v>
      </c>
      <c r="B27" s="471" t="s">
        <v>186</v>
      </c>
      <c r="C27" s="472" t="s">
        <v>1665</v>
      </c>
      <c r="D27" s="473" t="s">
        <v>1670</v>
      </c>
      <c r="E27" s="473" t="s">
        <v>1666</v>
      </c>
      <c r="F27" s="474" t="s">
        <v>148</v>
      </c>
      <c r="G27" s="475" t="s">
        <v>1667</v>
      </c>
      <c r="H27" s="476" t="s">
        <v>1668</v>
      </c>
      <c r="I27" s="476"/>
      <c r="J27" s="476" t="s">
        <v>149</v>
      </c>
      <c r="K27" s="477" t="s">
        <v>306</v>
      </c>
      <c r="L27" s="478" t="s">
        <v>1669</v>
      </c>
      <c r="M27" s="479"/>
      <c r="N27" s="486" t="s">
        <v>151</v>
      </c>
      <c r="O27" s="247">
        <v>10</v>
      </c>
      <c r="P27" s="143"/>
      <c r="Q27" s="250"/>
      <c r="R27" s="56">
        <v>2</v>
      </c>
      <c r="S27" s="57"/>
      <c r="T27" s="56"/>
      <c r="U27" s="57"/>
      <c r="V27" s="56"/>
      <c r="W27" s="57"/>
      <c r="X27" s="56">
        <v>3</v>
      </c>
      <c r="Y27" s="57"/>
      <c r="Z27" s="56"/>
      <c r="AA27" s="57"/>
      <c r="AB27" s="56"/>
      <c r="AC27" s="57"/>
      <c r="AD27" s="56"/>
      <c r="AE27" s="55"/>
      <c r="AF27" s="54">
        <v>1</v>
      </c>
      <c r="AG27" s="55"/>
      <c r="AH27" s="54"/>
      <c r="AI27" s="55"/>
      <c r="AJ27" s="54"/>
      <c r="AK27" s="55"/>
      <c r="AL27" s="54"/>
      <c r="AM27" s="53"/>
      <c r="AN27" s="59"/>
      <c r="AO27" s="52"/>
    </row>
    <row r="28" spans="1:41" x14ac:dyDescent="0.2">
      <c r="A28" s="470" t="s">
        <v>24</v>
      </c>
      <c r="B28" s="471" t="s">
        <v>1431</v>
      </c>
      <c r="C28" s="472" t="s">
        <v>1432</v>
      </c>
      <c r="D28" s="473" t="s">
        <v>1433</v>
      </c>
      <c r="E28" s="473" t="s">
        <v>1434</v>
      </c>
      <c r="F28" s="474" t="s">
        <v>161</v>
      </c>
      <c r="G28" s="475" t="s">
        <v>1435</v>
      </c>
      <c r="H28" s="476" t="s">
        <v>1436</v>
      </c>
      <c r="I28" s="476"/>
      <c r="J28" s="476" t="s">
        <v>149</v>
      </c>
      <c r="K28" s="477" t="s">
        <v>1437</v>
      </c>
      <c r="L28" s="478" t="s">
        <v>1438</v>
      </c>
      <c r="M28" s="479"/>
      <c r="N28" s="480"/>
      <c r="O28" s="89">
        <v>10</v>
      </c>
      <c r="P28" s="143"/>
      <c r="Q28" s="88"/>
      <c r="R28" s="56"/>
      <c r="S28" s="57"/>
      <c r="T28" s="56"/>
      <c r="U28" s="57"/>
      <c r="V28" s="56">
        <v>2</v>
      </c>
      <c r="W28" s="57"/>
      <c r="X28" s="56"/>
      <c r="Y28" s="57"/>
      <c r="Z28" s="56"/>
      <c r="AA28" s="57"/>
      <c r="AB28" s="56"/>
      <c r="AC28" s="57"/>
      <c r="AD28" s="56"/>
      <c r="AE28" s="55"/>
      <c r="AF28" s="54">
        <v>1</v>
      </c>
      <c r="AG28" s="55"/>
      <c r="AH28" s="54"/>
      <c r="AI28" s="55"/>
      <c r="AJ28" s="54"/>
      <c r="AK28" s="55"/>
      <c r="AL28" s="54"/>
      <c r="AM28" s="53"/>
      <c r="AN28" s="286" t="s">
        <v>168</v>
      </c>
      <c r="AO28" s="52"/>
    </row>
    <row r="29" spans="1:41" x14ac:dyDescent="0.2">
      <c r="A29" s="470" t="s">
        <v>70</v>
      </c>
      <c r="B29" s="471" t="s">
        <v>626</v>
      </c>
      <c r="C29" s="472" t="s">
        <v>1613</v>
      </c>
      <c r="D29" s="473" t="s">
        <v>1614</v>
      </c>
      <c r="E29" s="473" t="s">
        <v>1615</v>
      </c>
      <c r="F29" s="474" t="s">
        <v>148</v>
      </c>
      <c r="G29" s="475" t="s">
        <v>1616</v>
      </c>
      <c r="H29" s="476" t="s">
        <v>1617</v>
      </c>
      <c r="I29" s="476"/>
      <c r="J29" s="476" t="s">
        <v>149</v>
      </c>
      <c r="K29" s="477" t="s">
        <v>1619</v>
      </c>
      <c r="L29" s="478" t="s">
        <v>1618</v>
      </c>
      <c r="M29" s="479"/>
      <c r="N29" s="486" t="s">
        <v>153</v>
      </c>
      <c r="O29" s="247">
        <v>10</v>
      </c>
      <c r="P29" s="143"/>
      <c r="Q29" s="250"/>
      <c r="R29" s="56">
        <v>2</v>
      </c>
      <c r="S29" s="57"/>
      <c r="T29" s="56">
        <v>3</v>
      </c>
      <c r="U29" s="57"/>
      <c r="V29" s="56"/>
      <c r="W29" s="57"/>
      <c r="X29" s="56"/>
      <c r="Y29" s="57"/>
      <c r="Z29" s="56"/>
      <c r="AA29" s="57"/>
      <c r="AB29" s="56"/>
      <c r="AC29" s="57"/>
      <c r="AD29" s="56"/>
      <c r="AE29" s="55"/>
      <c r="AF29" s="54">
        <v>1</v>
      </c>
      <c r="AG29" s="55"/>
      <c r="AH29" s="54"/>
      <c r="AI29" s="55"/>
      <c r="AJ29" s="54"/>
      <c r="AK29" s="55"/>
      <c r="AL29" s="54"/>
      <c r="AM29" s="53"/>
      <c r="AN29" s="59"/>
      <c r="AO29" s="52"/>
    </row>
    <row r="30" spans="1:41" ht="16.5" thickBot="1" x14ac:dyDescent="0.3">
      <c r="A30" s="470" t="s">
        <v>70</v>
      </c>
      <c r="B30" s="471" t="s">
        <v>600</v>
      </c>
      <c r="C30" s="472" t="s">
        <v>593</v>
      </c>
      <c r="D30" s="473" t="s">
        <v>601</v>
      </c>
      <c r="E30" s="536" t="s">
        <v>595</v>
      </c>
      <c r="F30" s="474" t="s">
        <v>148</v>
      </c>
      <c r="G30" s="475" t="s">
        <v>596</v>
      </c>
      <c r="H30" s="476" t="s">
        <v>597</v>
      </c>
      <c r="I30" s="476"/>
      <c r="J30" s="476" t="s">
        <v>149</v>
      </c>
      <c r="K30" s="477" t="s">
        <v>598</v>
      </c>
      <c r="L30" s="478" t="s">
        <v>599</v>
      </c>
      <c r="M30" s="479"/>
      <c r="N30" s="486" t="s">
        <v>151</v>
      </c>
      <c r="O30" s="247"/>
      <c r="P30" s="143"/>
      <c r="Q30" s="279">
        <v>10</v>
      </c>
      <c r="R30" s="56">
        <v>2</v>
      </c>
      <c r="S30" s="57"/>
      <c r="T30" s="56">
        <v>3</v>
      </c>
      <c r="U30" s="57"/>
      <c r="V30" s="56"/>
      <c r="W30" s="57"/>
      <c r="X30" s="56"/>
      <c r="Y30" s="57"/>
      <c r="Z30" s="56"/>
      <c r="AA30" s="57"/>
      <c r="AB30" s="56"/>
      <c r="AC30" s="57"/>
      <c r="AD30" s="56"/>
      <c r="AE30" s="55"/>
      <c r="AF30" s="54">
        <v>1</v>
      </c>
      <c r="AG30" s="55"/>
      <c r="AH30" s="54"/>
      <c r="AI30" s="55"/>
      <c r="AJ30" s="54"/>
      <c r="AK30" s="55"/>
      <c r="AL30" s="54"/>
      <c r="AM30" s="53"/>
      <c r="AN30" s="59"/>
      <c r="AO30" s="52"/>
    </row>
    <row r="31" spans="1:41" ht="13.5" thickTop="1" x14ac:dyDescent="0.2">
      <c r="A31" s="470" t="s">
        <v>28</v>
      </c>
      <c r="B31" s="507" t="s">
        <v>626</v>
      </c>
      <c r="C31" s="508" t="s">
        <v>952</v>
      </c>
      <c r="D31" s="490" t="s">
        <v>1520</v>
      </c>
      <c r="E31" s="490" t="s">
        <v>954</v>
      </c>
      <c r="F31" s="474" t="s">
        <v>152</v>
      </c>
      <c r="G31" s="506" t="s">
        <v>1521</v>
      </c>
      <c r="H31" s="491" t="s">
        <v>956</v>
      </c>
      <c r="I31" s="491"/>
      <c r="J31" s="491" t="s">
        <v>149</v>
      </c>
      <c r="K31" s="492" t="s">
        <v>957</v>
      </c>
      <c r="L31" s="474" t="s">
        <v>958</v>
      </c>
      <c r="M31" s="479"/>
      <c r="N31" s="480" t="s">
        <v>153</v>
      </c>
      <c r="O31" s="89">
        <v>10</v>
      </c>
      <c r="P31" s="143"/>
      <c r="Q31" s="88"/>
      <c r="R31" s="64">
        <v>3</v>
      </c>
      <c r="S31" s="65">
        <v>2</v>
      </c>
      <c r="T31" s="64"/>
      <c r="U31" s="65"/>
      <c r="V31" s="64"/>
      <c r="W31" s="65"/>
      <c r="X31" s="64"/>
      <c r="Y31" s="65"/>
      <c r="Z31" s="64"/>
      <c r="AA31" s="65"/>
      <c r="AB31" s="64"/>
      <c r="AC31" s="65"/>
      <c r="AD31" s="64"/>
      <c r="AE31" s="63"/>
      <c r="AF31" s="62">
        <v>1</v>
      </c>
      <c r="AG31" s="63"/>
      <c r="AH31" s="62"/>
      <c r="AI31" s="63"/>
      <c r="AJ31" s="62"/>
      <c r="AK31" s="108"/>
      <c r="AL31" s="107"/>
      <c r="AM31" s="61"/>
      <c r="AN31" s="230" t="s">
        <v>168</v>
      </c>
      <c r="AO31" s="147"/>
    </row>
    <row r="32" spans="1:41" x14ac:dyDescent="0.2">
      <c r="A32" s="481" t="s">
        <v>18</v>
      </c>
      <c r="B32" s="488" t="s">
        <v>357</v>
      </c>
      <c r="C32" s="489" t="s">
        <v>862</v>
      </c>
      <c r="D32" s="490" t="s">
        <v>863</v>
      </c>
      <c r="E32" s="490" t="s">
        <v>864</v>
      </c>
      <c r="F32" s="474" t="s">
        <v>152</v>
      </c>
      <c r="G32" s="506" t="s">
        <v>865</v>
      </c>
      <c r="H32" s="491" t="s">
        <v>866</v>
      </c>
      <c r="I32" s="491"/>
      <c r="J32" s="491" t="s">
        <v>233</v>
      </c>
      <c r="K32" s="492" t="s">
        <v>867</v>
      </c>
      <c r="L32" s="474" t="s">
        <v>868</v>
      </c>
      <c r="M32" s="479" t="s">
        <v>869</v>
      </c>
      <c r="N32" s="485" t="s">
        <v>153</v>
      </c>
      <c r="O32" s="89">
        <v>10</v>
      </c>
      <c r="P32" s="143"/>
      <c r="Q32" s="191"/>
      <c r="R32" s="64"/>
      <c r="S32" s="65">
        <v>2</v>
      </c>
      <c r="T32" s="64"/>
      <c r="U32" s="65"/>
      <c r="V32" s="64"/>
      <c r="W32" s="65"/>
      <c r="X32" s="64"/>
      <c r="Y32" s="65"/>
      <c r="Z32" s="64"/>
      <c r="AA32" s="65"/>
      <c r="AB32" s="64"/>
      <c r="AC32" s="65"/>
      <c r="AD32" s="64"/>
      <c r="AE32" s="63"/>
      <c r="AF32" s="62">
        <v>1</v>
      </c>
      <c r="AG32" s="63"/>
      <c r="AH32" s="62"/>
      <c r="AI32" s="63"/>
      <c r="AJ32" s="62"/>
      <c r="AK32" s="63"/>
      <c r="AL32" s="62"/>
      <c r="AM32" s="61"/>
      <c r="AN32" s="60" t="s">
        <v>168</v>
      </c>
      <c r="AO32" s="147"/>
    </row>
    <row r="33" spans="1:41" x14ac:dyDescent="0.2">
      <c r="A33" s="470" t="s">
        <v>70</v>
      </c>
      <c r="B33" s="471" t="s">
        <v>1702</v>
      </c>
      <c r="C33" s="472" t="s">
        <v>1703</v>
      </c>
      <c r="D33" s="473" t="s">
        <v>1386</v>
      </c>
      <c r="E33" s="473" t="s">
        <v>1704</v>
      </c>
      <c r="F33" s="474" t="s">
        <v>152</v>
      </c>
      <c r="G33" s="475" t="s">
        <v>1705</v>
      </c>
      <c r="H33" s="476" t="s">
        <v>1706</v>
      </c>
      <c r="I33" s="476" t="s">
        <v>1707</v>
      </c>
      <c r="J33" s="476" t="s">
        <v>149</v>
      </c>
      <c r="K33" s="477" t="s">
        <v>1708</v>
      </c>
      <c r="L33" s="478" t="s">
        <v>1709</v>
      </c>
      <c r="M33" s="479"/>
      <c r="N33" s="486" t="s">
        <v>153</v>
      </c>
      <c r="O33" s="247">
        <v>10</v>
      </c>
      <c r="P33" s="143"/>
      <c r="Q33" s="250"/>
      <c r="R33" s="56"/>
      <c r="S33" s="57"/>
      <c r="T33" s="56"/>
      <c r="U33" s="57"/>
      <c r="V33" s="56">
        <v>3</v>
      </c>
      <c r="W33" s="57"/>
      <c r="X33" s="56"/>
      <c r="Y33" s="57"/>
      <c r="Z33" s="56"/>
      <c r="AA33" s="57"/>
      <c r="AB33" s="56"/>
      <c r="AC33" s="57"/>
      <c r="AD33" s="56">
        <v>1</v>
      </c>
      <c r="AE33" s="55">
        <v>3</v>
      </c>
      <c r="AF33" s="54">
        <v>2</v>
      </c>
      <c r="AG33" s="55"/>
      <c r="AH33" s="54"/>
      <c r="AI33" s="55"/>
      <c r="AJ33" s="54"/>
      <c r="AK33" s="55"/>
      <c r="AL33" s="54"/>
      <c r="AM33" s="53"/>
      <c r="AN33" s="59" t="s">
        <v>168</v>
      </c>
      <c r="AO33" s="52"/>
    </row>
    <row r="34" spans="1:41" ht="25.5" x14ac:dyDescent="0.2">
      <c r="A34" s="470" t="s">
        <v>28</v>
      </c>
      <c r="B34" s="471" t="s">
        <v>1467</v>
      </c>
      <c r="C34" s="472" t="s">
        <v>1112</v>
      </c>
      <c r="D34" s="473" t="s">
        <v>1468</v>
      </c>
      <c r="E34" s="473" t="s">
        <v>1113</v>
      </c>
      <c r="F34" s="474" t="s">
        <v>152</v>
      </c>
      <c r="G34" s="475" t="s">
        <v>1114</v>
      </c>
      <c r="H34" s="476" t="s">
        <v>1115</v>
      </c>
      <c r="I34" s="476"/>
      <c r="J34" s="476" t="s">
        <v>149</v>
      </c>
      <c r="K34" s="477" t="s">
        <v>297</v>
      </c>
      <c r="L34" s="478" t="s">
        <v>1116</v>
      </c>
      <c r="M34" s="479"/>
      <c r="N34" s="480" t="s">
        <v>153</v>
      </c>
      <c r="O34" s="89"/>
      <c r="P34" s="143"/>
      <c r="Q34" s="278">
        <v>10</v>
      </c>
      <c r="R34" s="56"/>
      <c r="S34" s="57"/>
      <c r="T34" s="56"/>
      <c r="U34" s="57"/>
      <c r="V34" s="56">
        <v>3</v>
      </c>
      <c r="W34" s="57"/>
      <c r="X34" s="56"/>
      <c r="Y34" s="57"/>
      <c r="Z34" s="56"/>
      <c r="AA34" s="57"/>
      <c r="AB34" s="56"/>
      <c r="AC34" s="57"/>
      <c r="AD34" s="56">
        <v>1</v>
      </c>
      <c r="AE34" s="55"/>
      <c r="AF34" s="54">
        <v>2</v>
      </c>
      <c r="AG34" s="55"/>
      <c r="AH34" s="54"/>
      <c r="AI34" s="55"/>
      <c r="AJ34" s="54"/>
      <c r="AK34" s="55"/>
      <c r="AL34" s="54"/>
      <c r="AM34" s="53"/>
      <c r="AN34" s="231"/>
      <c r="AO34" s="52"/>
    </row>
    <row r="35" spans="1:41" ht="13.5" thickBot="1" x14ac:dyDescent="0.25">
      <c r="A35" s="470" t="s">
        <v>70</v>
      </c>
      <c r="B35" s="471" t="s">
        <v>1719</v>
      </c>
      <c r="C35" s="472" t="s">
        <v>225</v>
      </c>
      <c r="D35" s="473" t="s">
        <v>1745</v>
      </c>
      <c r="E35" s="473" t="s">
        <v>1746</v>
      </c>
      <c r="F35" s="474" t="s">
        <v>152</v>
      </c>
      <c r="G35" s="475" t="s">
        <v>1747</v>
      </c>
      <c r="H35" s="477" t="s">
        <v>1748</v>
      </c>
      <c r="I35" s="477"/>
      <c r="J35" s="477" t="s">
        <v>149</v>
      </c>
      <c r="K35" s="477" t="s">
        <v>1646</v>
      </c>
      <c r="L35" s="478" t="s">
        <v>1749</v>
      </c>
      <c r="M35" s="479"/>
      <c r="N35" s="486" t="s">
        <v>153</v>
      </c>
      <c r="O35" s="247">
        <v>10</v>
      </c>
      <c r="P35" s="143"/>
      <c r="Q35" s="250"/>
      <c r="R35" s="56"/>
      <c r="S35" s="57">
        <v>3</v>
      </c>
      <c r="T35" s="56"/>
      <c r="U35" s="57"/>
      <c r="V35" s="56"/>
      <c r="W35" s="57"/>
      <c r="X35" s="56"/>
      <c r="Y35" s="57"/>
      <c r="Z35" s="56"/>
      <c r="AA35" s="57"/>
      <c r="AB35" s="56"/>
      <c r="AC35" s="57"/>
      <c r="AD35" s="56">
        <v>1</v>
      </c>
      <c r="AE35" s="55"/>
      <c r="AF35" s="54">
        <v>2</v>
      </c>
      <c r="AG35" s="55"/>
      <c r="AH35" s="54"/>
      <c r="AI35" s="55"/>
      <c r="AJ35" s="54"/>
      <c r="AK35" s="55"/>
      <c r="AL35" s="54"/>
      <c r="AM35" s="53"/>
      <c r="AN35" s="59" t="s">
        <v>336</v>
      </c>
      <c r="AO35" s="52"/>
    </row>
    <row r="36" spans="1:41" ht="13.5" thickTop="1" x14ac:dyDescent="0.2">
      <c r="A36" s="470" t="s">
        <v>28</v>
      </c>
      <c r="B36" s="507" t="s">
        <v>1492</v>
      </c>
      <c r="C36" s="508" t="s">
        <v>1493</v>
      </c>
      <c r="D36" s="490" t="s">
        <v>1494</v>
      </c>
      <c r="E36" s="490" t="s">
        <v>1495</v>
      </c>
      <c r="F36" s="474" t="s">
        <v>161</v>
      </c>
      <c r="G36" s="506" t="s">
        <v>1496</v>
      </c>
      <c r="H36" s="491" t="s">
        <v>1497</v>
      </c>
      <c r="I36" s="491"/>
      <c r="J36" s="491" t="s">
        <v>149</v>
      </c>
      <c r="K36" s="492" t="s">
        <v>363</v>
      </c>
      <c r="L36" s="474" t="s">
        <v>1498</v>
      </c>
      <c r="M36" s="479"/>
      <c r="N36" s="480" t="s">
        <v>151</v>
      </c>
      <c r="O36" s="89">
        <v>10</v>
      </c>
      <c r="P36" s="143"/>
      <c r="Q36" s="88"/>
      <c r="R36" s="64"/>
      <c r="S36" s="65"/>
      <c r="T36" s="64"/>
      <c r="U36" s="65">
        <v>1</v>
      </c>
      <c r="V36" s="64"/>
      <c r="W36" s="65"/>
      <c r="X36" s="64"/>
      <c r="Y36" s="65"/>
      <c r="Z36" s="64"/>
      <c r="AA36" s="65"/>
      <c r="AB36" s="64"/>
      <c r="AC36" s="65"/>
      <c r="AD36" s="64">
        <v>3</v>
      </c>
      <c r="AE36" s="63"/>
      <c r="AF36" s="62">
        <v>2</v>
      </c>
      <c r="AG36" s="63"/>
      <c r="AH36" s="62"/>
      <c r="AI36" s="63"/>
      <c r="AJ36" s="62"/>
      <c r="AK36" s="108"/>
      <c r="AL36" s="107"/>
      <c r="AM36" s="61"/>
      <c r="AN36" s="230" t="s">
        <v>168</v>
      </c>
      <c r="AO36" s="147" t="s">
        <v>1499</v>
      </c>
    </row>
    <row r="37" spans="1:41" x14ac:dyDescent="0.2">
      <c r="A37" s="470" t="s">
        <v>67</v>
      </c>
      <c r="B37" s="488" t="s">
        <v>442</v>
      </c>
      <c r="C37" s="489" t="s">
        <v>696</v>
      </c>
      <c r="D37" s="490" t="s">
        <v>2639</v>
      </c>
      <c r="E37" s="540" t="s">
        <v>698</v>
      </c>
      <c r="F37" s="499" t="s">
        <v>161</v>
      </c>
      <c r="G37" s="541" t="s">
        <v>699</v>
      </c>
      <c r="H37" s="542" t="s">
        <v>700</v>
      </c>
      <c r="I37" s="543" t="s">
        <v>155</v>
      </c>
      <c r="J37" s="542" t="s">
        <v>149</v>
      </c>
      <c r="K37" s="544" t="s">
        <v>701</v>
      </c>
      <c r="L37" s="499" t="s">
        <v>702</v>
      </c>
      <c r="M37" s="479"/>
      <c r="N37" s="485" t="s">
        <v>151</v>
      </c>
      <c r="O37" s="505"/>
      <c r="P37" s="308"/>
      <c r="Q37" s="191">
        <v>10</v>
      </c>
      <c r="R37" s="64">
        <v>1</v>
      </c>
      <c r="S37" s="65"/>
      <c r="T37" s="64"/>
      <c r="U37" s="65"/>
      <c r="V37" s="64"/>
      <c r="W37" s="65"/>
      <c r="X37" s="64"/>
      <c r="Y37" s="65"/>
      <c r="Z37" s="64"/>
      <c r="AA37" s="65">
        <v>3</v>
      </c>
      <c r="AB37" s="64"/>
      <c r="AC37" s="65"/>
      <c r="AD37" s="64"/>
      <c r="AE37" s="63"/>
      <c r="AF37" s="62">
        <v>2</v>
      </c>
      <c r="AG37" s="63"/>
      <c r="AH37" s="62"/>
      <c r="AI37" s="63"/>
      <c r="AJ37" s="62"/>
      <c r="AK37" s="63"/>
      <c r="AL37" s="62"/>
      <c r="AM37" s="61"/>
      <c r="AN37" s="60" t="s">
        <v>336</v>
      </c>
      <c r="AO37" s="147"/>
    </row>
    <row r="38" spans="1:41" x14ac:dyDescent="0.2">
      <c r="A38" s="470" t="s">
        <v>67</v>
      </c>
      <c r="B38" s="482" t="s">
        <v>442</v>
      </c>
      <c r="C38" s="483" t="s">
        <v>696</v>
      </c>
      <c r="D38" s="473" t="s">
        <v>2639</v>
      </c>
      <c r="E38" s="496" t="s">
        <v>698</v>
      </c>
      <c r="F38" s="499" t="s">
        <v>161</v>
      </c>
      <c r="G38" s="500" t="s">
        <v>699</v>
      </c>
      <c r="H38" s="497" t="s">
        <v>700</v>
      </c>
      <c r="I38" s="498" t="s">
        <v>155</v>
      </c>
      <c r="J38" s="497" t="s">
        <v>149</v>
      </c>
      <c r="K38" s="501" t="s">
        <v>701</v>
      </c>
      <c r="L38" s="502" t="s">
        <v>702</v>
      </c>
      <c r="M38" s="479"/>
      <c r="N38" s="485" t="s">
        <v>151</v>
      </c>
      <c r="O38" s="505"/>
      <c r="P38" s="308"/>
      <c r="Q38" s="191">
        <v>10</v>
      </c>
      <c r="R38" s="56">
        <v>1</v>
      </c>
      <c r="S38" s="57"/>
      <c r="T38" s="56"/>
      <c r="U38" s="57"/>
      <c r="V38" s="56"/>
      <c r="W38" s="57"/>
      <c r="X38" s="56"/>
      <c r="Y38" s="57"/>
      <c r="Z38" s="56"/>
      <c r="AA38" s="57">
        <v>3</v>
      </c>
      <c r="AB38" s="56"/>
      <c r="AC38" s="57"/>
      <c r="AD38" s="56"/>
      <c r="AE38" s="55"/>
      <c r="AF38" s="54">
        <v>2</v>
      </c>
      <c r="AG38" s="55"/>
      <c r="AH38" s="54"/>
      <c r="AI38" s="55"/>
      <c r="AJ38" s="54"/>
      <c r="AK38" s="55"/>
      <c r="AL38" s="54"/>
      <c r="AM38" s="53"/>
      <c r="AN38" s="59" t="s">
        <v>336</v>
      </c>
      <c r="AO38" s="52"/>
    </row>
    <row r="39" spans="1:41" x14ac:dyDescent="0.2">
      <c r="A39" s="470" t="s">
        <v>70</v>
      </c>
      <c r="B39" s="471" t="s">
        <v>244</v>
      </c>
      <c r="C39" s="472" t="s">
        <v>1562</v>
      </c>
      <c r="D39" s="473" t="s">
        <v>1563</v>
      </c>
      <c r="E39" s="473" t="s">
        <v>1564</v>
      </c>
      <c r="F39" s="474" t="s">
        <v>148</v>
      </c>
      <c r="G39" s="475" t="s">
        <v>1565</v>
      </c>
      <c r="H39" s="476" t="s">
        <v>1576</v>
      </c>
      <c r="I39" s="476"/>
      <c r="J39" s="476" t="s">
        <v>149</v>
      </c>
      <c r="K39" s="477" t="s">
        <v>1020</v>
      </c>
      <c r="L39" s="478" t="s">
        <v>1566</v>
      </c>
      <c r="M39" s="479"/>
      <c r="N39" s="486" t="s">
        <v>151</v>
      </c>
      <c r="O39" s="247">
        <v>10</v>
      </c>
      <c r="P39" s="143"/>
      <c r="Q39" s="250"/>
      <c r="R39" s="56"/>
      <c r="S39" s="57">
        <v>1</v>
      </c>
      <c r="T39" s="56"/>
      <c r="U39" s="57"/>
      <c r="V39" s="56"/>
      <c r="W39" s="57">
        <v>3</v>
      </c>
      <c r="X39" s="56"/>
      <c r="Y39" s="57"/>
      <c r="Z39" s="56"/>
      <c r="AA39" s="57"/>
      <c r="AB39" s="56"/>
      <c r="AC39" s="57"/>
      <c r="AD39" s="56"/>
      <c r="AE39" s="55"/>
      <c r="AF39" s="54">
        <v>2</v>
      </c>
      <c r="AG39" s="55"/>
      <c r="AH39" s="54"/>
      <c r="AI39" s="55"/>
      <c r="AJ39" s="54"/>
      <c r="AK39" s="55"/>
      <c r="AL39" s="54"/>
      <c r="AM39" s="53"/>
      <c r="AN39" s="59" t="s">
        <v>336</v>
      </c>
      <c r="AO39" s="52"/>
    </row>
    <row r="40" spans="1:41" x14ac:dyDescent="0.2">
      <c r="A40" s="470" t="s">
        <v>67</v>
      </c>
      <c r="B40" s="482" t="s">
        <v>2672</v>
      </c>
      <c r="C40" s="483" t="s">
        <v>877</v>
      </c>
      <c r="D40" s="473" t="s">
        <v>2673</v>
      </c>
      <c r="E40" s="473" t="s">
        <v>2674</v>
      </c>
      <c r="F40" s="474" t="s">
        <v>152</v>
      </c>
      <c r="G40" s="475" t="s">
        <v>2675</v>
      </c>
      <c r="H40" s="477" t="s">
        <v>2676</v>
      </c>
      <c r="I40" s="477"/>
      <c r="J40" s="477" t="s">
        <v>465</v>
      </c>
      <c r="K40" s="477" t="s">
        <v>2677</v>
      </c>
      <c r="L40" s="478" t="s">
        <v>2678</v>
      </c>
      <c r="M40" s="479"/>
      <c r="N40" s="485" t="s">
        <v>153</v>
      </c>
      <c r="O40" s="307">
        <v>10</v>
      </c>
      <c r="P40" s="308"/>
      <c r="Q40" s="191"/>
      <c r="R40" s="56"/>
      <c r="S40" s="57"/>
      <c r="T40" s="56"/>
      <c r="U40" s="57"/>
      <c r="V40" s="56"/>
      <c r="W40" s="57">
        <v>1</v>
      </c>
      <c r="X40" s="56"/>
      <c r="Y40" s="57"/>
      <c r="Z40" s="56"/>
      <c r="AA40" s="57"/>
      <c r="AB40" s="56"/>
      <c r="AC40" s="57"/>
      <c r="AD40" s="56"/>
      <c r="AE40" s="55"/>
      <c r="AF40" s="54">
        <v>2</v>
      </c>
      <c r="AG40" s="55"/>
      <c r="AH40" s="54"/>
      <c r="AI40" s="55"/>
      <c r="AJ40" s="54"/>
      <c r="AK40" s="55"/>
      <c r="AL40" s="54"/>
      <c r="AM40" s="53"/>
      <c r="AN40" s="313" t="s">
        <v>168</v>
      </c>
      <c r="AO40" s="52"/>
    </row>
    <row r="41" spans="1:41" x14ac:dyDescent="0.2">
      <c r="A41" s="481" t="s">
        <v>18</v>
      </c>
      <c r="B41" s="482" t="s">
        <v>832</v>
      </c>
      <c r="C41" s="483" t="s">
        <v>833</v>
      </c>
      <c r="D41" s="473" t="s">
        <v>834</v>
      </c>
      <c r="E41" s="473" t="s">
        <v>835</v>
      </c>
      <c r="F41" s="474" t="s">
        <v>161</v>
      </c>
      <c r="G41" s="475" t="s">
        <v>836</v>
      </c>
      <c r="H41" s="477" t="s">
        <v>837</v>
      </c>
      <c r="I41" s="477" t="s">
        <v>838</v>
      </c>
      <c r="J41" s="477" t="s">
        <v>149</v>
      </c>
      <c r="K41" s="477" t="s">
        <v>839</v>
      </c>
      <c r="L41" s="478" t="s">
        <v>841</v>
      </c>
      <c r="M41" s="479" t="s">
        <v>840</v>
      </c>
      <c r="N41" s="480" t="s">
        <v>153</v>
      </c>
      <c r="O41" s="89"/>
      <c r="P41" s="143"/>
      <c r="Q41" s="88">
        <v>10</v>
      </c>
      <c r="R41" s="56"/>
      <c r="S41" s="57"/>
      <c r="T41" s="56"/>
      <c r="U41" s="57"/>
      <c r="V41" s="56"/>
      <c r="W41" s="57"/>
      <c r="X41" s="56">
        <v>1</v>
      </c>
      <c r="Y41" s="57"/>
      <c r="Z41" s="56"/>
      <c r="AA41" s="57"/>
      <c r="AB41" s="56"/>
      <c r="AC41" s="57">
        <v>3</v>
      </c>
      <c r="AD41" s="56"/>
      <c r="AE41" s="55"/>
      <c r="AF41" s="54">
        <v>2</v>
      </c>
      <c r="AG41" s="55"/>
      <c r="AH41" s="54"/>
      <c r="AI41" s="55"/>
      <c r="AJ41" s="54"/>
      <c r="AK41" s="55"/>
      <c r="AL41" s="54"/>
      <c r="AM41" s="53"/>
      <c r="AN41" s="59"/>
      <c r="AO41" s="52" t="s">
        <v>842</v>
      </c>
    </row>
    <row r="42" spans="1:41" x14ac:dyDescent="0.2">
      <c r="A42" s="470" t="str">
        <f>A41</f>
        <v>WO</v>
      </c>
      <c r="B42" s="482" t="s">
        <v>822</v>
      </c>
      <c r="C42" s="483" t="s">
        <v>629</v>
      </c>
      <c r="D42" s="495" t="s">
        <v>2546</v>
      </c>
      <c r="E42" s="473" t="s">
        <v>2547</v>
      </c>
      <c r="F42" s="474" t="s">
        <v>152</v>
      </c>
      <c r="G42" s="503" t="s">
        <v>2548</v>
      </c>
      <c r="H42" s="476" t="s">
        <v>2549</v>
      </c>
      <c r="I42" s="476" t="s">
        <v>174</v>
      </c>
      <c r="J42" s="476"/>
      <c r="K42" s="477" t="s">
        <v>2550</v>
      </c>
      <c r="L42" s="478" t="s">
        <v>2551</v>
      </c>
      <c r="M42" s="479" t="s">
        <v>2552</v>
      </c>
      <c r="N42" s="485" t="s">
        <v>153</v>
      </c>
      <c r="O42" s="504">
        <v>10</v>
      </c>
      <c r="P42" s="143"/>
      <c r="Q42" s="88"/>
      <c r="R42" s="56">
        <v>1</v>
      </c>
      <c r="S42" s="57">
        <v>3</v>
      </c>
      <c r="T42" s="56"/>
      <c r="U42" s="57"/>
      <c r="V42" s="56"/>
      <c r="W42" s="57"/>
      <c r="X42" s="56"/>
      <c r="Y42" s="57"/>
      <c r="Z42" s="56"/>
      <c r="AA42" s="57"/>
      <c r="AB42" s="56"/>
      <c r="AC42" s="57"/>
      <c r="AD42" s="56"/>
      <c r="AE42" s="55"/>
      <c r="AF42" s="54">
        <v>2</v>
      </c>
      <c r="AG42" s="55"/>
      <c r="AH42" s="54"/>
      <c r="AI42" s="55"/>
      <c r="AJ42" s="54"/>
      <c r="AK42" s="55"/>
      <c r="AL42" s="54"/>
      <c r="AM42" s="53"/>
      <c r="AN42" s="59" t="s">
        <v>168</v>
      </c>
      <c r="AO42" s="52" t="s">
        <v>2553</v>
      </c>
    </row>
    <row r="43" spans="1:41" x14ac:dyDescent="0.2">
      <c r="A43" s="470" t="str">
        <f>A42</f>
        <v>WO</v>
      </c>
      <c r="B43" s="482" t="s">
        <v>1685</v>
      </c>
      <c r="C43" s="483" t="s">
        <v>629</v>
      </c>
      <c r="D43" s="495" t="s">
        <v>2554</v>
      </c>
      <c r="E43" s="473" t="s">
        <v>2547</v>
      </c>
      <c r="F43" s="474" t="s">
        <v>148</v>
      </c>
      <c r="G43" s="503" t="s">
        <v>2548</v>
      </c>
      <c r="H43" s="476" t="s">
        <v>2555</v>
      </c>
      <c r="I43" s="476" t="s">
        <v>174</v>
      </c>
      <c r="J43" s="476"/>
      <c r="K43" s="477" t="s">
        <v>2550</v>
      </c>
      <c r="L43" s="478" t="s">
        <v>2556</v>
      </c>
      <c r="M43" s="479" t="s">
        <v>2557</v>
      </c>
      <c r="N43" s="485" t="s">
        <v>151</v>
      </c>
      <c r="O43" s="89">
        <v>10</v>
      </c>
      <c r="P43" s="143"/>
      <c r="Q43" s="88"/>
      <c r="R43" s="56"/>
      <c r="S43" s="57">
        <v>3</v>
      </c>
      <c r="T43" s="56"/>
      <c r="U43" s="57"/>
      <c r="V43" s="56"/>
      <c r="W43" s="57"/>
      <c r="X43" s="56"/>
      <c r="Y43" s="57"/>
      <c r="Z43" s="56"/>
      <c r="AA43" s="57"/>
      <c r="AB43" s="56"/>
      <c r="AC43" s="57">
        <v>1</v>
      </c>
      <c r="AD43" s="56"/>
      <c r="AE43" s="55"/>
      <c r="AF43" s="54">
        <v>2</v>
      </c>
      <c r="AG43" s="55"/>
      <c r="AH43" s="54"/>
      <c r="AI43" s="55"/>
      <c r="AJ43" s="54"/>
      <c r="AK43" s="55"/>
      <c r="AL43" s="54"/>
      <c r="AM43" s="53"/>
      <c r="AN43" s="59" t="s">
        <v>168</v>
      </c>
      <c r="AO43" s="52" t="s">
        <v>2558</v>
      </c>
    </row>
    <row r="44" spans="1:41" ht="38.25" x14ac:dyDescent="0.2">
      <c r="A44" s="470" t="s">
        <v>30</v>
      </c>
      <c r="B44" s="482" t="s">
        <v>1117</v>
      </c>
      <c r="C44" s="483" t="s">
        <v>1118</v>
      </c>
      <c r="D44" s="473" t="s">
        <v>1119</v>
      </c>
      <c r="E44" s="473" t="s">
        <v>1120</v>
      </c>
      <c r="F44" s="474" t="s">
        <v>712</v>
      </c>
      <c r="G44" s="475" t="s">
        <v>1121</v>
      </c>
      <c r="H44" s="487" t="s">
        <v>1122</v>
      </c>
      <c r="I44" s="476" t="s">
        <v>1124</v>
      </c>
      <c r="J44" s="476" t="s">
        <v>149</v>
      </c>
      <c r="K44" s="477" t="s">
        <v>1123</v>
      </c>
      <c r="L44" s="478" t="s">
        <v>1125</v>
      </c>
      <c r="M44" s="479"/>
      <c r="N44" s="480" t="s">
        <v>153</v>
      </c>
      <c r="O44" s="89"/>
      <c r="P44" s="143"/>
      <c r="Q44" s="88">
        <v>10</v>
      </c>
      <c r="R44" s="56"/>
      <c r="S44" s="57"/>
      <c r="T44" s="56"/>
      <c r="U44" s="57"/>
      <c r="V44" s="56">
        <v>3</v>
      </c>
      <c r="W44" s="57"/>
      <c r="X44" s="56"/>
      <c r="Y44" s="57"/>
      <c r="Z44" s="56"/>
      <c r="AA44" s="57"/>
      <c r="AB44" s="56"/>
      <c r="AC44" s="57">
        <v>1</v>
      </c>
      <c r="AD44" s="56"/>
      <c r="AE44" s="55"/>
      <c r="AF44" s="54">
        <v>2</v>
      </c>
      <c r="AG44" s="55"/>
      <c r="AH44" s="54"/>
      <c r="AI44" s="55"/>
      <c r="AJ44" s="54"/>
      <c r="AK44" s="55"/>
      <c r="AL44" s="54"/>
      <c r="AM44" s="53"/>
      <c r="AN44" s="59"/>
      <c r="AO44" s="52" t="s">
        <v>1129</v>
      </c>
    </row>
    <row r="45" spans="1:41" x14ac:dyDescent="0.2">
      <c r="A45" s="470" t="s">
        <v>70</v>
      </c>
      <c r="B45" s="471" t="s">
        <v>1567</v>
      </c>
      <c r="C45" s="472" t="s">
        <v>1103</v>
      </c>
      <c r="D45" s="473" t="s">
        <v>1205</v>
      </c>
      <c r="E45" s="473" t="s">
        <v>1584</v>
      </c>
      <c r="F45" s="474" t="s">
        <v>152</v>
      </c>
      <c r="G45" s="475" t="s">
        <v>1585</v>
      </c>
      <c r="H45" s="476" t="s">
        <v>1586</v>
      </c>
      <c r="I45" s="476"/>
      <c r="J45" s="476" t="s">
        <v>149</v>
      </c>
      <c r="K45" s="477" t="s">
        <v>1587</v>
      </c>
      <c r="L45" s="478" t="s">
        <v>1588</v>
      </c>
      <c r="M45" s="479" t="s">
        <v>1589</v>
      </c>
      <c r="N45" s="486" t="s">
        <v>153</v>
      </c>
      <c r="O45" s="247"/>
      <c r="P45" s="143"/>
      <c r="Q45" s="250"/>
      <c r="R45" s="56"/>
      <c r="S45" s="57"/>
      <c r="T45" s="56"/>
      <c r="U45" s="57"/>
      <c r="V45" s="56">
        <v>1</v>
      </c>
      <c r="W45" s="57"/>
      <c r="X45" s="56">
        <v>3</v>
      </c>
      <c r="Y45" s="57"/>
      <c r="Z45" s="56"/>
      <c r="AA45" s="57"/>
      <c r="AB45" s="56"/>
      <c r="AC45" s="57"/>
      <c r="AD45" s="56"/>
      <c r="AE45" s="55"/>
      <c r="AF45" s="54">
        <v>2</v>
      </c>
      <c r="AG45" s="55"/>
      <c r="AH45" s="54"/>
      <c r="AI45" s="55"/>
      <c r="AJ45" s="54"/>
      <c r="AK45" s="55"/>
      <c r="AL45" s="54"/>
      <c r="AM45" s="53"/>
      <c r="AN45" s="59"/>
      <c r="AO45" s="52" t="s">
        <v>1590</v>
      </c>
    </row>
    <row r="46" spans="1:41" ht="25.5" x14ac:dyDescent="0.2">
      <c r="A46" s="470" t="s">
        <v>70</v>
      </c>
      <c r="B46" s="471" t="s">
        <v>639</v>
      </c>
      <c r="C46" s="472" t="s">
        <v>1726</v>
      </c>
      <c r="D46" s="473" t="s">
        <v>1727</v>
      </c>
      <c r="E46" s="473" t="s">
        <v>1728</v>
      </c>
      <c r="F46" s="474" t="s">
        <v>161</v>
      </c>
      <c r="G46" s="475" t="s">
        <v>1729</v>
      </c>
      <c r="H46" s="476" t="s">
        <v>1730</v>
      </c>
      <c r="I46" s="476"/>
      <c r="J46" s="476" t="s">
        <v>149</v>
      </c>
      <c r="K46" s="477" t="s">
        <v>1731</v>
      </c>
      <c r="L46" s="478" t="s">
        <v>1732</v>
      </c>
      <c r="M46" s="479" t="s">
        <v>1733</v>
      </c>
      <c r="N46" s="486" t="s">
        <v>207</v>
      </c>
      <c r="O46" s="509">
        <v>10</v>
      </c>
      <c r="P46" s="143"/>
      <c r="Q46" s="250"/>
      <c r="R46" s="56">
        <v>1</v>
      </c>
      <c r="S46" s="57">
        <v>3</v>
      </c>
      <c r="T46" s="56"/>
      <c r="U46" s="57"/>
      <c r="V46" s="56"/>
      <c r="W46" s="57"/>
      <c r="X46" s="56"/>
      <c r="Y46" s="57"/>
      <c r="Z46" s="56"/>
      <c r="AA46" s="57"/>
      <c r="AB46" s="56"/>
      <c r="AC46" s="57"/>
      <c r="AD46" s="56"/>
      <c r="AE46" s="55"/>
      <c r="AF46" s="54">
        <v>2</v>
      </c>
      <c r="AG46" s="55"/>
      <c r="AH46" s="54"/>
      <c r="AI46" s="55"/>
      <c r="AJ46" s="54"/>
      <c r="AK46" s="55"/>
      <c r="AL46" s="54"/>
      <c r="AM46" s="53"/>
      <c r="AN46" s="59"/>
      <c r="AO46" s="52" t="s">
        <v>1734</v>
      </c>
    </row>
    <row r="47" spans="1:41" ht="25.5" x14ac:dyDescent="0.2">
      <c r="A47" s="470" t="s">
        <v>70</v>
      </c>
      <c r="B47" s="471" t="s">
        <v>832</v>
      </c>
      <c r="C47" s="472" t="s">
        <v>959</v>
      </c>
      <c r="D47" s="473" t="s">
        <v>960</v>
      </c>
      <c r="E47" s="473" t="s">
        <v>961</v>
      </c>
      <c r="F47" s="474" t="s">
        <v>152</v>
      </c>
      <c r="G47" s="475" t="s">
        <v>962</v>
      </c>
      <c r="H47" s="476" t="s">
        <v>963</v>
      </c>
      <c r="I47" s="476"/>
      <c r="J47" s="476" t="s">
        <v>149</v>
      </c>
      <c r="K47" s="477" t="s">
        <v>964</v>
      </c>
      <c r="L47" s="478" t="s">
        <v>965</v>
      </c>
      <c r="M47" s="479" t="s">
        <v>966</v>
      </c>
      <c r="N47" s="486" t="s">
        <v>153</v>
      </c>
      <c r="O47" s="247"/>
      <c r="P47" s="143"/>
      <c r="Q47" s="279">
        <v>10</v>
      </c>
      <c r="R47" s="56"/>
      <c r="S47" s="57"/>
      <c r="T47" s="56"/>
      <c r="U47" s="57"/>
      <c r="V47" s="56">
        <v>3</v>
      </c>
      <c r="W47" s="57"/>
      <c r="X47" s="56">
        <v>1</v>
      </c>
      <c r="Y47" s="57"/>
      <c r="Z47" s="56"/>
      <c r="AA47" s="57"/>
      <c r="AB47" s="56"/>
      <c r="AC47" s="57"/>
      <c r="AD47" s="56"/>
      <c r="AE47" s="55"/>
      <c r="AF47" s="54">
        <v>2</v>
      </c>
      <c r="AG47" s="55"/>
      <c r="AH47" s="54"/>
      <c r="AI47" s="55"/>
      <c r="AJ47" s="54"/>
      <c r="AK47" s="55"/>
      <c r="AL47" s="54"/>
      <c r="AM47" s="53"/>
      <c r="AN47" s="59" t="s">
        <v>168</v>
      </c>
      <c r="AO47" s="52"/>
    </row>
    <row r="48" spans="1:41" x14ac:dyDescent="0.2">
      <c r="A48" s="470" t="s">
        <v>28</v>
      </c>
      <c r="B48" s="471" t="s">
        <v>832</v>
      </c>
      <c r="C48" s="472" t="s">
        <v>1500</v>
      </c>
      <c r="D48" s="473" t="s">
        <v>1501</v>
      </c>
      <c r="E48" s="473" t="s">
        <v>1502</v>
      </c>
      <c r="F48" s="474" t="s">
        <v>152</v>
      </c>
      <c r="G48" s="475" t="s">
        <v>1503</v>
      </c>
      <c r="H48" s="476" t="s">
        <v>1504</v>
      </c>
      <c r="I48" s="476"/>
      <c r="J48" s="476" t="s">
        <v>149</v>
      </c>
      <c r="K48" s="477" t="s">
        <v>1323</v>
      </c>
      <c r="L48" s="478" t="s">
        <v>1505</v>
      </c>
      <c r="M48" s="479"/>
      <c r="N48" s="480" t="s">
        <v>153</v>
      </c>
      <c r="O48" s="89">
        <v>10</v>
      </c>
      <c r="P48" s="143"/>
      <c r="Q48" s="88"/>
      <c r="R48" s="56"/>
      <c r="S48" s="57"/>
      <c r="T48" s="56">
        <v>3</v>
      </c>
      <c r="U48" s="57"/>
      <c r="V48" s="56"/>
      <c r="W48" s="57"/>
      <c r="X48" s="56">
        <v>1</v>
      </c>
      <c r="Y48" s="57"/>
      <c r="Z48" s="56"/>
      <c r="AA48" s="57"/>
      <c r="AB48" s="56"/>
      <c r="AC48" s="57"/>
      <c r="AD48" s="56"/>
      <c r="AE48" s="55"/>
      <c r="AF48" s="54">
        <v>2</v>
      </c>
      <c r="AG48" s="55"/>
      <c r="AH48" s="54"/>
      <c r="AI48" s="55"/>
      <c r="AJ48" s="54"/>
      <c r="AK48" s="55"/>
      <c r="AL48" s="54"/>
      <c r="AM48" s="53"/>
      <c r="AN48" s="231"/>
      <c r="AO48" s="52"/>
    </row>
    <row r="49" spans="1:41" x14ac:dyDescent="0.2">
      <c r="A49" s="470" t="s">
        <v>70</v>
      </c>
      <c r="B49" s="471" t="s">
        <v>1555</v>
      </c>
      <c r="C49" s="472" t="s">
        <v>1556</v>
      </c>
      <c r="D49" s="473" t="s">
        <v>1205</v>
      </c>
      <c r="E49" s="473" t="s">
        <v>1557</v>
      </c>
      <c r="F49" s="474" t="s">
        <v>152</v>
      </c>
      <c r="G49" s="475" t="s">
        <v>1558</v>
      </c>
      <c r="H49" s="476" t="s">
        <v>1559</v>
      </c>
      <c r="I49" s="476"/>
      <c r="J49" s="476" t="s">
        <v>149</v>
      </c>
      <c r="K49" s="477" t="s">
        <v>1560</v>
      </c>
      <c r="L49" s="478" t="s">
        <v>1561</v>
      </c>
      <c r="M49" s="479"/>
      <c r="N49" s="486" t="s">
        <v>153</v>
      </c>
      <c r="O49" s="247"/>
      <c r="P49" s="143"/>
      <c r="Q49" s="279">
        <v>10</v>
      </c>
      <c r="R49" s="56"/>
      <c r="S49" s="57">
        <v>2</v>
      </c>
      <c r="T49" s="56"/>
      <c r="U49" s="57"/>
      <c r="V49" s="56"/>
      <c r="W49" s="57"/>
      <c r="X49" s="56">
        <v>1</v>
      </c>
      <c r="Y49" s="57"/>
      <c r="Z49" s="56"/>
      <c r="AA49" s="57"/>
      <c r="AB49" s="56"/>
      <c r="AC49" s="57"/>
      <c r="AD49" s="56"/>
      <c r="AE49" s="55"/>
      <c r="AF49" s="54">
        <v>2</v>
      </c>
      <c r="AG49" s="55"/>
      <c r="AH49" s="54"/>
      <c r="AI49" s="55"/>
      <c r="AJ49" s="54"/>
      <c r="AK49" s="55"/>
      <c r="AL49" s="54"/>
      <c r="AM49" s="53"/>
      <c r="AN49" s="59" t="s">
        <v>657</v>
      </c>
      <c r="AO49" s="52"/>
    </row>
    <row r="50" spans="1:41" ht="25.5" x14ac:dyDescent="0.2">
      <c r="A50" s="470" t="s">
        <v>70</v>
      </c>
      <c r="B50" s="471" t="s">
        <v>1567</v>
      </c>
      <c r="C50" s="472" t="s">
        <v>1568</v>
      </c>
      <c r="D50" s="473" t="s">
        <v>1569</v>
      </c>
      <c r="E50" s="473" t="s">
        <v>1570</v>
      </c>
      <c r="F50" s="474" t="s">
        <v>152</v>
      </c>
      <c r="G50" s="475" t="s">
        <v>1575</v>
      </c>
      <c r="H50" s="476" t="s">
        <v>1571</v>
      </c>
      <c r="I50" s="476" t="s">
        <v>1572</v>
      </c>
      <c r="J50" s="476" t="s">
        <v>149</v>
      </c>
      <c r="K50" s="477" t="s">
        <v>1573</v>
      </c>
      <c r="L50" s="478" t="s">
        <v>1574</v>
      </c>
      <c r="M50" s="479"/>
      <c r="N50" s="486" t="s">
        <v>153</v>
      </c>
      <c r="O50" s="247">
        <v>10</v>
      </c>
      <c r="P50" s="143"/>
      <c r="Q50" s="250"/>
      <c r="R50" s="56"/>
      <c r="S50" s="57"/>
      <c r="T50" s="56"/>
      <c r="U50" s="57"/>
      <c r="V50" s="56"/>
      <c r="W50" s="57"/>
      <c r="X50" s="56">
        <v>1</v>
      </c>
      <c r="Y50" s="57"/>
      <c r="Z50" s="56"/>
      <c r="AA50" s="57"/>
      <c r="AB50" s="56"/>
      <c r="AC50" s="57">
        <v>3</v>
      </c>
      <c r="AD50" s="56"/>
      <c r="AE50" s="55"/>
      <c r="AF50" s="54">
        <v>2</v>
      </c>
      <c r="AG50" s="55"/>
      <c r="AH50" s="54"/>
      <c r="AI50" s="55"/>
      <c r="AJ50" s="54"/>
      <c r="AK50" s="55"/>
      <c r="AL50" s="54"/>
      <c r="AM50" s="53"/>
      <c r="AN50" s="59" t="s">
        <v>657</v>
      </c>
      <c r="AO50" s="52"/>
    </row>
    <row r="51" spans="1:41" ht="25.5" x14ac:dyDescent="0.2">
      <c r="A51" s="470" t="s">
        <v>28</v>
      </c>
      <c r="B51" s="471" t="s">
        <v>1522</v>
      </c>
      <c r="C51" s="472" t="s">
        <v>877</v>
      </c>
      <c r="D51" s="473" t="s">
        <v>1523</v>
      </c>
      <c r="E51" s="473" t="s">
        <v>1524</v>
      </c>
      <c r="F51" s="474" t="s">
        <v>152</v>
      </c>
      <c r="G51" s="475" t="s">
        <v>1525</v>
      </c>
      <c r="H51" s="476" t="s">
        <v>1526</v>
      </c>
      <c r="I51" s="476"/>
      <c r="J51" s="476" t="s">
        <v>149</v>
      </c>
      <c r="K51" s="477" t="s">
        <v>1528</v>
      </c>
      <c r="L51" s="478" t="s">
        <v>1527</v>
      </c>
      <c r="M51" s="479"/>
      <c r="N51" s="480" t="s">
        <v>153</v>
      </c>
      <c r="O51" s="89">
        <v>10</v>
      </c>
      <c r="P51" s="143"/>
      <c r="Q51" s="88"/>
      <c r="R51" s="56"/>
      <c r="S51" s="57"/>
      <c r="T51" s="56"/>
      <c r="U51" s="57"/>
      <c r="V51" s="56"/>
      <c r="W51" s="57"/>
      <c r="X51" s="56">
        <v>1</v>
      </c>
      <c r="Y51" s="57"/>
      <c r="Z51" s="56"/>
      <c r="AA51" s="57"/>
      <c r="AB51" s="56"/>
      <c r="AC51" s="57"/>
      <c r="AD51" s="56"/>
      <c r="AE51" s="55"/>
      <c r="AF51" s="54">
        <v>2</v>
      </c>
      <c r="AG51" s="55"/>
      <c r="AH51" s="54"/>
      <c r="AI51" s="55"/>
      <c r="AJ51" s="54"/>
      <c r="AK51" s="55"/>
      <c r="AL51" s="54"/>
      <c r="AM51" s="53"/>
      <c r="AN51" s="231" t="s">
        <v>657</v>
      </c>
      <c r="AO51" s="52"/>
    </row>
    <row r="52" spans="1:41" x14ac:dyDescent="0.2">
      <c r="A52" s="470" t="s">
        <v>70</v>
      </c>
      <c r="B52" s="471" t="s">
        <v>1655</v>
      </c>
      <c r="C52" s="472" t="s">
        <v>1656</v>
      </c>
      <c r="D52" s="473" t="s">
        <v>1657</v>
      </c>
      <c r="E52" s="473" t="s">
        <v>1658</v>
      </c>
      <c r="F52" s="474" t="s">
        <v>148</v>
      </c>
      <c r="G52" s="475" t="s">
        <v>1551</v>
      </c>
      <c r="H52" s="476" t="s">
        <v>1552</v>
      </c>
      <c r="I52" s="476" t="s">
        <v>1553</v>
      </c>
      <c r="J52" s="476" t="s">
        <v>351</v>
      </c>
      <c r="K52" s="477" t="s">
        <v>495</v>
      </c>
      <c r="L52" s="478" t="s">
        <v>1554</v>
      </c>
      <c r="M52" s="479"/>
      <c r="N52" s="486" t="s">
        <v>153</v>
      </c>
      <c r="O52" s="509">
        <v>10</v>
      </c>
      <c r="P52" s="143"/>
      <c r="Q52" s="250"/>
      <c r="R52" s="56">
        <v>1</v>
      </c>
      <c r="S52" s="57"/>
      <c r="T52" s="56"/>
      <c r="U52" s="57"/>
      <c r="V52" s="56"/>
      <c r="W52" s="57"/>
      <c r="X52" s="56">
        <v>3</v>
      </c>
      <c r="Y52" s="57"/>
      <c r="Z52" s="56"/>
      <c r="AA52" s="57"/>
      <c r="AB52" s="56"/>
      <c r="AC52" s="57"/>
      <c r="AD52" s="56"/>
      <c r="AE52" s="55"/>
      <c r="AF52" s="54">
        <v>2</v>
      </c>
      <c r="AG52" s="55"/>
      <c r="AH52" s="54"/>
      <c r="AI52" s="55"/>
      <c r="AJ52" s="54"/>
      <c r="AK52" s="55"/>
      <c r="AL52" s="54"/>
      <c r="AM52" s="53"/>
      <c r="AN52" s="59"/>
      <c r="AO52" s="52"/>
    </row>
    <row r="53" spans="1:41" x14ac:dyDescent="0.2">
      <c r="A53" s="481" t="s">
        <v>18</v>
      </c>
      <c r="B53" s="482" t="s">
        <v>843</v>
      </c>
      <c r="C53" s="483" t="s">
        <v>844</v>
      </c>
      <c r="D53" s="473" t="s">
        <v>845</v>
      </c>
      <c r="E53" s="473" t="s">
        <v>846</v>
      </c>
      <c r="F53" s="474" t="s">
        <v>148</v>
      </c>
      <c r="G53" s="475" t="s">
        <v>847</v>
      </c>
      <c r="H53" s="476" t="s">
        <v>848</v>
      </c>
      <c r="I53" s="476"/>
      <c r="J53" s="476" t="s">
        <v>233</v>
      </c>
      <c r="K53" s="477" t="s">
        <v>849</v>
      </c>
      <c r="L53" s="478" t="s">
        <v>850</v>
      </c>
      <c r="M53" s="479" t="s">
        <v>851</v>
      </c>
      <c r="N53" s="480" t="s">
        <v>151</v>
      </c>
      <c r="O53" s="504">
        <v>10</v>
      </c>
      <c r="P53" s="143"/>
      <c r="Q53" s="88"/>
      <c r="R53" s="56">
        <v>1</v>
      </c>
      <c r="S53" s="57"/>
      <c r="T53" s="56"/>
      <c r="U53" s="57"/>
      <c r="V53" s="56"/>
      <c r="W53" s="57"/>
      <c r="X53" s="56">
        <v>3</v>
      </c>
      <c r="Y53" s="57"/>
      <c r="Z53" s="56"/>
      <c r="AA53" s="57"/>
      <c r="AB53" s="56"/>
      <c r="AC53" s="57"/>
      <c r="AD53" s="56"/>
      <c r="AE53" s="55"/>
      <c r="AF53" s="54">
        <v>2</v>
      </c>
      <c r="AG53" s="55"/>
      <c r="AH53" s="54"/>
      <c r="AI53" s="55"/>
      <c r="AJ53" s="54"/>
      <c r="AK53" s="55"/>
      <c r="AL53" s="54"/>
      <c r="AM53" s="53"/>
      <c r="AN53" s="59"/>
      <c r="AO53" s="52"/>
    </row>
    <row r="54" spans="1:41" x14ac:dyDescent="0.2">
      <c r="A54" s="470" t="s">
        <v>30</v>
      </c>
      <c r="B54" s="512" t="s">
        <v>319</v>
      </c>
      <c r="C54" s="514" t="s">
        <v>320</v>
      </c>
      <c r="D54" s="516" t="s">
        <v>321</v>
      </c>
      <c r="E54" s="516" t="s">
        <v>322</v>
      </c>
      <c r="F54" s="474" t="s">
        <v>148</v>
      </c>
      <c r="G54" s="475" t="s">
        <v>323</v>
      </c>
      <c r="H54" s="517" t="s">
        <v>324</v>
      </c>
      <c r="I54" s="476" t="s">
        <v>325</v>
      </c>
      <c r="J54" s="476" t="s">
        <v>149</v>
      </c>
      <c r="K54" s="477" t="s">
        <v>326</v>
      </c>
      <c r="L54" s="478" t="s">
        <v>327</v>
      </c>
      <c r="M54" s="479"/>
      <c r="N54" s="485" t="s">
        <v>151</v>
      </c>
      <c r="O54" s="89"/>
      <c r="P54" s="143"/>
      <c r="Q54" s="280">
        <v>10</v>
      </c>
      <c r="R54" s="56"/>
      <c r="S54" s="57"/>
      <c r="T54" s="56"/>
      <c r="U54" s="57"/>
      <c r="V54" s="56">
        <v>3</v>
      </c>
      <c r="W54" s="57"/>
      <c r="X54" s="56"/>
      <c r="Y54" s="57"/>
      <c r="Z54" s="56"/>
      <c r="AA54" s="57"/>
      <c r="AB54" s="56"/>
      <c r="AC54" s="57">
        <v>1</v>
      </c>
      <c r="AD54" s="56"/>
      <c r="AE54" s="55"/>
      <c r="AF54" s="54">
        <v>2</v>
      </c>
      <c r="AG54" s="55"/>
      <c r="AH54" s="54"/>
      <c r="AI54" s="55"/>
      <c r="AJ54" s="54"/>
      <c r="AK54" s="55"/>
      <c r="AL54" s="54"/>
      <c r="AM54" s="53"/>
      <c r="AN54" s="59"/>
      <c r="AO54" s="52"/>
    </row>
    <row r="55" spans="1:41" x14ac:dyDescent="0.2">
      <c r="A55" s="470" t="s">
        <v>70</v>
      </c>
      <c r="B55" s="513" t="s">
        <v>626</v>
      </c>
      <c r="C55" s="511" t="s">
        <v>742</v>
      </c>
      <c r="D55" s="516" t="s">
        <v>743</v>
      </c>
      <c r="E55" s="516" t="s">
        <v>744</v>
      </c>
      <c r="F55" s="474" t="s">
        <v>148</v>
      </c>
      <c r="G55" s="475" t="s">
        <v>745</v>
      </c>
      <c r="H55" s="477" t="s">
        <v>746</v>
      </c>
      <c r="I55" s="476"/>
      <c r="J55" s="476" t="s">
        <v>149</v>
      </c>
      <c r="K55" s="477" t="s">
        <v>342</v>
      </c>
      <c r="L55" s="478" t="s">
        <v>747</v>
      </c>
      <c r="M55" s="479" t="s">
        <v>748</v>
      </c>
      <c r="N55" s="486" t="s">
        <v>151</v>
      </c>
      <c r="O55" s="247"/>
      <c r="P55" s="143"/>
      <c r="Q55" s="279">
        <v>10</v>
      </c>
      <c r="R55" s="56">
        <v>3</v>
      </c>
      <c r="S55" s="57">
        <v>1</v>
      </c>
      <c r="T55" s="56"/>
      <c r="U55" s="57"/>
      <c r="V55" s="56"/>
      <c r="W55" s="57"/>
      <c r="X55" s="56"/>
      <c r="Y55" s="57"/>
      <c r="Z55" s="56"/>
      <c r="AA55" s="57"/>
      <c r="AB55" s="56"/>
      <c r="AC55" s="57"/>
      <c r="AD55" s="56"/>
      <c r="AE55" s="55"/>
      <c r="AF55" s="54">
        <v>2</v>
      </c>
      <c r="AG55" s="55"/>
      <c r="AH55" s="54"/>
      <c r="AI55" s="55"/>
      <c r="AJ55" s="54"/>
      <c r="AK55" s="55"/>
      <c r="AL55" s="54"/>
      <c r="AM55" s="53"/>
      <c r="AN55" s="59" t="s">
        <v>168</v>
      </c>
      <c r="AO55" s="52"/>
    </row>
    <row r="56" spans="1:41" ht="25.5" x14ac:dyDescent="0.2">
      <c r="A56" s="470" t="s">
        <v>70</v>
      </c>
      <c r="B56" s="471" t="s">
        <v>1685</v>
      </c>
      <c r="C56" s="472" t="s">
        <v>1686</v>
      </c>
      <c r="D56" s="490" t="s">
        <v>1687</v>
      </c>
      <c r="E56" s="490" t="s">
        <v>1688</v>
      </c>
      <c r="F56" s="474" t="s">
        <v>161</v>
      </c>
      <c r="G56" s="506" t="s">
        <v>1689</v>
      </c>
      <c r="H56" s="491" t="s">
        <v>1690</v>
      </c>
      <c r="I56" s="476"/>
      <c r="J56" s="476" t="s">
        <v>149</v>
      </c>
      <c r="K56" s="477" t="s">
        <v>1691</v>
      </c>
      <c r="L56" s="478" t="s">
        <v>1692</v>
      </c>
      <c r="M56" s="479"/>
      <c r="N56" s="486" t="s">
        <v>151</v>
      </c>
      <c r="O56" s="509">
        <v>10</v>
      </c>
      <c r="P56" s="143"/>
      <c r="Q56" s="250"/>
      <c r="R56" s="56">
        <v>1</v>
      </c>
      <c r="S56" s="57"/>
      <c r="T56" s="56"/>
      <c r="U56" s="57">
        <v>3</v>
      </c>
      <c r="V56" s="56"/>
      <c r="W56" s="57"/>
      <c r="X56" s="56"/>
      <c r="Y56" s="57"/>
      <c r="Z56" s="56"/>
      <c r="AA56" s="57"/>
      <c r="AB56" s="56"/>
      <c r="AC56" s="57"/>
      <c r="AD56" s="56"/>
      <c r="AE56" s="55"/>
      <c r="AF56" s="54">
        <v>2</v>
      </c>
      <c r="AG56" s="55"/>
      <c r="AH56" s="54"/>
      <c r="AI56" s="55"/>
      <c r="AJ56" s="54"/>
      <c r="AK56" s="55"/>
      <c r="AL56" s="54"/>
      <c r="AM56" s="53"/>
      <c r="AN56" s="59" t="s">
        <v>168</v>
      </c>
      <c r="AO56" s="52"/>
    </row>
    <row r="57" spans="1:41" ht="38.25" x14ac:dyDescent="0.2">
      <c r="A57" s="470" t="s">
        <v>30</v>
      </c>
      <c r="B57" s="482" t="s">
        <v>2523</v>
      </c>
      <c r="C57" s="483" t="s">
        <v>2524</v>
      </c>
      <c r="D57" s="495" t="s">
        <v>2525</v>
      </c>
      <c r="E57" s="473" t="s">
        <v>2526</v>
      </c>
      <c r="F57" s="474" t="s">
        <v>161</v>
      </c>
      <c r="G57" s="503" t="s">
        <v>2527</v>
      </c>
      <c r="H57" s="476" t="s">
        <v>2528</v>
      </c>
      <c r="I57" s="476" t="s">
        <v>2529</v>
      </c>
      <c r="J57" s="476" t="s">
        <v>617</v>
      </c>
      <c r="K57" s="477" t="s">
        <v>2530</v>
      </c>
      <c r="L57" s="478" t="s">
        <v>2531</v>
      </c>
      <c r="M57" s="479"/>
      <c r="N57" s="485" t="s">
        <v>151</v>
      </c>
      <c r="O57" s="89">
        <v>10</v>
      </c>
      <c r="P57" s="143"/>
      <c r="Q57" s="191"/>
      <c r="R57" s="56"/>
      <c r="S57" s="57"/>
      <c r="T57" s="56">
        <v>3</v>
      </c>
      <c r="U57" s="57"/>
      <c r="V57" s="56"/>
      <c r="W57" s="57"/>
      <c r="X57" s="56"/>
      <c r="Y57" s="57"/>
      <c r="Z57" s="56"/>
      <c r="AA57" s="57"/>
      <c r="AB57" s="56"/>
      <c r="AC57" s="57">
        <v>1</v>
      </c>
      <c r="AD57" s="56"/>
      <c r="AE57" s="55"/>
      <c r="AF57" s="54">
        <v>2</v>
      </c>
      <c r="AG57" s="55"/>
      <c r="AH57" s="54"/>
      <c r="AI57" s="55"/>
      <c r="AJ57" s="54"/>
      <c r="AK57" s="55"/>
      <c r="AL57" s="54"/>
      <c r="AM57" s="53"/>
      <c r="AN57" s="59"/>
      <c r="AO57" s="52"/>
    </row>
    <row r="58" spans="1:41" x14ac:dyDescent="0.2">
      <c r="A58" s="82" t="s">
        <v>24</v>
      </c>
      <c r="B58" s="471" t="s">
        <v>564</v>
      </c>
      <c r="C58" s="472" t="s">
        <v>565</v>
      </c>
      <c r="D58" s="473" t="s">
        <v>238</v>
      </c>
      <c r="E58" s="473" t="s">
        <v>566</v>
      </c>
      <c r="F58" s="474" t="s">
        <v>161</v>
      </c>
      <c r="G58" s="475" t="s">
        <v>567</v>
      </c>
      <c r="H58" s="476" t="s">
        <v>568</v>
      </c>
      <c r="I58" s="476"/>
      <c r="J58" s="476" t="s">
        <v>149</v>
      </c>
      <c r="K58" s="477" t="s">
        <v>569</v>
      </c>
      <c r="L58" s="478" t="s">
        <v>570</v>
      </c>
      <c r="M58" s="479"/>
      <c r="N58" s="189" t="s">
        <v>151</v>
      </c>
      <c r="O58" s="89"/>
      <c r="P58" s="143"/>
      <c r="Q58" s="281">
        <v>10</v>
      </c>
      <c r="R58" s="56">
        <v>1</v>
      </c>
      <c r="S58" s="57"/>
      <c r="T58" s="56"/>
      <c r="U58" s="57"/>
      <c r="V58" s="56"/>
      <c r="W58" s="57"/>
      <c r="X58" s="56"/>
      <c r="Y58" s="57"/>
      <c r="Z58" s="56"/>
      <c r="AA58" s="57"/>
      <c r="AB58" s="56"/>
      <c r="AC58" s="57">
        <v>3</v>
      </c>
      <c r="AD58" s="56"/>
      <c r="AE58" s="55"/>
      <c r="AF58" s="54">
        <v>2</v>
      </c>
      <c r="AG58" s="55"/>
      <c r="AH58" s="54"/>
      <c r="AI58" s="55"/>
      <c r="AJ58" s="54"/>
      <c r="AK58" s="55"/>
      <c r="AL58" s="54"/>
      <c r="AM58" s="53"/>
      <c r="AN58" s="286" t="s">
        <v>168</v>
      </c>
      <c r="AO58" s="52"/>
    </row>
    <row r="59" spans="1:41" ht="13.5" thickBot="1" x14ac:dyDescent="0.25">
      <c r="A59" s="470" t="s">
        <v>28</v>
      </c>
      <c r="B59" s="471" t="s">
        <v>1459</v>
      </c>
      <c r="C59" s="472" t="s">
        <v>1453</v>
      </c>
      <c r="D59" s="473" t="s">
        <v>1454</v>
      </c>
      <c r="E59" s="473" t="s">
        <v>1455</v>
      </c>
      <c r="F59" s="474" t="s">
        <v>161</v>
      </c>
      <c r="G59" s="475" t="s">
        <v>1456</v>
      </c>
      <c r="H59" s="476" t="s">
        <v>1457</v>
      </c>
      <c r="I59" s="476"/>
      <c r="J59" s="476" t="s">
        <v>149</v>
      </c>
      <c r="K59" s="477" t="s">
        <v>569</v>
      </c>
      <c r="L59" s="478" t="s">
        <v>1458</v>
      </c>
      <c r="M59" s="479"/>
      <c r="N59" s="485" t="s">
        <v>153</v>
      </c>
      <c r="O59" s="89">
        <v>10</v>
      </c>
      <c r="P59" s="143"/>
      <c r="Q59" s="191"/>
      <c r="R59" s="56"/>
      <c r="S59" s="57"/>
      <c r="T59" s="56"/>
      <c r="U59" s="57">
        <v>1</v>
      </c>
      <c r="V59" s="56"/>
      <c r="W59" s="57"/>
      <c r="X59" s="56"/>
      <c r="Y59" s="57"/>
      <c r="Z59" s="56"/>
      <c r="AA59" s="57"/>
      <c r="AB59" s="56"/>
      <c r="AC59" s="57"/>
      <c r="AD59" s="56"/>
      <c r="AE59" s="55">
        <v>2</v>
      </c>
      <c r="AF59" s="54">
        <v>3</v>
      </c>
      <c r="AG59" s="55"/>
      <c r="AH59" s="54"/>
      <c r="AI59" s="55"/>
      <c r="AJ59" s="54"/>
      <c r="AK59" s="55"/>
      <c r="AL59" s="54"/>
      <c r="AM59" s="53"/>
      <c r="AN59" s="231"/>
      <c r="AO59" s="52"/>
    </row>
    <row r="60" spans="1:41" ht="26.25" thickTop="1" x14ac:dyDescent="0.2">
      <c r="A60" s="484" t="s">
        <v>121</v>
      </c>
      <c r="B60" s="507" t="s">
        <v>2627</v>
      </c>
      <c r="C60" s="508" t="s">
        <v>2628</v>
      </c>
      <c r="D60" s="490" t="s">
        <v>1386</v>
      </c>
      <c r="E60" s="490" t="s">
        <v>2629</v>
      </c>
      <c r="F60" s="474" t="s">
        <v>152</v>
      </c>
      <c r="G60" s="506" t="s">
        <v>2630</v>
      </c>
      <c r="H60" s="491" t="s">
        <v>2631</v>
      </c>
      <c r="I60" s="491" t="s">
        <v>2632</v>
      </c>
      <c r="J60" s="491" t="s">
        <v>149</v>
      </c>
      <c r="K60" s="492" t="s">
        <v>1598</v>
      </c>
      <c r="L60" s="474" t="s">
        <v>2633</v>
      </c>
      <c r="M60" s="479" t="s">
        <v>2634</v>
      </c>
      <c r="N60" s="480" t="s">
        <v>153</v>
      </c>
      <c r="O60" s="89"/>
      <c r="P60" s="143">
        <v>10</v>
      </c>
      <c r="Q60" s="88"/>
      <c r="R60" s="64"/>
      <c r="S60" s="65">
        <v>2</v>
      </c>
      <c r="T60" s="64"/>
      <c r="U60" s="65"/>
      <c r="V60" s="64"/>
      <c r="W60" s="65"/>
      <c r="X60" s="64"/>
      <c r="Y60" s="65"/>
      <c r="Z60" s="64"/>
      <c r="AA60" s="65"/>
      <c r="AB60" s="64"/>
      <c r="AC60" s="65"/>
      <c r="AD60" s="64">
        <v>1</v>
      </c>
      <c r="AE60" s="63"/>
      <c r="AF60" s="62">
        <v>3</v>
      </c>
      <c r="AG60" s="63"/>
      <c r="AH60" s="62"/>
      <c r="AI60" s="63"/>
      <c r="AJ60" s="62"/>
      <c r="AK60" s="108"/>
      <c r="AL60" s="107"/>
      <c r="AM60" s="61"/>
      <c r="AN60" s="60"/>
      <c r="AO60" s="147" t="s">
        <v>2635</v>
      </c>
    </row>
    <row r="61" spans="1:41" ht="25.5" x14ac:dyDescent="0.2">
      <c r="A61" s="481" t="s">
        <v>18</v>
      </c>
      <c r="B61" s="488" t="s">
        <v>329</v>
      </c>
      <c r="C61" s="489" t="s">
        <v>611</v>
      </c>
      <c r="D61" s="490" t="s">
        <v>612</v>
      </c>
      <c r="E61" s="490" t="s">
        <v>613</v>
      </c>
      <c r="F61" s="474" t="s">
        <v>152</v>
      </c>
      <c r="G61" s="506" t="s">
        <v>638</v>
      </c>
      <c r="H61" s="491" t="s">
        <v>614</v>
      </c>
      <c r="I61" s="491" t="s">
        <v>617</v>
      </c>
      <c r="J61" s="491" t="s">
        <v>149</v>
      </c>
      <c r="K61" s="492" t="s">
        <v>615</v>
      </c>
      <c r="L61" s="474" t="s">
        <v>616</v>
      </c>
      <c r="M61" s="479"/>
      <c r="N61" s="480" t="s">
        <v>153</v>
      </c>
      <c r="O61" s="89"/>
      <c r="P61" s="143"/>
      <c r="Q61" s="88">
        <v>10</v>
      </c>
      <c r="R61" s="64"/>
      <c r="S61" s="65"/>
      <c r="T61" s="64"/>
      <c r="U61" s="65"/>
      <c r="V61" s="64"/>
      <c r="W61" s="65"/>
      <c r="X61" s="64">
        <v>1</v>
      </c>
      <c r="Y61" s="65"/>
      <c r="Z61" s="64"/>
      <c r="AA61" s="65"/>
      <c r="AB61" s="64"/>
      <c r="AC61" s="65"/>
      <c r="AD61" s="64">
        <v>2</v>
      </c>
      <c r="AE61" s="63"/>
      <c r="AF61" s="62">
        <v>3</v>
      </c>
      <c r="AG61" s="63"/>
      <c r="AH61" s="62"/>
      <c r="AI61" s="63"/>
      <c r="AJ61" s="62"/>
      <c r="AK61" s="63"/>
      <c r="AL61" s="62"/>
      <c r="AM61" s="61"/>
      <c r="AN61" s="60"/>
      <c r="AO61" s="147"/>
    </row>
    <row r="62" spans="1:41" x14ac:dyDescent="0.2">
      <c r="A62" s="470" t="s">
        <v>28</v>
      </c>
      <c r="B62" s="538" t="s">
        <v>2748</v>
      </c>
      <c r="C62" s="472" t="s">
        <v>1506</v>
      </c>
      <c r="D62" s="473" t="s">
        <v>1511</v>
      </c>
      <c r="E62" s="473" t="s">
        <v>1507</v>
      </c>
      <c r="F62" s="474" t="s">
        <v>152</v>
      </c>
      <c r="G62" s="475" t="s">
        <v>1508</v>
      </c>
      <c r="H62" s="476" t="s">
        <v>1509</v>
      </c>
      <c r="I62" s="476"/>
      <c r="J62" s="476" t="s">
        <v>149</v>
      </c>
      <c r="K62" s="477" t="s">
        <v>363</v>
      </c>
      <c r="L62" s="478" t="s">
        <v>1510</v>
      </c>
      <c r="M62" s="479"/>
      <c r="N62" s="480" t="s">
        <v>153</v>
      </c>
      <c r="O62" s="89">
        <v>10</v>
      </c>
      <c r="P62" s="143"/>
      <c r="Q62" s="88"/>
      <c r="R62" s="56"/>
      <c r="S62" s="57"/>
      <c r="T62" s="56"/>
      <c r="U62" s="57"/>
      <c r="V62" s="56">
        <v>1</v>
      </c>
      <c r="W62" s="57"/>
      <c r="X62" s="56"/>
      <c r="Y62" s="57"/>
      <c r="Z62" s="56"/>
      <c r="AA62" s="57"/>
      <c r="AB62" s="56"/>
      <c r="AC62" s="57"/>
      <c r="AD62" s="56">
        <v>2</v>
      </c>
      <c r="AE62" s="55"/>
      <c r="AF62" s="54">
        <v>3</v>
      </c>
      <c r="AG62" s="55"/>
      <c r="AH62" s="54"/>
      <c r="AI62" s="55"/>
      <c r="AJ62" s="54"/>
      <c r="AK62" s="55"/>
      <c r="AL62" s="54"/>
      <c r="AM62" s="53"/>
      <c r="AN62" s="231" t="s">
        <v>336</v>
      </c>
      <c r="AO62" s="52"/>
    </row>
    <row r="63" spans="1:41" x14ac:dyDescent="0.2">
      <c r="A63" s="519" t="str">
        <f>A62</f>
        <v>Gt C</v>
      </c>
      <c r="B63" s="525" t="s">
        <v>1719</v>
      </c>
      <c r="C63" s="526" t="s">
        <v>2710</v>
      </c>
      <c r="D63" s="527" t="s">
        <v>2711</v>
      </c>
      <c r="E63" s="527" t="s">
        <v>2712</v>
      </c>
      <c r="F63" s="520" t="s">
        <v>161</v>
      </c>
      <c r="G63" s="528" t="s">
        <v>2744</v>
      </c>
      <c r="H63" s="530" t="s">
        <v>2448</v>
      </c>
      <c r="I63" s="530" t="s">
        <v>2713</v>
      </c>
      <c r="J63" s="530" t="s">
        <v>2714</v>
      </c>
      <c r="K63" s="531" t="s">
        <v>2715</v>
      </c>
      <c r="L63" s="532" t="s">
        <v>2716</v>
      </c>
      <c r="M63" s="521" t="s">
        <v>2717</v>
      </c>
      <c r="N63" s="522" t="s">
        <v>153</v>
      </c>
      <c r="O63" s="338">
        <v>10</v>
      </c>
      <c r="P63" s="339"/>
      <c r="Q63" s="340"/>
      <c r="R63" s="341"/>
      <c r="S63" s="342">
        <v>1</v>
      </c>
      <c r="T63" s="341"/>
      <c r="U63" s="342"/>
      <c r="V63" s="341"/>
      <c r="W63" s="342"/>
      <c r="X63" s="341"/>
      <c r="Y63" s="342"/>
      <c r="Z63" s="341"/>
      <c r="AA63" s="342"/>
      <c r="AB63" s="341"/>
      <c r="AC63" s="342"/>
      <c r="AD63" s="341">
        <v>2</v>
      </c>
      <c r="AE63" s="343"/>
      <c r="AF63" s="344">
        <v>3</v>
      </c>
      <c r="AG63" s="343"/>
      <c r="AH63" s="344"/>
      <c r="AI63" s="343"/>
      <c r="AJ63" s="344"/>
      <c r="AK63" s="343"/>
      <c r="AL63" s="344"/>
      <c r="AM63" s="345"/>
      <c r="AN63" s="346"/>
      <c r="AO63" s="347"/>
    </row>
    <row r="64" spans="1:41" ht="26.25" thickBot="1" x14ac:dyDescent="0.25">
      <c r="A64" s="470" t="s">
        <v>28</v>
      </c>
      <c r="B64" s="471" t="s">
        <v>1014</v>
      </c>
      <c r="C64" s="472" t="s">
        <v>1483</v>
      </c>
      <c r="D64" s="473" t="s">
        <v>1484</v>
      </c>
      <c r="E64" s="473" t="s">
        <v>1485</v>
      </c>
      <c r="F64" s="474" t="s">
        <v>1486</v>
      </c>
      <c r="G64" s="475" t="s">
        <v>1487</v>
      </c>
      <c r="H64" s="477" t="s">
        <v>1488</v>
      </c>
      <c r="I64" s="477"/>
      <c r="J64" s="477" t="s">
        <v>149</v>
      </c>
      <c r="K64" s="477" t="s">
        <v>1030</v>
      </c>
      <c r="L64" s="478" t="s">
        <v>1489</v>
      </c>
      <c r="M64" s="479" t="s">
        <v>1491</v>
      </c>
      <c r="N64" s="480" t="s">
        <v>153</v>
      </c>
      <c r="O64" s="89">
        <v>10</v>
      </c>
      <c r="P64" s="143"/>
      <c r="Q64" s="88"/>
      <c r="R64" s="56"/>
      <c r="S64" s="57">
        <v>1</v>
      </c>
      <c r="T64" s="56"/>
      <c r="U64" s="57"/>
      <c r="V64" s="56"/>
      <c r="W64" s="57">
        <v>2</v>
      </c>
      <c r="X64" s="56"/>
      <c r="Y64" s="57"/>
      <c r="Z64" s="56"/>
      <c r="AA64" s="57"/>
      <c r="AB64" s="56"/>
      <c r="AC64" s="57"/>
      <c r="AD64" s="56"/>
      <c r="AE64" s="55"/>
      <c r="AF64" s="54">
        <v>3</v>
      </c>
      <c r="AG64" s="55"/>
      <c r="AH64" s="54"/>
      <c r="AI64" s="55"/>
      <c r="AJ64" s="54"/>
      <c r="AK64" s="55"/>
      <c r="AL64" s="54"/>
      <c r="AM64" s="53"/>
      <c r="AN64" s="231" t="s">
        <v>168</v>
      </c>
      <c r="AO64" s="52" t="s">
        <v>1490</v>
      </c>
    </row>
    <row r="65" spans="1:41" ht="13.5" thickTop="1" x14ac:dyDescent="0.2">
      <c r="A65" s="470" t="s">
        <v>70</v>
      </c>
      <c r="B65" s="507" t="s">
        <v>1750</v>
      </c>
      <c r="C65" s="508" t="s">
        <v>225</v>
      </c>
      <c r="D65" s="490" t="s">
        <v>1745</v>
      </c>
      <c r="E65" s="490" t="s">
        <v>1746</v>
      </c>
      <c r="F65" s="474" t="s">
        <v>152</v>
      </c>
      <c r="G65" s="506" t="s">
        <v>1747</v>
      </c>
      <c r="H65" s="491" t="s">
        <v>1748</v>
      </c>
      <c r="I65" s="491"/>
      <c r="J65" s="491" t="s">
        <v>149</v>
      </c>
      <c r="K65" s="492" t="s">
        <v>1646</v>
      </c>
      <c r="L65" s="474" t="s">
        <v>1749</v>
      </c>
      <c r="M65" s="479"/>
      <c r="N65" s="486" t="s">
        <v>153</v>
      </c>
      <c r="O65" s="247">
        <v>10</v>
      </c>
      <c r="P65" s="143"/>
      <c r="Q65" s="250"/>
      <c r="R65" s="64"/>
      <c r="S65" s="65"/>
      <c r="T65" s="64"/>
      <c r="U65" s="65"/>
      <c r="V65" s="64"/>
      <c r="W65" s="65">
        <v>1</v>
      </c>
      <c r="X65" s="64">
        <v>2</v>
      </c>
      <c r="Y65" s="65"/>
      <c r="Z65" s="64"/>
      <c r="AA65" s="65"/>
      <c r="AB65" s="64"/>
      <c r="AC65" s="65"/>
      <c r="AD65" s="64"/>
      <c r="AE65" s="63"/>
      <c r="AF65" s="62">
        <v>3</v>
      </c>
      <c r="AG65" s="63"/>
      <c r="AH65" s="62"/>
      <c r="AI65" s="63"/>
      <c r="AJ65" s="62"/>
      <c r="AK65" s="108"/>
      <c r="AL65" s="107"/>
      <c r="AM65" s="61"/>
      <c r="AN65" s="60" t="s">
        <v>1148</v>
      </c>
      <c r="AO65" s="147"/>
    </row>
    <row r="66" spans="1:41" x14ac:dyDescent="0.2">
      <c r="A66" s="470" t="s">
        <v>68</v>
      </c>
      <c r="B66" s="488" t="s">
        <v>344</v>
      </c>
      <c r="C66" s="489" t="s">
        <v>345</v>
      </c>
      <c r="D66" s="490" t="s">
        <v>346</v>
      </c>
      <c r="E66" s="490" t="s">
        <v>347</v>
      </c>
      <c r="F66" s="474" t="s">
        <v>152</v>
      </c>
      <c r="G66" s="506" t="s">
        <v>348</v>
      </c>
      <c r="H66" s="491" t="s">
        <v>349</v>
      </c>
      <c r="I66" s="491" t="s">
        <v>350</v>
      </c>
      <c r="J66" s="491" t="s">
        <v>351</v>
      </c>
      <c r="K66" s="492" t="s">
        <v>352</v>
      </c>
      <c r="L66" s="474" t="s">
        <v>353</v>
      </c>
      <c r="M66" s="479" t="s">
        <v>354</v>
      </c>
      <c r="N66" s="485" t="s">
        <v>153</v>
      </c>
      <c r="O66" s="89"/>
      <c r="P66" s="143"/>
      <c r="Q66" s="280">
        <v>10</v>
      </c>
      <c r="R66" s="64"/>
      <c r="S66" s="65">
        <v>2</v>
      </c>
      <c r="T66" s="64"/>
      <c r="U66" s="65"/>
      <c r="V66" s="64"/>
      <c r="W66" s="65">
        <v>1</v>
      </c>
      <c r="X66" s="64"/>
      <c r="Y66" s="65"/>
      <c r="Z66" s="64"/>
      <c r="AA66" s="65"/>
      <c r="AB66" s="64"/>
      <c r="AC66" s="65"/>
      <c r="AD66" s="64"/>
      <c r="AE66" s="63"/>
      <c r="AF66" s="62">
        <v>3</v>
      </c>
      <c r="AG66" s="63"/>
      <c r="AH66" s="62"/>
      <c r="AI66" s="63"/>
      <c r="AJ66" s="62"/>
      <c r="AK66" s="63"/>
      <c r="AL66" s="62"/>
      <c r="AM66" s="61"/>
      <c r="AN66" s="230"/>
      <c r="AO66" s="147"/>
    </row>
    <row r="67" spans="1:41" x14ac:dyDescent="0.2">
      <c r="A67" s="470" t="s">
        <v>28</v>
      </c>
      <c r="B67" s="471" t="s">
        <v>626</v>
      </c>
      <c r="C67" s="472" t="s">
        <v>1469</v>
      </c>
      <c r="D67" s="473" t="s">
        <v>1470</v>
      </c>
      <c r="E67" s="473" t="s">
        <v>1471</v>
      </c>
      <c r="F67" s="474" t="s">
        <v>152</v>
      </c>
      <c r="G67" s="475" t="s">
        <v>1472</v>
      </c>
      <c r="H67" s="476" t="s">
        <v>1473</v>
      </c>
      <c r="I67" s="476"/>
      <c r="J67" s="476" t="s">
        <v>149</v>
      </c>
      <c r="K67" s="477" t="s">
        <v>1474</v>
      </c>
      <c r="L67" s="478" t="s">
        <v>1475</v>
      </c>
      <c r="M67" s="479" t="s">
        <v>1476</v>
      </c>
      <c r="N67" s="480" t="s">
        <v>153</v>
      </c>
      <c r="O67" s="89">
        <v>10</v>
      </c>
      <c r="P67" s="143"/>
      <c r="Q67" s="88"/>
      <c r="R67" s="56"/>
      <c r="S67" s="57">
        <v>2</v>
      </c>
      <c r="T67" s="56"/>
      <c r="U67" s="57"/>
      <c r="V67" s="56"/>
      <c r="W67" s="57">
        <v>1</v>
      </c>
      <c r="X67" s="56"/>
      <c r="Y67" s="57"/>
      <c r="Z67" s="56"/>
      <c r="AA67" s="57"/>
      <c r="AB67" s="56"/>
      <c r="AC67" s="57"/>
      <c r="AD67" s="56"/>
      <c r="AE67" s="55"/>
      <c r="AF67" s="54">
        <v>3</v>
      </c>
      <c r="AG67" s="55"/>
      <c r="AH67" s="54"/>
      <c r="AI67" s="55"/>
      <c r="AJ67" s="54"/>
      <c r="AK67" s="55"/>
      <c r="AL67" s="54"/>
      <c r="AM67" s="53"/>
      <c r="AN67" s="231" t="s">
        <v>168</v>
      </c>
      <c r="AO67" s="52"/>
    </row>
    <row r="68" spans="1:41" x14ac:dyDescent="0.2">
      <c r="A68" s="470" t="str">
        <f>A67</f>
        <v>Gt C</v>
      </c>
      <c r="B68" s="482" t="s">
        <v>626</v>
      </c>
      <c r="C68" s="483" t="s">
        <v>2538</v>
      </c>
      <c r="D68" s="495" t="s">
        <v>2539</v>
      </c>
      <c r="E68" s="473" t="s">
        <v>2540</v>
      </c>
      <c r="F68" s="474" t="s">
        <v>148</v>
      </c>
      <c r="G68" s="503" t="s">
        <v>2541</v>
      </c>
      <c r="H68" s="476" t="s">
        <v>2542</v>
      </c>
      <c r="I68" s="476" t="s">
        <v>325</v>
      </c>
      <c r="J68" s="476"/>
      <c r="K68" s="477" t="s">
        <v>2543</v>
      </c>
      <c r="L68" s="478" t="s">
        <v>2544</v>
      </c>
      <c r="M68" s="479"/>
      <c r="N68" s="485" t="s">
        <v>153</v>
      </c>
      <c r="O68" s="504">
        <v>10</v>
      </c>
      <c r="P68" s="143"/>
      <c r="Q68" s="88"/>
      <c r="R68" s="56">
        <v>1</v>
      </c>
      <c r="S68" s="57"/>
      <c r="T68" s="56"/>
      <c r="U68" s="57"/>
      <c r="V68" s="56"/>
      <c r="W68" s="57"/>
      <c r="X68" s="56">
        <v>2</v>
      </c>
      <c r="Y68" s="57"/>
      <c r="Z68" s="56"/>
      <c r="AA68" s="57"/>
      <c r="AB68" s="56"/>
      <c r="AC68" s="57"/>
      <c r="AD68" s="56"/>
      <c r="AE68" s="55"/>
      <c r="AF68" s="54">
        <v>3</v>
      </c>
      <c r="AG68" s="55"/>
      <c r="AH68" s="54"/>
      <c r="AI68" s="55"/>
      <c r="AJ68" s="54"/>
      <c r="AK68" s="55"/>
      <c r="AL68" s="54"/>
      <c r="AM68" s="53"/>
      <c r="AN68" s="59" t="s">
        <v>2545</v>
      </c>
      <c r="AO68" s="52"/>
    </row>
    <row r="69" spans="1:41" x14ac:dyDescent="0.2">
      <c r="A69" s="470" t="s">
        <v>24</v>
      </c>
      <c r="B69" s="471" t="s">
        <v>357</v>
      </c>
      <c r="C69" s="472" t="s">
        <v>358</v>
      </c>
      <c r="D69" s="473" t="s">
        <v>360</v>
      </c>
      <c r="E69" s="473" t="s">
        <v>359</v>
      </c>
      <c r="F69" s="474" t="s">
        <v>161</v>
      </c>
      <c r="G69" s="475" t="s">
        <v>361</v>
      </c>
      <c r="H69" s="477" t="s">
        <v>362</v>
      </c>
      <c r="I69" s="477"/>
      <c r="J69" s="477" t="s">
        <v>149</v>
      </c>
      <c r="K69" s="477" t="s">
        <v>363</v>
      </c>
      <c r="L69" s="478" t="s">
        <v>364</v>
      </c>
      <c r="M69" s="479"/>
      <c r="N69" s="485" t="s">
        <v>151</v>
      </c>
      <c r="O69" s="89"/>
      <c r="P69" s="143"/>
      <c r="Q69" s="280">
        <v>10</v>
      </c>
      <c r="R69" s="56">
        <v>2</v>
      </c>
      <c r="S69" s="57"/>
      <c r="T69" s="56"/>
      <c r="U69" s="57"/>
      <c r="V69" s="56">
        <v>1</v>
      </c>
      <c r="W69" s="57"/>
      <c r="X69" s="56"/>
      <c r="Y69" s="57"/>
      <c r="Z69" s="56"/>
      <c r="AA69" s="57"/>
      <c r="AB69" s="56"/>
      <c r="AC69" s="57"/>
      <c r="AD69" s="56"/>
      <c r="AE69" s="55"/>
      <c r="AF69" s="54">
        <v>3</v>
      </c>
      <c r="AG69" s="55"/>
      <c r="AH69" s="54"/>
      <c r="AI69" s="55"/>
      <c r="AJ69" s="54"/>
      <c r="AK69" s="55"/>
      <c r="AL69" s="54"/>
      <c r="AM69" s="53"/>
      <c r="AN69" s="286" t="s">
        <v>336</v>
      </c>
      <c r="AO69" s="52"/>
    </row>
    <row r="70" spans="1:41" x14ac:dyDescent="0.2">
      <c r="A70" s="481" t="s">
        <v>18</v>
      </c>
      <c r="B70" s="514" t="s">
        <v>885</v>
      </c>
      <c r="C70" s="514" t="s">
        <v>886</v>
      </c>
      <c r="D70" s="516" t="s">
        <v>887</v>
      </c>
      <c r="E70" s="516" t="s">
        <v>888</v>
      </c>
      <c r="F70" s="474" t="s">
        <v>161</v>
      </c>
      <c r="G70" s="475" t="s">
        <v>889</v>
      </c>
      <c r="H70" s="477" t="s">
        <v>890</v>
      </c>
      <c r="I70" s="477" t="s">
        <v>891</v>
      </c>
      <c r="J70" s="477" t="s">
        <v>892</v>
      </c>
      <c r="K70" s="477" t="s">
        <v>893</v>
      </c>
      <c r="L70" s="478" t="s">
        <v>894</v>
      </c>
      <c r="M70" s="479"/>
      <c r="N70" s="480" t="s">
        <v>153</v>
      </c>
      <c r="O70" s="89">
        <v>10</v>
      </c>
      <c r="P70" s="143"/>
      <c r="Q70" s="88"/>
      <c r="R70" s="56">
        <v>2</v>
      </c>
      <c r="S70" s="57"/>
      <c r="T70" s="56"/>
      <c r="U70" s="57"/>
      <c r="V70" s="56"/>
      <c r="W70" s="57"/>
      <c r="X70" s="56"/>
      <c r="Y70" s="57"/>
      <c r="Z70" s="56"/>
      <c r="AA70" s="57"/>
      <c r="AB70" s="56"/>
      <c r="AC70" s="57">
        <v>1</v>
      </c>
      <c r="AD70" s="56"/>
      <c r="AE70" s="55"/>
      <c r="AF70" s="54">
        <v>3</v>
      </c>
      <c r="AG70" s="55"/>
      <c r="AH70" s="54"/>
      <c r="AI70" s="55"/>
      <c r="AJ70" s="54"/>
      <c r="AK70" s="55"/>
      <c r="AL70" s="54"/>
      <c r="AM70" s="53"/>
      <c r="AN70" s="59" t="s">
        <v>336</v>
      </c>
      <c r="AO70" s="52"/>
    </row>
    <row r="71" spans="1:41" ht="25.5" x14ac:dyDescent="0.2">
      <c r="A71" s="470" t="str">
        <f>A70</f>
        <v>WO</v>
      </c>
      <c r="B71" s="471" t="s">
        <v>1778</v>
      </c>
      <c r="C71" s="472" t="s">
        <v>1779</v>
      </c>
      <c r="D71" s="473" t="s">
        <v>1780</v>
      </c>
      <c r="E71" s="516" t="s">
        <v>1781</v>
      </c>
      <c r="F71" s="474" t="s">
        <v>148</v>
      </c>
      <c r="G71" s="475" t="s">
        <v>1782</v>
      </c>
      <c r="H71" s="477" t="s">
        <v>1783</v>
      </c>
      <c r="I71" s="477"/>
      <c r="J71" s="477" t="s">
        <v>149</v>
      </c>
      <c r="K71" s="477" t="s">
        <v>1698</v>
      </c>
      <c r="L71" s="478" t="s">
        <v>1784</v>
      </c>
      <c r="M71" s="479" t="s">
        <v>1785</v>
      </c>
      <c r="N71" s="486"/>
      <c r="O71" s="298">
        <v>10</v>
      </c>
      <c r="P71" s="299"/>
      <c r="Q71" s="300"/>
      <c r="R71" s="56"/>
      <c r="S71" s="57"/>
      <c r="T71" s="56"/>
      <c r="U71" s="57"/>
      <c r="V71" s="56"/>
      <c r="W71" s="57">
        <v>2</v>
      </c>
      <c r="X71" s="56"/>
      <c r="Y71" s="57"/>
      <c r="Z71" s="56"/>
      <c r="AA71" s="57"/>
      <c r="AB71" s="56"/>
      <c r="AC71" s="57"/>
      <c r="AD71" s="56"/>
      <c r="AE71" s="55">
        <v>1</v>
      </c>
      <c r="AF71" s="54"/>
      <c r="AG71" s="55"/>
      <c r="AH71" s="54"/>
      <c r="AI71" s="55"/>
      <c r="AJ71" s="54"/>
      <c r="AK71" s="55"/>
      <c r="AL71" s="54"/>
      <c r="AM71" s="53"/>
      <c r="AN71" s="59"/>
      <c r="AO71" s="52"/>
    </row>
    <row r="72" spans="1:41" x14ac:dyDescent="0.2">
      <c r="A72" s="470" t="s">
        <v>70</v>
      </c>
      <c r="B72" s="471" t="s">
        <v>1583</v>
      </c>
      <c r="C72" s="472" t="s">
        <v>1577</v>
      </c>
      <c r="D72" s="473" t="s">
        <v>1578</v>
      </c>
      <c r="E72" s="473" t="s">
        <v>1579</v>
      </c>
      <c r="F72" s="474" t="s">
        <v>148</v>
      </c>
      <c r="G72" s="475" t="s">
        <v>1580</v>
      </c>
      <c r="H72" s="476" t="s">
        <v>1581</v>
      </c>
      <c r="I72" s="476"/>
      <c r="J72" s="476" t="s">
        <v>149</v>
      </c>
      <c r="K72" s="477" t="s">
        <v>964</v>
      </c>
      <c r="L72" s="478" t="s">
        <v>1582</v>
      </c>
      <c r="M72" s="479"/>
      <c r="N72" s="486" t="s">
        <v>153</v>
      </c>
      <c r="O72" s="247">
        <v>10</v>
      </c>
      <c r="P72" s="143"/>
      <c r="Q72" s="250"/>
      <c r="R72" s="56"/>
      <c r="S72" s="57"/>
      <c r="T72" s="56"/>
      <c r="U72" s="57"/>
      <c r="V72" s="56"/>
      <c r="W72" s="57"/>
      <c r="X72" s="56"/>
      <c r="Y72" s="57"/>
      <c r="Z72" s="56"/>
      <c r="AA72" s="57"/>
      <c r="AB72" s="56"/>
      <c r="AC72" s="57"/>
      <c r="AD72" s="56"/>
      <c r="AE72" s="55">
        <v>1</v>
      </c>
      <c r="AF72" s="54"/>
      <c r="AG72" s="55"/>
      <c r="AH72" s="54"/>
      <c r="AI72" s="55"/>
      <c r="AJ72" s="54"/>
      <c r="AK72" s="55"/>
      <c r="AL72" s="54"/>
      <c r="AM72" s="53"/>
      <c r="AN72" s="59"/>
      <c r="AO72" s="52"/>
    </row>
    <row r="73" spans="1:41" x14ac:dyDescent="0.2">
      <c r="A73" s="470" t="s">
        <v>70</v>
      </c>
      <c r="B73" s="471" t="s">
        <v>1168</v>
      </c>
      <c r="C73" s="472" t="s">
        <v>1169</v>
      </c>
      <c r="D73" s="473" t="s">
        <v>1170</v>
      </c>
      <c r="E73" s="473" t="s">
        <v>1171</v>
      </c>
      <c r="F73" s="474" t="s">
        <v>152</v>
      </c>
      <c r="G73" s="475" t="s">
        <v>1172</v>
      </c>
      <c r="H73" s="476" t="s">
        <v>1173</v>
      </c>
      <c r="I73" s="476"/>
      <c r="J73" s="476" t="s">
        <v>149</v>
      </c>
      <c r="K73" s="477" t="s">
        <v>1174</v>
      </c>
      <c r="L73" s="478" t="s">
        <v>1175</v>
      </c>
      <c r="M73" s="479" t="s">
        <v>1176</v>
      </c>
      <c r="N73" s="486" t="s">
        <v>153</v>
      </c>
      <c r="O73" s="247"/>
      <c r="P73" s="143"/>
      <c r="Q73" s="279">
        <v>10</v>
      </c>
      <c r="R73" s="56"/>
      <c r="S73" s="57"/>
      <c r="T73" s="56"/>
      <c r="U73" s="57"/>
      <c r="V73" s="56"/>
      <c r="W73" s="57">
        <v>3</v>
      </c>
      <c r="X73" s="56"/>
      <c r="Y73" s="57"/>
      <c r="Z73" s="56"/>
      <c r="AA73" s="57"/>
      <c r="AB73" s="56"/>
      <c r="AC73" s="57"/>
      <c r="AD73" s="56">
        <v>1</v>
      </c>
      <c r="AE73" s="55">
        <v>2</v>
      </c>
      <c r="AF73" s="54"/>
      <c r="AG73" s="55"/>
      <c r="AH73" s="54"/>
      <c r="AI73" s="55"/>
      <c r="AJ73" s="54"/>
      <c r="AK73" s="55"/>
      <c r="AL73" s="54"/>
      <c r="AM73" s="53"/>
      <c r="AN73" s="59"/>
      <c r="AO73" s="52" t="s">
        <v>1100</v>
      </c>
    </row>
    <row r="74" spans="1:41" x14ac:dyDescent="0.2">
      <c r="A74" s="481" t="s">
        <v>18</v>
      </c>
      <c r="B74" s="482" t="s">
        <v>2619</v>
      </c>
      <c r="C74" s="483" t="s">
        <v>2620</v>
      </c>
      <c r="D74" s="473" t="s">
        <v>1999</v>
      </c>
      <c r="E74" s="473" t="s">
        <v>2621</v>
      </c>
      <c r="F74" s="474" t="s">
        <v>161</v>
      </c>
      <c r="G74" s="511" t="s">
        <v>2622</v>
      </c>
      <c r="H74" s="476" t="s">
        <v>2623</v>
      </c>
      <c r="I74" s="476" t="s">
        <v>123</v>
      </c>
      <c r="J74" s="476" t="s">
        <v>149</v>
      </c>
      <c r="K74" s="477" t="s">
        <v>2624</v>
      </c>
      <c r="L74" s="478" t="s">
        <v>2625</v>
      </c>
      <c r="M74" s="479" t="s">
        <v>2626</v>
      </c>
      <c r="N74" s="485" t="s">
        <v>153</v>
      </c>
      <c r="O74" s="505">
        <v>10</v>
      </c>
      <c r="P74" s="308"/>
      <c r="Q74" s="191"/>
      <c r="R74" s="56">
        <v>1</v>
      </c>
      <c r="S74" s="57"/>
      <c r="T74" s="56"/>
      <c r="U74" s="57"/>
      <c r="V74" s="56"/>
      <c r="W74" s="57"/>
      <c r="X74" s="56"/>
      <c r="Y74" s="57"/>
      <c r="Z74" s="56"/>
      <c r="AA74" s="57"/>
      <c r="AB74" s="56"/>
      <c r="AC74" s="57"/>
      <c r="AD74" s="56">
        <v>3</v>
      </c>
      <c r="AE74" s="55">
        <v>2</v>
      </c>
      <c r="AF74" s="54"/>
      <c r="AG74" s="55"/>
      <c r="AH74" s="54"/>
      <c r="AI74" s="55"/>
      <c r="AJ74" s="54"/>
      <c r="AK74" s="55"/>
      <c r="AL74" s="54"/>
      <c r="AM74" s="53"/>
      <c r="AN74" s="59"/>
      <c r="AO74" s="52"/>
    </row>
    <row r="75" spans="1:41" ht="25.5" x14ac:dyDescent="0.2">
      <c r="A75" s="481" t="s">
        <v>18</v>
      </c>
      <c r="B75" s="482" t="s">
        <v>224</v>
      </c>
      <c r="C75" s="483" t="s">
        <v>852</v>
      </c>
      <c r="D75" s="473" t="s">
        <v>861</v>
      </c>
      <c r="E75" s="473" t="s">
        <v>854</v>
      </c>
      <c r="F75" s="474" t="s">
        <v>152</v>
      </c>
      <c r="G75" s="475" t="s">
        <v>855</v>
      </c>
      <c r="H75" s="476" t="s">
        <v>856</v>
      </c>
      <c r="I75" s="476" t="s">
        <v>857</v>
      </c>
      <c r="J75" s="476" t="s">
        <v>233</v>
      </c>
      <c r="K75" s="477" t="s">
        <v>858</v>
      </c>
      <c r="L75" s="478" t="s">
        <v>859</v>
      </c>
      <c r="M75" s="479" t="s">
        <v>860</v>
      </c>
      <c r="N75" s="480" t="s">
        <v>153</v>
      </c>
      <c r="O75" s="504">
        <v>10</v>
      </c>
      <c r="P75" s="143"/>
      <c r="Q75" s="191"/>
      <c r="R75" s="56">
        <v>1</v>
      </c>
      <c r="S75" s="57"/>
      <c r="T75" s="56"/>
      <c r="U75" s="57"/>
      <c r="V75" s="56"/>
      <c r="W75" s="57"/>
      <c r="X75" s="56"/>
      <c r="Y75" s="57">
        <v>3</v>
      </c>
      <c r="Z75" s="56"/>
      <c r="AA75" s="57"/>
      <c r="AB75" s="56"/>
      <c r="AC75" s="57"/>
      <c r="AD75" s="56"/>
      <c r="AE75" s="55">
        <v>2</v>
      </c>
      <c r="AF75" s="54"/>
      <c r="AG75" s="55"/>
      <c r="AH75" s="54"/>
      <c r="AI75" s="55"/>
      <c r="AJ75" s="54"/>
      <c r="AK75" s="55"/>
      <c r="AL75" s="54"/>
      <c r="AM75" s="53"/>
      <c r="AN75" s="59"/>
      <c r="AO75" s="52"/>
    </row>
    <row r="76" spans="1:41" x14ac:dyDescent="0.2">
      <c r="A76" s="470" t="str">
        <f>A75</f>
        <v>WO</v>
      </c>
      <c r="B76" s="471" t="s">
        <v>1762</v>
      </c>
      <c r="C76" s="472" t="s">
        <v>1763</v>
      </c>
      <c r="D76" s="473" t="s">
        <v>1764</v>
      </c>
      <c r="E76" s="473" t="s">
        <v>1765</v>
      </c>
      <c r="F76" s="474" t="s">
        <v>148</v>
      </c>
      <c r="G76" s="475" t="s">
        <v>1766</v>
      </c>
      <c r="H76" s="476" t="s">
        <v>1767</v>
      </c>
      <c r="I76" s="476"/>
      <c r="J76" s="476" t="s">
        <v>149</v>
      </c>
      <c r="K76" s="477" t="s">
        <v>1158</v>
      </c>
      <c r="L76" s="478" t="s">
        <v>1768</v>
      </c>
      <c r="M76" s="479" t="s">
        <v>1769</v>
      </c>
      <c r="N76" s="486" t="s">
        <v>151</v>
      </c>
      <c r="O76" s="247">
        <v>10</v>
      </c>
      <c r="P76" s="143"/>
      <c r="Q76" s="250"/>
      <c r="R76" s="56"/>
      <c r="S76" s="57"/>
      <c r="T76" s="56"/>
      <c r="U76" s="57">
        <v>1</v>
      </c>
      <c r="V76" s="56"/>
      <c r="W76" s="57">
        <v>3</v>
      </c>
      <c r="X76" s="56"/>
      <c r="Y76" s="57"/>
      <c r="Z76" s="56"/>
      <c r="AA76" s="57"/>
      <c r="AB76" s="56"/>
      <c r="AC76" s="57"/>
      <c r="AD76" s="56"/>
      <c r="AE76" s="55">
        <v>2</v>
      </c>
      <c r="AF76" s="54"/>
      <c r="AG76" s="55"/>
      <c r="AH76" s="54"/>
      <c r="AI76" s="55"/>
      <c r="AJ76" s="54"/>
      <c r="AK76" s="55"/>
      <c r="AL76" s="54"/>
      <c r="AM76" s="53"/>
      <c r="AN76" s="59"/>
      <c r="AO76" s="52"/>
    </row>
    <row r="77" spans="1:41" x14ac:dyDescent="0.2">
      <c r="A77" s="470" t="s">
        <v>67</v>
      </c>
      <c r="B77" s="482" t="s">
        <v>2638</v>
      </c>
      <c r="C77" s="483" t="s">
        <v>696</v>
      </c>
      <c r="D77" s="473" t="s">
        <v>2639</v>
      </c>
      <c r="E77" s="496" t="s">
        <v>698</v>
      </c>
      <c r="F77" s="499" t="s">
        <v>161</v>
      </c>
      <c r="G77" s="500" t="s">
        <v>699</v>
      </c>
      <c r="H77" s="497" t="s">
        <v>700</v>
      </c>
      <c r="I77" s="498" t="s">
        <v>155</v>
      </c>
      <c r="J77" s="497" t="s">
        <v>149</v>
      </c>
      <c r="K77" s="501" t="s">
        <v>701</v>
      </c>
      <c r="L77" s="502" t="s">
        <v>702</v>
      </c>
      <c r="M77" s="479"/>
      <c r="N77" s="485" t="s">
        <v>151</v>
      </c>
      <c r="O77" s="307"/>
      <c r="P77" s="308"/>
      <c r="Q77" s="191">
        <v>10</v>
      </c>
      <c r="R77" s="56"/>
      <c r="S77" s="57"/>
      <c r="T77" s="56"/>
      <c r="U77" s="57"/>
      <c r="V77" s="56"/>
      <c r="W77" s="57"/>
      <c r="X77" s="56"/>
      <c r="Y77" s="57"/>
      <c r="Z77" s="56"/>
      <c r="AA77" s="57"/>
      <c r="AB77" s="56"/>
      <c r="AC77" s="57">
        <v>1</v>
      </c>
      <c r="AD77" s="56"/>
      <c r="AE77" s="55">
        <v>2</v>
      </c>
      <c r="AF77" s="54"/>
      <c r="AG77" s="55"/>
      <c r="AH77" s="54"/>
      <c r="AI77" s="55"/>
      <c r="AJ77" s="54"/>
      <c r="AK77" s="55"/>
      <c r="AL77" s="54"/>
      <c r="AM77" s="53"/>
      <c r="AN77" s="59"/>
      <c r="AO77" s="52"/>
    </row>
    <row r="78" spans="1:41" x14ac:dyDescent="0.2">
      <c r="A78" s="470" t="s">
        <v>67</v>
      </c>
      <c r="B78" s="482" t="s">
        <v>2638</v>
      </c>
      <c r="C78" s="483" t="s">
        <v>696</v>
      </c>
      <c r="D78" s="473" t="s">
        <v>2639</v>
      </c>
      <c r="E78" s="496" t="s">
        <v>698</v>
      </c>
      <c r="F78" s="499" t="s">
        <v>161</v>
      </c>
      <c r="G78" s="500" t="s">
        <v>699</v>
      </c>
      <c r="H78" s="497" t="s">
        <v>700</v>
      </c>
      <c r="I78" s="498" t="s">
        <v>155</v>
      </c>
      <c r="J78" s="497" t="s">
        <v>149</v>
      </c>
      <c r="K78" s="501" t="s">
        <v>701</v>
      </c>
      <c r="L78" s="502" t="s">
        <v>702</v>
      </c>
      <c r="M78" s="479"/>
      <c r="N78" s="485" t="s">
        <v>151</v>
      </c>
      <c r="O78" s="307"/>
      <c r="P78" s="308"/>
      <c r="Q78" s="191">
        <v>10</v>
      </c>
      <c r="R78" s="56"/>
      <c r="S78" s="57"/>
      <c r="T78" s="56"/>
      <c r="U78" s="57"/>
      <c r="V78" s="56"/>
      <c r="W78" s="57"/>
      <c r="X78" s="56"/>
      <c r="Y78" s="57"/>
      <c r="Z78" s="56"/>
      <c r="AA78" s="57"/>
      <c r="AB78" s="56"/>
      <c r="AC78" s="57">
        <v>1</v>
      </c>
      <c r="AD78" s="56"/>
      <c r="AE78" s="55">
        <v>2</v>
      </c>
      <c r="AF78" s="54"/>
      <c r="AG78" s="55"/>
      <c r="AH78" s="54"/>
      <c r="AI78" s="55"/>
      <c r="AJ78" s="54"/>
      <c r="AK78" s="55"/>
      <c r="AL78" s="54"/>
      <c r="AM78" s="53"/>
      <c r="AN78" s="59"/>
      <c r="AO78" s="52"/>
    </row>
    <row r="79" spans="1:41" ht="51" x14ac:dyDescent="0.2">
      <c r="A79" s="470" t="s">
        <v>70</v>
      </c>
      <c r="B79" s="471" t="s">
        <v>581</v>
      </c>
      <c r="C79" s="472" t="s">
        <v>1648</v>
      </c>
      <c r="D79" s="473" t="s">
        <v>1649</v>
      </c>
      <c r="E79" s="473" t="s">
        <v>1650</v>
      </c>
      <c r="F79" s="474" t="s">
        <v>161</v>
      </c>
      <c r="G79" s="475" t="s">
        <v>1651</v>
      </c>
      <c r="H79" s="476" t="s">
        <v>1652</v>
      </c>
      <c r="I79" s="476"/>
      <c r="J79" s="476" t="s">
        <v>149</v>
      </c>
      <c r="K79" s="477" t="s">
        <v>394</v>
      </c>
      <c r="L79" s="478" t="s">
        <v>1653</v>
      </c>
      <c r="M79" s="479"/>
      <c r="N79" s="486" t="s">
        <v>153</v>
      </c>
      <c r="O79" s="247">
        <v>10</v>
      </c>
      <c r="P79" s="143"/>
      <c r="Q79" s="250"/>
      <c r="R79" s="56"/>
      <c r="S79" s="57">
        <v>1</v>
      </c>
      <c r="T79" s="56"/>
      <c r="U79" s="57"/>
      <c r="V79" s="56"/>
      <c r="W79" s="57"/>
      <c r="X79" s="56"/>
      <c r="Y79" s="57"/>
      <c r="Z79" s="56"/>
      <c r="AA79" s="57"/>
      <c r="AB79" s="56"/>
      <c r="AC79" s="57"/>
      <c r="AD79" s="56">
        <v>2</v>
      </c>
      <c r="AE79" s="55">
        <v>3</v>
      </c>
      <c r="AF79" s="54"/>
      <c r="AG79" s="55"/>
      <c r="AH79" s="54"/>
      <c r="AI79" s="55"/>
      <c r="AJ79" s="54"/>
      <c r="AK79" s="55"/>
      <c r="AL79" s="54"/>
      <c r="AM79" s="53"/>
      <c r="AN79" s="59"/>
      <c r="AO79" s="52" t="s">
        <v>1654</v>
      </c>
    </row>
    <row r="80" spans="1:41" x14ac:dyDescent="0.2">
      <c r="A80" s="470" t="s">
        <v>70</v>
      </c>
      <c r="B80" s="471" t="s">
        <v>626</v>
      </c>
      <c r="C80" s="472" t="s">
        <v>619</v>
      </c>
      <c r="D80" s="473" t="s">
        <v>627</v>
      </c>
      <c r="E80" s="473" t="s">
        <v>621</v>
      </c>
      <c r="F80" s="474" t="s">
        <v>148</v>
      </c>
      <c r="G80" s="475" t="s">
        <v>622</v>
      </c>
      <c r="H80" s="476" t="s">
        <v>623</v>
      </c>
      <c r="I80" s="476" t="s">
        <v>617</v>
      </c>
      <c r="J80" s="476" t="s">
        <v>149</v>
      </c>
      <c r="K80" s="477" t="s">
        <v>150</v>
      </c>
      <c r="L80" s="478" t="s">
        <v>624</v>
      </c>
      <c r="M80" s="479"/>
      <c r="N80" s="486" t="s">
        <v>151</v>
      </c>
      <c r="O80" s="247"/>
      <c r="P80" s="143"/>
      <c r="Q80" s="279">
        <v>10</v>
      </c>
      <c r="R80" s="56"/>
      <c r="S80" s="57">
        <v>1</v>
      </c>
      <c r="T80" s="56"/>
      <c r="U80" s="57"/>
      <c r="V80" s="56"/>
      <c r="W80" s="57">
        <v>2</v>
      </c>
      <c r="X80" s="56"/>
      <c r="Y80" s="57"/>
      <c r="Z80" s="56"/>
      <c r="AA80" s="57"/>
      <c r="AB80" s="56"/>
      <c r="AC80" s="57"/>
      <c r="AD80" s="56"/>
      <c r="AE80" s="55">
        <v>3</v>
      </c>
      <c r="AF80" s="54"/>
      <c r="AG80" s="55"/>
      <c r="AH80" s="54"/>
      <c r="AI80" s="55"/>
      <c r="AJ80" s="54"/>
      <c r="AK80" s="55"/>
      <c r="AL80" s="54"/>
      <c r="AM80" s="53"/>
      <c r="AN80" s="59"/>
      <c r="AO80" s="52"/>
    </row>
    <row r="81" spans="1:41" x14ac:dyDescent="0.2">
      <c r="A81" s="470" t="s">
        <v>24</v>
      </c>
      <c r="B81" s="471" t="s">
        <v>1439</v>
      </c>
      <c r="C81" s="472" t="s">
        <v>1440</v>
      </c>
      <c r="D81" s="473" t="s">
        <v>1441</v>
      </c>
      <c r="E81" s="473" t="s">
        <v>1447</v>
      </c>
      <c r="F81" s="474" t="s">
        <v>161</v>
      </c>
      <c r="G81" s="475" t="s">
        <v>1824</v>
      </c>
      <c r="H81" s="476" t="s">
        <v>1442</v>
      </c>
      <c r="I81" s="476"/>
      <c r="J81" s="476" t="s">
        <v>149</v>
      </c>
      <c r="K81" s="477" t="s">
        <v>1011</v>
      </c>
      <c r="L81" s="478" t="s">
        <v>1443</v>
      </c>
      <c r="M81" s="479"/>
      <c r="N81" s="480"/>
      <c r="O81" s="89">
        <v>10</v>
      </c>
      <c r="P81" s="143"/>
      <c r="Q81" s="88"/>
      <c r="R81" s="56">
        <v>2</v>
      </c>
      <c r="S81" s="57"/>
      <c r="T81" s="56"/>
      <c r="U81" s="57"/>
      <c r="V81" s="56"/>
      <c r="W81" s="57"/>
      <c r="X81" s="56"/>
      <c r="Y81" s="57"/>
      <c r="Z81" s="56"/>
      <c r="AA81" s="57"/>
      <c r="AB81" s="56"/>
      <c r="AC81" s="57">
        <v>1</v>
      </c>
      <c r="AD81" s="56"/>
      <c r="AE81" s="55">
        <v>3</v>
      </c>
      <c r="AF81" s="54"/>
      <c r="AG81" s="55"/>
      <c r="AH81" s="54"/>
      <c r="AI81" s="55"/>
      <c r="AJ81" s="54"/>
      <c r="AK81" s="55"/>
      <c r="AL81" s="54"/>
      <c r="AM81" s="53"/>
      <c r="AN81" s="286"/>
      <c r="AO81" s="52"/>
    </row>
    <row r="82" spans="1:41" x14ac:dyDescent="0.2">
      <c r="A82" s="470" t="s">
        <v>69</v>
      </c>
      <c r="B82" s="482" t="s">
        <v>2565</v>
      </c>
      <c r="C82" s="483" t="s">
        <v>2566</v>
      </c>
      <c r="D82" s="473" t="s">
        <v>2567</v>
      </c>
      <c r="E82" s="473" t="s">
        <v>2568</v>
      </c>
      <c r="F82" s="474" t="s">
        <v>152</v>
      </c>
      <c r="G82" s="533" t="s">
        <v>2569</v>
      </c>
      <c r="H82" s="476" t="s">
        <v>2570</v>
      </c>
      <c r="I82" s="476" t="s">
        <v>325</v>
      </c>
      <c r="J82" s="476" t="s">
        <v>149</v>
      </c>
      <c r="K82" s="477" t="s">
        <v>2571</v>
      </c>
      <c r="L82" s="478" t="s">
        <v>2572</v>
      </c>
      <c r="M82" s="479"/>
      <c r="N82" s="485" t="s">
        <v>153</v>
      </c>
      <c r="O82" s="307"/>
      <c r="P82" s="308"/>
      <c r="Q82" s="191">
        <v>10</v>
      </c>
      <c r="R82" s="56"/>
      <c r="S82" s="57">
        <v>2</v>
      </c>
      <c r="T82" s="56"/>
      <c r="U82" s="57"/>
      <c r="V82" s="56"/>
      <c r="W82" s="57">
        <v>3</v>
      </c>
      <c r="X82" s="56"/>
      <c r="Y82" s="57"/>
      <c r="Z82" s="56"/>
      <c r="AA82" s="57"/>
      <c r="AB82" s="56"/>
      <c r="AC82" s="57"/>
      <c r="AD82" s="56">
        <v>1</v>
      </c>
      <c r="AE82" s="55"/>
      <c r="AF82" s="54"/>
      <c r="AG82" s="55"/>
      <c r="AH82" s="54"/>
      <c r="AI82" s="55"/>
      <c r="AJ82" s="54"/>
      <c r="AK82" s="55"/>
      <c r="AL82" s="54"/>
      <c r="AM82" s="53"/>
      <c r="AN82" s="59"/>
      <c r="AO82" s="52"/>
    </row>
    <row r="83" spans="1:41" x14ac:dyDescent="0.2">
      <c r="A83" s="470" t="s">
        <v>70</v>
      </c>
      <c r="B83" s="513" t="s">
        <v>381</v>
      </c>
      <c r="C83" s="511" t="s">
        <v>382</v>
      </c>
      <c r="D83" s="516" t="s">
        <v>383</v>
      </c>
      <c r="E83" s="516" t="s">
        <v>384</v>
      </c>
      <c r="F83" s="474" t="s">
        <v>152</v>
      </c>
      <c r="G83" s="475" t="s">
        <v>385</v>
      </c>
      <c r="H83" s="517" t="s">
        <v>386</v>
      </c>
      <c r="I83" s="476"/>
      <c r="J83" s="476" t="s">
        <v>149</v>
      </c>
      <c r="K83" s="477" t="s">
        <v>387</v>
      </c>
      <c r="L83" s="478" t="s">
        <v>388</v>
      </c>
      <c r="M83" s="479"/>
      <c r="N83" s="486" t="s">
        <v>153</v>
      </c>
      <c r="O83" s="247"/>
      <c r="P83" s="143"/>
      <c r="Q83" s="279">
        <v>10</v>
      </c>
      <c r="R83" s="56"/>
      <c r="S83" s="57">
        <v>2</v>
      </c>
      <c r="T83" s="56"/>
      <c r="U83" s="57"/>
      <c r="V83" s="56"/>
      <c r="W83" s="57"/>
      <c r="X83" s="56">
        <v>3</v>
      </c>
      <c r="Y83" s="57"/>
      <c r="Z83" s="56"/>
      <c r="AA83" s="57"/>
      <c r="AB83" s="56"/>
      <c r="AC83" s="57"/>
      <c r="AD83" s="56">
        <v>1</v>
      </c>
      <c r="AE83" s="55"/>
      <c r="AF83" s="54"/>
      <c r="AG83" s="55"/>
      <c r="AH83" s="54"/>
      <c r="AI83" s="55"/>
      <c r="AJ83" s="54"/>
      <c r="AK83" s="55"/>
      <c r="AL83" s="54"/>
      <c r="AM83" s="53"/>
      <c r="AN83" s="59" t="s">
        <v>168</v>
      </c>
      <c r="AO83" s="52"/>
    </row>
    <row r="84" spans="1:41" x14ac:dyDescent="0.2">
      <c r="A84" s="481" t="s">
        <v>18</v>
      </c>
      <c r="B84" s="512" t="s">
        <v>870</v>
      </c>
      <c r="C84" s="514" t="s">
        <v>871</v>
      </c>
      <c r="D84" s="516" t="s">
        <v>872</v>
      </c>
      <c r="E84" s="516" t="s">
        <v>873</v>
      </c>
      <c r="F84" s="474" t="s">
        <v>148</v>
      </c>
      <c r="G84" s="475" t="s">
        <v>874</v>
      </c>
      <c r="H84" s="477" t="s">
        <v>875</v>
      </c>
      <c r="I84" s="476"/>
      <c r="J84" s="476" t="s">
        <v>149</v>
      </c>
      <c r="K84" s="477" t="s">
        <v>598</v>
      </c>
      <c r="L84" s="478" t="s">
        <v>876</v>
      </c>
      <c r="M84" s="479"/>
      <c r="N84" s="480" t="s">
        <v>151</v>
      </c>
      <c r="O84" s="89">
        <v>10</v>
      </c>
      <c r="P84" s="143"/>
      <c r="Q84" s="88"/>
      <c r="R84" s="56"/>
      <c r="S84" s="57"/>
      <c r="T84" s="56"/>
      <c r="U84" s="57"/>
      <c r="V84" s="56">
        <v>2</v>
      </c>
      <c r="W84" s="57"/>
      <c r="X84" s="56"/>
      <c r="Y84" s="57"/>
      <c r="Z84" s="56"/>
      <c r="AA84" s="57"/>
      <c r="AB84" s="56"/>
      <c r="AC84" s="57"/>
      <c r="AD84" s="56">
        <v>1</v>
      </c>
      <c r="AE84" s="55"/>
      <c r="AF84" s="54"/>
      <c r="AG84" s="55"/>
      <c r="AH84" s="54"/>
      <c r="AI84" s="55"/>
      <c r="AJ84" s="54"/>
      <c r="AK84" s="55"/>
      <c r="AL84" s="54"/>
      <c r="AM84" s="53"/>
      <c r="AN84" s="59"/>
      <c r="AO84" s="52"/>
    </row>
    <row r="85" spans="1:41" x14ac:dyDescent="0.2">
      <c r="A85" s="470" t="str">
        <f>A84</f>
        <v>WO</v>
      </c>
      <c r="B85" s="471" t="s">
        <v>198</v>
      </c>
      <c r="C85" s="472" t="s">
        <v>1281</v>
      </c>
      <c r="D85" s="490" t="s">
        <v>1792</v>
      </c>
      <c r="E85" s="490" t="s">
        <v>1793</v>
      </c>
      <c r="F85" s="474" t="s">
        <v>161</v>
      </c>
      <c r="G85" s="506" t="s">
        <v>1794</v>
      </c>
      <c r="H85" s="491" t="s">
        <v>1795</v>
      </c>
      <c r="I85" s="476"/>
      <c r="J85" s="476" t="s">
        <v>149</v>
      </c>
      <c r="K85" s="477" t="s">
        <v>1796</v>
      </c>
      <c r="L85" s="478" t="s">
        <v>1797</v>
      </c>
      <c r="M85" s="479"/>
      <c r="N85" s="486" t="s">
        <v>153</v>
      </c>
      <c r="O85" s="247">
        <v>10</v>
      </c>
      <c r="P85" s="143"/>
      <c r="Q85" s="250"/>
      <c r="R85" s="56"/>
      <c r="S85" s="57">
        <v>2</v>
      </c>
      <c r="T85" s="56">
        <v>3</v>
      </c>
      <c r="U85" s="57"/>
      <c r="V85" s="56"/>
      <c r="W85" s="57"/>
      <c r="X85" s="56"/>
      <c r="Y85" s="57"/>
      <c r="Z85" s="56"/>
      <c r="AA85" s="57"/>
      <c r="AB85" s="56"/>
      <c r="AC85" s="57"/>
      <c r="AD85" s="56">
        <v>1</v>
      </c>
      <c r="AE85" s="55"/>
      <c r="AF85" s="54"/>
      <c r="AG85" s="55"/>
      <c r="AH85" s="54"/>
      <c r="AI85" s="55"/>
      <c r="AJ85" s="54"/>
      <c r="AK85" s="55"/>
      <c r="AL85" s="54"/>
      <c r="AM85" s="53"/>
      <c r="AN85" s="59"/>
      <c r="AO85" s="52"/>
    </row>
    <row r="86" spans="1:41" x14ac:dyDescent="0.2">
      <c r="A86" s="470" t="s">
        <v>68</v>
      </c>
      <c r="B86" s="482" t="s">
        <v>355</v>
      </c>
      <c r="C86" s="483" t="s">
        <v>345</v>
      </c>
      <c r="D86" s="473" t="s">
        <v>356</v>
      </c>
      <c r="E86" s="473" t="s">
        <v>347</v>
      </c>
      <c r="F86" s="474" t="s">
        <v>148</v>
      </c>
      <c r="G86" s="475" t="s">
        <v>348</v>
      </c>
      <c r="H86" s="476" t="s">
        <v>349</v>
      </c>
      <c r="I86" s="476" t="s">
        <v>350</v>
      </c>
      <c r="J86" s="476" t="s">
        <v>351</v>
      </c>
      <c r="K86" s="477" t="s">
        <v>352</v>
      </c>
      <c r="L86" s="478" t="s">
        <v>353</v>
      </c>
      <c r="M86" s="479" t="s">
        <v>354</v>
      </c>
      <c r="N86" s="485" t="s">
        <v>151</v>
      </c>
      <c r="O86" s="89"/>
      <c r="P86" s="143"/>
      <c r="Q86" s="281">
        <v>10</v>
      </c>
      <c r="R86" s="56"/>
      <c r="S86" s="57">
        <v>2</v>
      </c>
      <c r="T86" s="56"/>
      <c r="U86" s="57"/>
      <c r="V86" s="56"/>
      <c r="W86" s="57"/>
      <c r="X86" s="56"/>
      <c r="Y86" s="57"/>
      <c r="Z86" s="56"/>
      <c r="AA86" s="57"/>
      <c r="AB86" s="56"/>
      <c r="AC86" s="57"/>
      <c r="AD86" s="56">
        <v>1</v>
      </c>
      <c r="AE86" s="55"/>
      <c r="AF86" s="54"/>
      <c r="AG86" s="55"/>
      <c r="AH86" s="54"/>
      <c r="AI86" s="55"/>
      <c r="AJ86" s="54"/>
      <c r="AK86" s="55"/>
      <c r="AL86" s="54"/>
      <c r="AM86" s="53"/>
      <c r="AN86" s="231"/>
      <c r="AO86" s="52"/>
    </row>
    <row r="87" spans="1:41" ht="25.5" x14ac:dyDescent="0.2">
      <c r="A87" s="470" t="s">
        <v>30</v>
      </c>
      <c r="B87" s="482" t="s">
        <v>977</v>
      </c>
      <c r="C87" s="483" t="s">
        <v>978</v>
      </c>
      <c r="D87" s="473" t="s">
        <v>556</v>
      </c>
      <c r="E87" s="473" t="s">
        <v>979</v>
      </c>
      <c r="F87" s="474" t="s">
        <v>980</v>
      </c>
      <c r="G87" s="537" t="s">
        <v>2736</v>
      </c>
      <c r="H87" s="476" t="s">
        <v>981</v>
      </c>
      <c r="I87" s="476" t="s">
        <v>617</v>
      </c>
      <c r="J87" s="476" t="s">
        <v>149</v>
      </c>
      <c r="K87" s="477" t="s">
        <v>982</v>
      </c>
      <c r="L87" s="478" t="s">
        <v>983</v>
      </c>
      <c r="M87" s="479" t="s">
        <v>984</v>
      </c>
      <c r="N87" s="480" t="s">
        <v>153</v>
      </c>
      <c r="O87" s="89"/>
      <c r="P87" s="143"/>
      <c r="Q87" s="281">
        <v>10</v>
      </c>
      <c r="R87" s="56"/>
      <c r="S87" s="57"/>
      <c r="T87" s="56"/>
      <c r="U87" s="57"/>
      <c r="V87" s="56">
        <v>1</v>
      </c>
      <c r="W87" s="57"/>
      <c r="X87" s="56"/>
      <c r="Y87" s="57"/>
      <c r="Z87" s="56"/>
      <c r="AA87" s="57"/>
      <c r="AB87" s="56">
        <v>3</v>
      </c>
      <c r="AC87" s="57"/>
      <c r="AD87" s="56">
        <v>2</v>
      </c>
      <c r="AE87" s="55"/>
      <c r="AF87" s="54"/>
      <c r="AG87" s="55"/>
      <c r="AH87" s="54"/>
      <c r="AI87" s="55"/>
      <c r="AJ87" s="54"/>
      <c r="AK87" s="55"/>
      <c r="AL87" s="54"/>
      <c r="AM87" s="53"/>
      <c r="AN87" s="59"/>
      <c r="AO87" s="52"/>
    </row>
    <row r="88" spans="1:41" x14ac:dyDescent="0.2">
      <c r="A88" s="470" t="s">
        <v>70</v>
      </c>
      <c r="B88" s="471" t="s">
        <v>373</v>
      </c>
      <c r="C88" s="472" t="s">
        <v>374</v>
      </c>
      <c r="D88" s="473" t="s">
        <v>375</v>
      </c>
      <c r="E88" s="473" t="s">
        <v>376</v>
      </c>
      <c r="F88" s="474" t="s">
        <v>161</v>
      </c>
      <c r="G88" s="475" t="s">
        <v>377</v>
      </c>
      <c r="H88" s="476" t="s">
        <v>378</v>
      </c>
      <c r="I88" s="476"/>
      <c r="J88" s="476" t="s">
        <v>149</v>
      </c>
      <c r="K88" s="477" t="s">
        <v>379</v>
      </c>
      <c r="L88" s="478" t="s">
        <v>380</v>
      </c>
      <c r="M88" s="479"/>
      <c r="N88" s="486" t="s">
        <v>151</v>
      </c>
      <c r="O88" s="247"/>
      <c r="P88" s="143"/>
      <c r="Q88" s="279">
        <v>10</v>
      </c>
      <c r="R88" s="56"/>
      <c r="S88" s="57"/>
      <c r="T88" s="56"/>
      <c r="U88" s="57"/>
      <c r="V88" s="56"/>
      <c r="W88" s="57"/>
      <c r="X88" s="56"/>
      <c r="Y88" s="57">
        <v>1</v>
      </c>
      <c r="Z88" s="56"/>
      <c r="AA88" s="57">
        <v>3</v>
      </c>
      <c r="AB88" s="56"/>
      <c r="AC88" s="57"/>
      <c r="AD88" s="56">
        <v>2</v>
      </c>
      <c r="AE88" s="55"/>
      <c r="AF88" s="54"/>
      <c r="AG88" s="55"/>
      <c r="AH88" s="54"/>
      <c r="AI88" s="55"/>
      <c r="AJ88" s="54"/>
      <c r="AK88" s="55"/>
      <c r="AL88" s="54"/>
      <c r="AM88" s="53"/>
      <c r="AN88" s="59"/>
      <c r="AO88" s="52"/>
    </row>
    <row r="89" spans="1:41" x14ac:dyDescent="0.2">
      <c r="A89" s="481" t="s">
        <v>18</v>
      </c>
      <c r="B89" s="482" t="s">
        <v>911</v>
      </c>
      <c r="C89" s="483" t="s">
        <v>912</v>
      </c>
      <c r="D89" s="473" t="s">
        <v>913</v>
      </c>
      <c r="E89" s="473" t="s">
        <v>914</v>
      </c>
      <c r="F89" s="474" t="s">
        <v>152</v>
      </c>
      <c r="G89" s="475" t="s">
        <v>915</v>
      </c>
      <c r="H89" s="476" t="s">
        <v>917</v>
      </c>
      <c r="I89" s="476" t="s">
        <v>413</v>
      </c>
      <c r="J89" s="476" t="s">
        <v>233</v>
      </c>
      <c r="K89" s="477" t="s">
        <v>918</v>
      </c>
      <c r="L89" s="478" t="s">
        <v>919</v>
      </c>
      <c r="M89" s="479"/>
      <c r="N89" s="480" t="s">
        <v>153</v>
      </c>
      <c r="O89" s="89">
        <v>10</v>
      </c>
      <c r="P89" s="143"/>
      <c r="Q89" s="88"/>
      <c r="R89" s="56"/>
      <c r="S89" s="57"/>
      <c r="T89" s="56"/>
      <c r="U89" s="57"/>
      <c r="V89" s="56">
        <v>1</v>
      </c>
      <c r="W89" s="57"/>
      <c r="X89" s="56"/>
      <c r="Y89" s="57"/>
      <c r="Z89" s="56"/>
      <c r="AA89" s="57">
        <v>3</v>
      </c>
      <c r="AB89" s="56"/>
      <c r="AC89" s="57"/>
      <c r="AD89" s="56">
        <v>2</v>
      </c>
      <c r="AE89" s="55"/>
      <c r="AF89" s="54"/>
      <c r="AG89" s="55"/>
      <c r="AH89" s="54"/>
      <c r="AI89" s="55"/>
      <c r="AJ89" s="54"/>
      <c r="AK89" s="55"/>
      <c r="AL89" s="54"/>
      <c r="AM89" s="53"/>
      <c r="AN89" s="59"/>
      <c r="AO89" s="52"/>
    </row>
    <row r="90" spans="1:41" ht="25.5" x14ac:dyDescent="0.2">
      <c r="A90" s="481" t="s">
        <v>18</v>
      </c>
      <c r="B90" s="482" t="s">
        <v>407</v>
      </c>
      <c r="C90" s="483" t="s">
        <v>408</v>
      </c>
      <c r="D90" s="473" t="s">
        <v>409</v>
      </c>
      <c r="E90" s="473" t="s">
        <v>410</v>
      </c>
      <c r="F90" s="474" t="s">
        <v>161</v>
      </c>
      <c r="G90" s="475" t="s">
        <v>411</v>
      </c>
      <c r="H90" s="476" t="s">
        <v>412</v>
      </c>
      <c r="I90" s="476" t="s">
        <v>413</v>
      </c>
      <c r="J90" s="476" t="s">
        <v>233</v>
      </c>
      <c r="K90" s="477" t="s">
        <v>414</v>
      </c>
      <c r="L90" s="478" t="s">
        <v>415</v>
      </c>
      <c r="M90" s="479" t="s">
        <v>416</v>
      </c>
      <c r="N90" s="485" t="s">
        <v>153</v>
      </c>
      <c r="O90" s="89"/>
      <c r="P90" s="143"/>
      <c r="Q90" s="280">
        <v>10</v>
      </c>
      <c r="R90" s="56"/>
      <c r="S90" s="57"/>
      <c r="T90" s="56"/>
      <c r="U90" s="57"/>
      <c r="V90" s="56"/>
      <c r="W90" s="57">
        <v>1</v>
      </c>
      <c r="X90" s="56"/>
      <c r="Y90" s="57">
        <v>3</v>
      </c>
      <c r="Z90" s="56"/>
      <c r="AA90" s="57"/>
      <c r="AB90" s="56"/>
      <c r="AC90" s="57"/>
      <c r="AD90" s="56">
        <v>2</v>
      </c>
      <c r="AE90" s="55"/>
      <c r="AF90" s="54"/>
      <c r="AG90" s="55"/>
      <c r="AH90" s="54"/>
      <c r="AI90" s="55"/>
      <c r="AJ90" s="54"/>
      <c r="AK90" s="55"/>
      <c r="AL90" s="54"/>
      <c r="AM90" s="53"/>
      <c r="AN90" s="59"/>
      <c r="AO90" s="52" t="s">
        <v>417</v>
      </c>
    </row>
    <row r="91" spans="1:41" x14ac:dyDescent="0.2">
      <c r="A91" s="470" t="s">
        <v>28</v>
      </c>
      <c r="B91" s="471" t="s">
        <v>1477</v>
      </c>
      <c r="C91" s="518" t="s">
        <v>2747</v>
      </c>
      <c r="D91" s="473" t="s">
        <v>1478</v>
      </c>
      <c r="E91" s="473" t="s">
        <v>1479</v>
      </c>
      <c r="F91" s="474" t="s">
        <v>161</v>
      </c>
      <c r="G91" s="475" t="s">
        <v>1482</v>
      </c>
      <c r="H91" s="476" t="s">
        <v>1480</v>
      </c>
      <c r="I91" s="476"/>
      <c r="J91" s="476" t="s">
        <v>149</v>
      </c>
      <c r="K91" s="477" t="s">
        <v>1030</v>
      </c>
      <c r="L91" s="478" t="s">
        <v>1481</v>
      </c>
      <c r="M91" s="479"/>
      <c r="N91" s="480" t="s">
        <v>153</v>
      </c>
      <c r="O91" s="89">
        <v>10</v>
      </c>
      <c r="P91" s="143"/>
      <c r="Q91" s="88"/>
      <c r="R91" s="56"/>
      <c r="S91" s="57">
        <v>1</v>
      </c>
      <c r="T91" s="56"/>
      <c r="U91" s="57"/>
      <c r="V91" s="56"/>
      <c r="W91" s="57"/>
      <c r="X91" s="56"/>
      <c r="Y91" s="57">
        <v>3</v>
      </c>
      <c r="Z91" s="56"/>
      <c r="AA91" s="57"/>
      <c r="AB91" s="56"/>
      <c r="AC91" s="57"/>
      <c r="AD91" s="56">
        <v>2</v>
      </c>
      <c r="AE91" s="55"/>
      <c r="AF91" s="54"/>
      <c r="AG91" s="55"/>
      <c r="AH91" s="54"/>
      <c r="AI91" s="55"/>
      <c r="AJ91" s="54"/>
      <c r="AK91" s="55"/>
      <c r="AL91" s="54"/>
      <c r="AM91" s="53"/>
      <c r="AN91" s="231"/>
      <c r="AO91" s="52"/>
    </row>
    <row r="92" spans="1:41" x14ac:dyDescent="0.2">
      <c r="A92" s="470" t="s">
        <v>67</v>
      </c>
      <c r="B92" s="482" t="s">
        <v>2661</v>
      </c>
      <c r="C92" s="483" t="s">
        <v>2662</v>
      </c>
      <c r="D92" s="473" t="s">
        <v>507</v>
      </c>
      <c r="E92" s="473" t="s">
        <v>2663</v>
      </c>
      <c r="F92" s="474" t="s">
        <v>152</v>
      </c>
      <c r="G92" s="475" t="s">
        <v>2664</v>
      </c>
      <c r="H92" s="476" t="s">
        <v>2665</v>
      </c>
      <c r="I92" s="476"/>
      <c r="J92" s="476" t="s">
        <v>149</v>
      </c>
      <c r="K92" s="477" t="s">
        <v>2666</v>
      </c>
      <c r="L92" s="478" t="s">
        <v>2667</v>
      </c>
      <c r="M92" s="479"/>
      <c r="N92" s="485" t="s">
        <v>153</v>
      </c>
      <c r="O92" s="321">
        <v>0</v>
      </c>
      <c r="P92" s="308"/>
      <c r="Q92" s="191"/>
      <c r="R92" s="56"/>
      <c r="S92" s="57">
        <v>3</v>
      </c>
      <c r="T92" s="56"/>
      <c r="U92" s="57"/>
      <c r="V92" s="56"/>
      <c r="W92" s="57">
        <v>1</v>
      </c>
      <c r="X92" s="56"/>
      <c r="Y92" s="57"/>
      <c r="Z92" s="56"/>
      <c r="AA92" s="57"/>
      <c r="AB92" s="56"/>
      <c r="AC92" s="57"/>
      <c r="AD92" s="56">
        <v>2</v>
      </c>
      <c r="AE92" s="55"/>
      <c r="AF92" s="54"/>
      <c r="AG92" s="55"/>
      <c r="AH92" s="54"/>
      <c r="AI92" s="55"/>
      <c r="AJ92" s="54"/>
      <c r="AK92" s="55"/>
      <c r="AL92" s="54"/>
      <c r="AM92" s="53"/>
      <c r="AN92" s="59"/>
      <c r="AO92" s="52" t="s">
        <v>2668</v>
      </c>
    </row>
    <row r="93" spans="1:41" ht="38.25" x14ac:dyDescent="0.2">
      <c r="A93" s="470" t="str">
        <f>A92</f>
        <v>St Jo</v>
      </c>
      <c r="B93" s="471" t="s">
        <v>1806</v>
      </c>
      <c r="C93" s="472" t="s">
        <v>1529</v>
      </c>
      <c r="D93" s="473" t="s">
        <v>1807</v>
      </c>
      <c r="E93" s="473" t="s">
        <v>1808</v>
      </c>
      <c r="F93" s="474" t="s">
        <v>152</v>
      </c>
      <c r="G93" s="475" t="s">
        <v>1809</v>
      </c>
      <c r="H93" s="476" t="s">
        <v>1810</v>
      </c>
      <c r="I93" s="476"/>
      <c r="J93" s="476" t="s">
        <v>149</v>
      </c>
      <c r="K93" s="477" t="s">
        <v>1811</v>
      </c>
      <c r="L93" s="478" t="s">
        <v>1812</v>
      </c>
      <c r="M93" s="479"/>
      <c r="N93" s="486" t="s">
        <v>153</v>
      </c>
      <c r="O93" s="509">
        <v>10</v>
      </c>
      <c r="P93" s="143"/>
      <c r="Q93" s="250"/>
      <c r="R93" s="56">
        <v>1</v>
      </c>
      <c r="S93" s="57">
        <v>3</v>
      </c>
      <c r="T93" s="56"/>
      <c r="U93" s="57"/>
      <c r="V93" s="56"/>
      <c r="W93" s="57"/>
      <c r="X93" s="56"/>
      <c r="Y93" s="57"/>
      <c r="Z93" s="56"/>
      <c r="AA93" s="57"/>
      <c r="AB93" s="56"/>
      <c r="AC93" s="57"/>
      <c r="AD93" s="56">
        <v>2</v>
      </c>
      <c r="AE93" s="55"/>
      <c r="AF93" s="54"/>
      <c r="AG93" s="55"/>
      <c r="AH93" s="54"/>
      <c r="AI93" s="55"/>
      <c r="AJ93" s="54"/>
      <c r="AK93" s="55"/>
      <c r="AL93" s="54"/>
      <c r="AM93" s="53"/>
      <c r="AN93" s="59"/>
      <c r="AO93" s="52" t="s">
        <v>1813</v>
      </c>
    </row>
    <row r="94" spans="1:41" x14ac:dyDescent="0.2">
      <c r="A94" s="470" t="s">
        <v>30</v>
      </c>
      <c r="B94" s="482" t="s">
        <v>1218</v>
      </c>
      <c r="C94" s="483" t="s">
        <v>480</v>
      </c>
      <c r="D94" s="495" t="s">
        <v>2532</v>
      </c>
      <c r="E94" s="473" t="s">
        <v>2533</v>
      </c>
      <c r="F94" s="474" t="s">
        <v>152</v>
      </c>
      <c r="G94" s="503" t="s">
        <v>2534</v>
      </c>
      <c r="H94" s="476" t="s">
        <v>2535</v>
      </c>
      <c r="I94" s="476"/>
      <c r="J94" s="476" t="s">
        <v>149</v>
      </c>
      <c r="K94" s="477" t="s">
        <v>2536</v>
      </c>
      <c r="L94" s="478" t="s">
        <v>2537</v>
      </c>
      <c r="M94" s="479"/>
      <c r="N94" s="485" t="s">
        <v>153</v>
      </c>
      <c r="O94" s="504"/>
      <c r="P94" s="143"/>
      <c r="Q94" s="88"/>
      <c r="R94" s="309">
        <v>1</v>
      </c>
      <c r="S94" s="57"/>
      <c r="T94" s="56"/>
      <c r="U94" s="57"/>
      <c r="V94" s="56"/>
      <c r="W94" s="57"/>
      <c r="X94" s="56">
        <v>3</v>
      </c>
      <c r="Y94" s="57"/>
      <c r="Z94" s="461"/>
      <c r="AA94" s="57"/>
      <c r="AB94" s="56"/>
      <c r="AC94" s="57"/>
      <c r="AD94" s="461">
        <v>2</v>
      </c>
      <c r="AE94" s="55"/>
      <c r="AF94" s="54"/>
      <c r="AG94" s="55"/>
      <c r="AH94" s="54"/>
      <c r="AI94" s="55"/>
      <c r="AJ94" s="54"/>
      <c r="AK94" s="55"/>
      <c r="AL94" s="54"/>
      <c r="AM94" s="53"/>
      <c r="AN94" s="59" t="s">
        <v>168</v>
      </c>
      <c r="AO94" s="52"/>
    </row>
    <row r="95" spans="1:41" x14ac:dyDescent="0.2">
      <c r="A95" s="470" t="s">
        <v>70</v>
      </c>
      <c r="B95" s="471" t="s">
        <v>1744</v>
      </c>
      <c r="C95" s="472" t="s">
        <v>1735</v>
      </c>
      <c r="D95" s="473" t="s">
        <v>1327</v>
      </c>
      <c r="E95" s="473" t="s">
        <v>1742</v>
      </c>
      <c r="F95" s="474" t="s">
        <v>161</v>
      </c>
      <c r="G95" s="475" t="s">
        <v>1736</v>
      </c>
      <c r="H95" s="476" t="s">
        <v>1737</v>
      </c>
      <c r="I95" s="476" t="s">
        <v>1738</v>
      </c>
      <c r="J95" s="476" t="s">
        <v>149</v>
      </c>
      <c r="K95" s="477" t="s">
        <v>1739</v>
      </c>
      <c r="L95" s="478" t="s">
        <v>1740</v>
      </c>
      <c r="M95" s="479" t="s">
        <v>1741</v>
      </c>
      <c r="N95" s="486" t="s">
        <v>153</v>
      </c>
      <c r="O95" s="247">
        <v>10</v>
      </c>
      <c r="P95" s="143"/>
      <c r="Q95" s="250"/>
      <c r="R95" s="56"/>
      <c r="S95" s="57">
        <v>1</v>
      </c>
      <c r="T95" s="56"/>
      <c r="U95" s="57"/>
      <c r="V95" s="56">
        <v>3</v>
      </c>
      <c r="W95" s="57"/>
      <c r="X95" s="56"/>
      <c r="Y95" s="57"/>
      <c r="Z95" s="56"/>
      <c r="AA95" s="57"/>
      <c r="AB95" s="56"/>
      <c r="AC95" s="57"/>
      <c r="AD95" s="56">
        <v>2</v>
      </c>
      <c r="AE95" s="55"/>
      <c r="AF95" s="54"/>
      <c r="AG95" s="55"/>
      <c r="AH95" s="54"/>
      <c r="AI95" s="55"/>
      <c r="AJ95" s="54"/>
      <c r="AK95" s="55"/>
      <c r="AL95" s="54"/>
      <c r="AM95" s="53"/>
      <c r="AN95" s="59"/>
      <c r="AO95" s="52"/>
    </row>
    <row r="96" spans="1:41" x14ac:dyDescent="0.2">
      <c r="A96" s="470" t="s">
        <v>70</v>
      </c>
      <c r="B96" s="471" t="s">
        <v>431</v>
      </c>
      <c r="C96" s="472" t="s">
        <v>1659</v>
      </c>
      <c r="D96" s="473" t="s">
        <v>1660</v>
      </c>
      <c r="E96" s="473" t="s">
        <v>1661</v>
      </c>
      <c r="F96" s="474" t="s">
        <v>161</v>
      </c>
      <c r="G96" s="475" t="s">
        <v>1662</v>
      </c>
      <c r="H96" s="476" t="s">
        <v>1663</v>
      </c>
      <c r="I96" s="476"/>
      <c r="J96" s="476" t="s">
        <v>149</v>
      </c>
      <c r="K96" s="477" t="s">
        <v>1560</v>
      </c>
      <c r="L96" s="478" t="s">
        <v>1664</v>
      </c>
      <c r="M96" s="479"/>
      <c r="N96" s="486" t="s">
        <v>151</v>
      </c>
      <c r="O96" s="247">
        <v>10</v>
      </c>
      <c r="P96" s="143"/>
      <c r="Q96" s="250"/>
      <c r="R96" s="56">
        <v>3</v>
      </c>
      <c r="S96" s="57"/>
      <c r="T96" s="56"/>
      <c r="U96" s="57"/>
      <c r="V96" s="56"/>
      <c r="W96" s="57"/>
      <c r="X96" s="56"/>
      <c r="Y96" s="57"/>
      <c r="Z96" s="56"/>
      <c r="AA96" s="57"/>
      <c r="AB96" s="56"/>
      <c r="AC96" s="57">
        <v>1</v>
      </c>
      <c r="AD96" s="56">
        <v>2</v>
      </c>
      <c r="AE96" s="55"/>
      <c r="AF96" s="54"/>
      <c r="AG96" s="55"/>
      <c r="AH96" s="54"/>
      <c r="AI96" s="55"/>
      <c r="AJ96" s="54"/>
      <c r="AK96" s="55"/>
      <c r="AL96" s="54"/>
      <c r="AM96" s="53"/>
      <c r="AN96" s="59"/>
      <c r="AO96" s="52"/>
    </row>
    <row r="97" spans="1:41" x14ac:dyDescent="0.2">
      <c r="A97" s="470" t="str">
        <f>A96</f>
        <v>WAN</v>
      </c>
      <c r="B97" s="482" t="s">
        <v>497</v>
      </c>
      <c r="C97" s="483" t="s">
        <v>2559</v>
      </c>
      <c r="D97" s="495" t="s">
        <v>346</v>
      </c>
      <c r="E97" s="473" t="s">
        <v>2560</v>
      </c>
      <c r="F97" s="474" t="s">
        <v>152</v>
      </c>
      <c r="G97" s="529" t="s">
        <v>2561</v>
      </c>
      <c r="H97" s="476" t="s">
        <v>2562</v>
      </c>
      <c r="I97" s="476" t="s">
        <v>617</v>
      </c>
      <c r="J97" s="476"/>
      <c r="K97" s="477" t="s">
        <v>2563</v>
      </c>
      <c r="L97" s="478" t="s">
        <v>2564</v>
      </c>
      <c r="M97" s="479"/>
      <c r="N97" s="485" t="s">
        <v>153</v>
      </c>
      <c r="O97" s="89"/>
      <c r="P97" s="143"/>
      <c r="Q97" s="88"/>
      <c r="R97" s="56"/>
      <c r="S97" s="57">
        <v>3</v>
      </c>
      <c r="T97" s="56"/>
      <c r="U97" s="57"/>
      <c r="V97" s="56"/>
      <c r="W97" s="57"/>
      <c r="X97" s="56"/>
      <c r="Y97" s="57"/>
      <c r="Z97" s="56"/>
      <c r="AA97" s="57"/>
      <c r="AB97" s="56"/>
      <c r="AC97" s="57">
        <v>1</v>
      </c>
      <c r="AD97" s="56">
        <v>2</v>
      </c>
      <c r="AE97" s="55"/>
      <c r="AF97" s="54"/>
      <c r="AG97" s="55"/>
      <c r="AH97" s="54"/>
      <c r="AI97" s="55"/>
      <c r="AJ97" s="54"/>
      <c r="AK97" s="55"/>
      <c r="AL97" s="54"/>
      <c r="AM97" s="53"/>
      <c r="AN97" s="59"/>
      <c r="AO97" s="52"/>
    </row>
    <row r="98" spans="1:41" x14ac:dyDescent="0.2">
      <c r="A98" s="470" t="s">
        <v>28</v>
      </c>
      <c r="B98" s="471" t="s">
        <v>1460</v>
      </c>
      <c r="C98" s="472" t="s">
        <v>1461</v>
      </c>
      <c r="D98" s="473" t="s">
        <v>1462</v>
      </c>
      <c r="E98" s="473" t="s">
        <v>1463</v>
      </c>
      <c r="F98" s="474" t="s">
        <v>161</v>
      </c>
      <c r="G98" s="475" t="s">
        <v>1464</v>
      </c>
      <c r="H98" s="476" t="s">
        <v>1465</v>
      </c>
      <c r="I98" s="476"/>
      <c r="J98" s="476" t="s">
        <v>149</v>
      </c>
      <c r="K98" s="477" t="s">
        <v>569</v>
      </c>
      <c r="L98" s="478" t="s">
        <v>1466</v>
      </c>
      <c r="M98" s="479"/>
      <c r="N98" s="480" t="s">
        <v>153</v>
      </c>
      <c r="O98" s="89">
        <v>10</v>
      </c>
      <c r="P98" s="143"/>
      <c r="Q98" s="88"/>
      <c r="R98" s="56"/>
      <c r="S98" s="57">
        <v>1</v>
      </c>
      <c r="T98" s="56"/>
      <c r="U98" s="57"/>
      <c r="V98" s="56"/>
      <c r="W98" s="57"/>
      <c r="X98" s="56"/>
      <c r="Y98" s="57"/>
      <c r="Z98" s="56"/>
      <c r="AA98" s="57"/>
      <c r="AB98" s="56"/>
      <c r="AC98" s="57">
        <v>3</v>
      </c>
      <c r="AD98" s="56">
        <v>2</v>
      </c>
      <c r="AE98" s="55"/>
      <c r="AF98" s="54"/>
      <c r="AG98" s="55"/>
      <c r="AH98" s="54"/>
      <c r="AI98" s="55"/>
      <c r="AJ98" s="54"/>
      <c r="AK98" s="55"/>
      <c r="AL98" s="54"/>
      <c r="AM98" s="53"/>
      <c r="AN98" s="231"/>
      <c r="AO98" s="52"/>
    </row>
    <row r="99" spans="1:41" ht="51" x14ac:dyDescent="0.2">
      <c r="A99" s="470" t="s">
        <v>30</v>
      </c>
      <c r="B99" s="482" t="s">
        <v>996</v>
      </c>
      <c r="C99" s="483" t="s">
        <v>997</v>
      </c>
      <c r="D99" s="473" t="s">
        <v>998</v>
      </c>
      <c r="E99" s="473" t="s">
        <v>999</v>
      </c>
      <c r="F99" s="474" t="s">
        <v>148</v>
      </c>
      <c r="G99" s="475" t="s">
        <v>1005</v>
      </c>
      <c r="H99" s="476" t="s">
        <v>1000</v>
      </c>
      <c r="I99" s="476" t="s">
        <v>325</v>
      </c>
      <c r="J99" s="476" t="s">
        <v>149</v>
      </c>
      <c r="K99" s="477" t="s">
        <v>1001</v>
      </c>
      <c r="L99" s="478" t="s">
        <v>1002</v>
      </c>
      <c r="M99" s="479" t="s">
        <v>1003</v>
      </c>
      <c r="N99" s="480" t="s">
        <v>153</v>
      </c>
      <c r="O99" s="89"/>
      <c r="P99" s="143"/>
      <c r="Q99" s="88">
        <v>10</v>
      </c>
      <c r="R99" s="56"/>
      <c r="S99" s="57"/>
      <c r="T99" s="56"/>
      <c r="U99" s="57"/>
      <c r="V99" s="56"/>
      <c r="W99" s="57"/>
      <c r="X99" s="56"/>
      <c r="Y99" s="57">
        <v>1</v>
      </c>
      <c r="Z99" s="56"/>
      <c r="AA99" s="57"/>
      <c r="AB99" s="56"/>
      <c r="AC99" s="57">
        <v>2</v>
      </c>
      <c r="AD99" s="56">
        <v>3</v>
      </c>
      <c r="AE99" s="55"/>
      <c r="AF99" s="54"/>
      <c r="AG99" s="55"/>
      <c r="AH99" s="54"/>
      <c r="AI99" s="55"/>
      <c r="AJ99" s="54"/>
      <c r="AK99" s="55"/>
      <c r="AL99" s="54"/>
      <c r="AM99" s="53"/>
      <c r="AN99" s="59"/>
      <c r="AO99" s="52" t="s">
        <v>1004</v>
      </c>
    </row>
    <row r="100" spans="1:41" x14ac:dyDescent="0.2">
      <c r="A100" s="470" t="s">
        <v>70</v>
      </c>
      <c r="B100" s="471" t="s">
        <v>389</v>
      </c>
      <c r="C100" s="472" t="s">
        <v>390</v>
      </c>
      <c r="D100" s="473" t="s">
        <v>391</v>
      </c>
      <c r="E100" s="473" t="s">
        <v>392</v>
      </c>
      <c r="F100" s="474" t="s">
        <v>148</v>
      </c>
      <c r="G100" s="475" t="s">
        <v>393</v>
      </c>
      <c r="H100" s="476" t="s">
        <v>402</v>
      </c>
      <c r="I100" s="476"/>
      <c r="J100" s="476" t="s">
        <v>149</v>
      </c>
      <c r="K100" s="477" t="s">
        <v>394</v>
      </c>
      <c r="L100" s="478" t="s">
        <v>395</v>
      </c>
      <c r="M100" s="479" t="s">
        <v>396</v>
      </c>
      <c r="N100" s="486" t="s">
        <v>151</v>
      </c>
      <c r="O100" s="247"/>
      <c r="P100" s="143"/>
      <c r="Q100" s="279">
        <v>10</v>
      </c>
      <c r="R100" s="56"/>
      <c r="S100" s="57"/>
      <c r="T100" s="56"/>
      <c r="U100" s="57"/>
      <c r="V100" s="56">
        <v>2</v>
      </c>
      <c r="W100" s="57"/>
      <c r="X100" s="56"/>
      <c r="Y100" s="57">
        <v>1</v>
      </c>
      <c r="Z100" s="56"/>
      <c r="AA100" s="57"/>
      <c r="AB100" s="56"/>
      <c r="AC100" s="57"/>
      <c r="AD100" s="56">
        <v>3</v>
      </c>
      <c r="AE100" s="55"/>
      <c r="AF100" s="54"/>
      <c r="AG100" s="55"/>
      <c r="AH100" s="54"/>
      <c r="AI100" s="55"/>
      <c r="AJ100" s="54"/>
      <c r="AK100" s="55"/>
      <c r="AL100" s="54"/>
      <c r="AM100" s="53"/>
      <c r="AN100" s="59"/>
      <c r="AO100" s="52"/>
    </row>
    <row r="101" spans="1:41" x14ac:dyDescent="0.2">
      <c r="A101" s="470" t="s">
        <v>69</v>
      </c>
      <c r="B101" s="482" t="s">
        <v>1743</v>
      </c>
      <c r="C101" s="483" t="s">
        <v>2573</v>
      </c>
      <c r="D101" s="473" t="s">
        <v>2574</v>
      </c>
      <c r="E101" s="473" t="s">
        <v>2575</v>
      </c>
      <c r="F101" s="474" t="s">
        <v>148</v>
      </c>
      <c r="G101" s="533" t="s">
        <v>2576</v>
      </c>
      <c r="H101" s="476" t="s">
        <v>2577</v>
      </c>
      <c r="I101" s="476"/>
      <c r="J101" s="476" t="s">
        <v>149</v>
      </c>
      <c r="K101" s="477" t="s">
        <v>530</v>
      </c>
      <c r="L101" s="478" t="s">
        <v>2578</v>
      </c>
      <c r="M101" s="479"/>
      <c r="N101" s="485" t="s">
        <v>153</v>
      </c>
      <c r="O101" s="307">
        <v>10</v>
      </c>
      <c r="P101" s="308"/>
      <c r="Q101" s="191"/>
      <c r="R101" s="56"/>
      <c r="S101" s="57">
        <v>1</v>
      </c>
      <c r="T101" s="56"/>
      <c r="U101" s="57"/>
      <c r="V101" s="56"/>
      <c r="W101" s="57">
        <v>2</v>
      </c>
      <c r="X101" s="56"/>
      <c r="Y101" s="57"/>
      <c r="Z101" s="56"/>
      <c r="AA101" s="57"/>
      <c r="AB101" s="56"/>
      <c r="AC101" s="57"/>
      <c r="AD101" s="56">
        <v>3</v>
      </c>
      <c r="AE101" s="55"/>
      <c r="AF101" s="54"/>
      <c r="AG101" s="55"/>
      <c r="AH101" s="54"/>
      <c r="AI101" s="55"/>
      <c r="AJ101" s="54"/>
      <c r="AK101" s="55"/>
      <c r="AL101" s="54"/>
      <c r="AM101" s="53"/>
      <c r="AN101" s="59"/>
      <c r="AO101" s="52"/>
    </row>
    <row r="102" spans="1:41" ht="38.25" x14ac:dyDescent="0.2">
      <c r="A102" s="470" t="s">
        <v>70</v>
      </c>
      <c r="B102" s="471" t="s">
        <v>1751</v>
      </c>
      <c r="C102" s="472" t="s">
        <v>1752</v>
      </c>
      <c r="D102" s="473" t="s">
        <v>1753</v>
      </c>
      <c r="E102" s="473" t="s">
        <v>1754</v>
      </c>
      <c r="F102" s="474" t="s">
        <v>161</v>
      </c>
      <c r="G102" s="475" t="s">
        <v>1755</v>
      </c>
      <c r="H102" s="476" t="s">
        <v>1756</v>
      </c>
      <c r="I102" s="476" t="s">
        <v>1757</v>
      </c>
      <c r="J102" s="476" t="s">
        <v>149</v>
      </c>
      <c r="K102" s="477" t="s">
        <v>1758</v>
      </c>
      <c r="L102" s="478" t="s">
        <v>1759</v>
      </c>
      <c r="M102" s="479" t="s">
        <v>1760</v>
      </c>
      <c r="N102" s="486" t="s">
        <v>151</v>
      </c>
      <c r="O102" s="247">
        <v>10</v>
      </c>
      <c r="P102" s="143"/>
      <c r="Q102" s="250"/>
      <c r="R102" s="56"/>
      <c r="S102" s="57">
        <v>2</v>
      </c>
      <c r="T102" s="56"/>
      <c r="U102" s="57">
        <v>1</v>
      </c>
      <c r="V102" s="56"/>
      <c r="W102" s="57"/>
      <c r="X102" s="56"/>
      <c r="Y102" s="57"/>
      <c r="Z102" s="56"/>
      <c r="AA102" s="57"/>
      <c r="AB102" s="56"/>
      <c r="AC102" s="57"/>
      <c r="AD102" s="56">
        <v>3</v>
      </c>
      <c r="AE102" s="55"/>
      <c r="AF102" s="54"/>
      <c r="AG102" s="55"/>
      <c r="AH102" s="54"/>
      <c r="AI102" s="55"/>
      <c r="AJ102" s="54"/>
      <c r="AK102" s="55"/>
      <c r="AL102" s="54"/>
      <c r="AM102" s="53"/>
      <c r="AN102" s="59"/>
      <c r="AO102" s="256" t="s">
        <v>1761</v>
      </c>
    </row>
    <row r="103" spans="1:41" ht="51" x14ac:dyDescent="0.2">
      <c r="A103" s="470" t="s">
        <v>70</v>
      </c>
      <c r="B103" s="471" t="s">
        <v>1630</v>
      </c>
      <c r="C103" s="472" t="s">
        <v>1631</v>
      </c>
      <c r="D103" s="473" t="s">
        <v>1632</v>
      </c>
      <c r="E103" s="473" t="s">
        <v>1633</v>
      </c>
      <c r="F103" s="474" t="s">
        <v>152</v>
      </c>
      <c r="G103" s="475" t="s">
        <v>1634</v>
      </c>
      <c r="H103" s="476" t="s">
        <v>1635</v>
      </c>
      <c r="I103" s="476"/>
      <c r="J103" s="476" t="s">
        <v>149</v>
      </c>
      <c r="K103" s="477" t="s">
        <v>1636</v>
      </c>
      <c r="L103" s="478" t="s">
        <v>1637</v>
      </c>
      <c r="M103" s="479" t="s">
        <v>1638</v>
      </c>
      <c r="N103" s="486" t="s">
        <v>153</v>
      </c>
      <c r="O103" s="247">
        <v>10</v>
      </c>
      <c r="P103" s="143"/>
      <c r="Q103" s="250"/>
      <c r="R103" s="56"/>
      <c r="S103" s="57">
        <v>1</v>
      </c>
      <c r="T103" s="56"/>
      <c r="U103" s="57"/>
      <c r="V103" s="56">
        <v>2</v>
      </c>
      <c r="W103" s="57"/>
      <c r="X103" s="56"/>
      <c r="Y103" s="57"/>
      <c r="Z103" s="56"/>
      <c r="AA103" s="57"/>
      <c r="AB103" s="56"/>
      <c r="AC103" s="57"/>
      <c r="AD103" s="56">
        <v>3</v>
      </c>
      <c r="AE103" s="55"/>
      <c r="AF103" s="54"/>
      <c r="AG103" s="55"/>
      <c r="AH103" s="54"/>
      <c r="AI103" s="55"/>
      <c r="AJ103" s="54"/>
      <c r="AK103" s="55"/>
      <c r="AL103" s="54"/>
      <c r="AM103" s="53"/>
      <c r="AN103" s="59"/>
      <c r="AO103" s="52" t="s">
        <v>1639</v>
      </c>
    </row>
    <row r="104" spans="1:41" x14ac:dyDescent="0.2">
      <c r="A104" s="470" t="str">
        <f>A103</f>
        <v>WAN</v>
      </c>
      <c r="B104" s="471" t="s">
        <v>1822</v>
      </c>
      <c r="C104" s="472" t="s">
        <v>572</v>
      </c>
      <c r="D104" s="473" t="s">
        <v>1823</v>
      </c>
      <c r="E104" s="473" t="s">
        <v>1816</v>
      </c>
      <c r="F104" s="474" t="s">
        <v>152</v>
      </c>
      <c r="G104" s="475" t="s">
        <v>1817</v>
      </c>
      <c r="H104" s="476" t="s">
        <v>1818</v>
      </c>
      <c r="I104" s="476" t="s">
        <v>1159</v>
      </c>
      <c r="J104" s="476" t="s">
        <v>149</v>
      </c>
      <c r="K104" s="477" t="s">
        <v>1819</v>
      </c>
      <c r="L104" s="478" t="s">
        <v>1820</v>
      </c>
      <c r="M104" s="479" t="s">
        <v>1821</v>
      </c>
      <c r="N104" s="486" t="s">
        <v>153</v>
      </c>
      <c r="O104" s="247">
        <v>10</v>
      </c>
      <c r="P104" s="143"/>
      <c r="Q104" s="250"/>
      <c r="R104" s="56"/>
      <c r="S104" s="57">
        <v>2</v>
      </c>
      <c r="T104" s="56"/>
      <c r="U104" s="57"/>
      <c r="V104" s="56">
        <v>1</v>
      </c>
      <c r="W104" s="57"/>
      <c r="X104" s="56"/>
      <c r="Y104" s="57"/>
      <c r="Z104" s="56"/>
      <c r="AA104" s="57"/>
      <c r="AB104" s="56"/>
      <c r="AC104" s="57"/>
      <c r="AD104" s="56">
        <v>3</v>
      </c>
      <c r="AE104" s="55"/>
      <c r="AF104" s="54"/>
      <c r="AG104" s="55"/>
      <c r="AH104" s="54"/>
      <c r="AI104" s="55"/>
      <c r="AJ104" s="54"/>
      <c r="AK104" s="55"/>
      <c r="AL104" s="54"/>
      <c r="AM104" s="53"/>
      <c r="AN104" s="59"/>
      <c r="AO104" s="52"/>
    </row>
    <row r="105" spans="1:41" x14ac:dyDescent="0.2">
      <c r="A105" s="470" t="s">
        <v>30</v>
      </c>
      <c r="B105" s="482" t="s">
        <v>2508</v>
      </c>
      <c r="C105" s="483" t="s">
        <v>2509</v>
      </c>
      <c r="D105" s="495" t="s">
        <v>2510</v>
      </c>
      <c r="E105" s="473" t="s">
        <v>2511</v>
      </c>
      <c r="F105" s="474" t="s">
        <v>152</v>
      </c>
      <c r="G105" s="503" t="s">
        <v>2512</v>
      </c>
      <c r="H105" s="476" t="s">
        <v>2513</v>
      </c>
      <c r="I105" s="476" t="s">
        <v>325</v>
      </c>
      <c r="J105" s="476"/>
      <c r="K105" s="477" t="s">
        <v>326</v>
      </c>
      <c r="L105" s="478" t="s">
        <v>2514</v>
      </c>
      <c r="M105" s="479"/>
      <c r="N105" s="485" t="s">
        <v>153</v>
      </c>
      <c r="O105" s="89">
        <v>10</v>
      </c>
      <c r="P105" s="143"/>
      <c r="Q105" s="88"/>
      <c r="R105" s="56">
        <v>2</v>
      </c>
      <c r="S105" s="57"/>
      <c r="T105" s="56"/>
      <c r="U105" s="57"/>
      <c r="V105" s="56">
        <v>1</v>
      </c>
      <c r="W105" s="57"/>
      <c r="X105" s="56"/>
      <c r="Y105" s="57"/>
      <c r="Z105" s="56"/>
      <c r="AA105" s="57"/>
      <c r="AB105" s="56"/>
      <c r="AC105" s="57"/>
      <c r="AD105" s="56">
        <v>3</v>
      </c>
      <c r="AE105" s="55"/>
      <c r="AF105" s="54"/>
      <c r="AG105" s="55"/>
      <c r="AH105" s="54"/>
      <c r="AI105" s="55"/>
      <c r="AJ105" s="54"/>
      <c r="AK105" s="55"/>
      <c r="AL105" s="54"/>
      <c r="AM105" s="53"/>
      <c r="AN105" s="59"/>
      <c r="AO105" s="52"/>
    </row>
    <row r="106" spans="1:41" x14ac:dyDescent="0.2">
      <c r="A106" s="470" t="s">
        <v>70</v>
      </c>
      <c r="B106" s="471" t="s">
        <v>1599</v>
      </c>
      <c r="C106" s="472" t="s">
        <v>1592</v>
      </c>
      <c r="D106" s="473" t="s">
        <v>238</v>
      </c>
      <c r="E106" s="473" t="s">
        <v>1594</v>
      </c>
      <c r="F106" s="474" t="s">
        <v>161</v>
      </c>
      <c r="G106" s="475" t="s">
        <v>1595</v>
      </c>
      <c r="H106" s="476" t="s">
        <v>1596</v>
      </c>
      <c r="I106" s="476"/>
      <c r="J106" s="476" t="s">
        <v>149</v>
      </c>
      <c r="K106" s="477" t="s">
        <v>1598</v>
      </c>
      <c r="L106" s="478" t="s">
        <v>1597</v>
      </c>
      <c r="M106" s="479"/>
      <c r="N106" s="486" t="s">
        <v>151</v>
      </c>
      <c r="O106" s="509">
        <v>10</v>
      </c>
      <c r="P106" s="143"/>
      <c r="Q106" s="250"/>
      <c r="R106" s="56">
        <v>1</v>
      </c>
      <c r="S106" s="57"/>
      <c r="T106" s="56">
        <v>2</v>
      </c>
      <c r="U106" s="57"/>
      <c r="V106" s="56"/>
      <c r="W106" s="57"/>
      <c r="X106" s="56"/>
      <c r="Y106" s="57"/>
      <c r="Z106" s="56"/>
      <c r="AA106" s="57"/>
      <c r="AB106" s="56"/>
      <c r="AC106" s="57"/>
      <c r="AD106" s="56">
        <v>3</v>
      </c>
      <c r="AE106" s="55"/>
      <c r="AF106" s="54"/>
      <c r="AG106" s="55"/>
      <c r="AH106" s="54"/>
      <c r="AI106" s="55"/>
      <c r="AJ106" s="54"/>
      <c r="AK106" s="55"/>
      <c r="AL106" s="54"/>
      <c r="AM106" s="53"/>
      <c r="AN106" s="59"/>
      <c r="AO106" s="52"/>
    </row>
    <row r="107" spans="1:41" x14ac:dyDescent="0.2">
      <c r="A107" s="470" t="s">
        <v>69</v>
      </c>
      <c r="B107" s="482" t="s">
        <v>2597</v>
      </c>
      <c r="C107" s="483" t="s">
        <v>2598</v>
      </c>
      <c r="D107" s="473" t="s">
        <v>1094</v>
      </c>
      <c r="E107" s="473" t="s">
        <v>2599</v>
      </c>
      <c r="F107" s="474" t="s">
        <v>161</v>
      </c>
      <c r="G107" s="533" t="s">
        <v>2600</v>
      </c>
      <c r="H107" s="476" t="s">
        <v>2601</v>
      </c>
      <c r="I107" s="476" t="s">
        <v>838</v>
      </c>
      <c r="J107" s="476"/>
      <c r="K107" s="477" t="s">
        <v>2602</v>
      </c>
      <c r="L107" s="478" t="s">
        <v>2603</v>
      </c>
      <c r="M107" s="479" t="s">
        <v>2604</v>
      </c>
      <c r="N107" s="485" t="s">
        <v>153</v>
      </c>
      <c r="O107" s="307">
        <v>10</v>
      </c>
      <c r="P107" s="308"/>
      <c r="Q107" s="191"/>
      <c r="R107" s="56"/>
      <c r="S107" s="57">
        <v>2</v>
      </c>
      <c r="T107" s="56"/>
      <c r="U107" s="57"/>
      <c r="V107" s="56"/>
      <c r="W107" s="57"/>
      <c r="X107" s="56"/>
      <c r="Y107" s="57"/>
      <c r="Z107" s="56"/>
      <c r="AA107" s="57">
        <v>3</v>
      </c>
      <c r="AB107" s="56">
        <v>1</v>
      </c>
      <c r="AC107" s="57"/>
      <c r="AD107" s="56"/>
      <c r="AE107" s="55"/>
      <c r="AF107" s="54"/>
      <c r="AG107" s="55"/>
      <c r="AH107" s="54"/>
      <c r="AI107" s="55"/>
      <c r="AJ107" s="54"/>
      <c r="AK107" s="55"/>
      <c r="AL107" s="54"/>
      <c r="AM107" s="53"/>
      <c r="AN107" s="59"/>
      <c r="AO107" s="52"/>
    </row>
    <row r="108" spans="1:41" x14ac:dyDescent="0.2">
      <c r="A108" s="470" t="s">
        <v>24</v>
      </c>
      <c r="B108" s="471" t="s">
        <v>357</v>
      </c>
      <c r="C108" s="472" t="s">
        <v>480</v>
      </c>
      <c r="D108" s="473" t="s">
        <v>481</v>
      </c>
      <c r="E108" s="473" t="s">
        <v>482</v>
      </c>
      <c r="F108" s="474" t="s">
        <v>483</v>
      </c>
      <c r="G108" s="475" t="s">
        <v>484</v>
      </c>
      <c r="H108" s="476" t="s">
        <v>485</v>
      </c>
      <c r="I108" s="476"/>
      <c r="J108" s="476" t="s">
        <v>149</v>
      </c>
      <c r="K108" s="477" t="s">
        <v>486</v>
      </c>
      <c r="L108" s="478" t="s">
        <v>487</v>
      </c>
      <c r="M108" s="479" t="s">
        <v>488</v>
      </c>
      <c r="N108" s="480" t="s">
        <v>153</v>
      </c>
      <c r="O108" s="89"/>
      <c r="P108" s="143"/>
      <c r="Q108" s="281">
        <v>10</v>
      </c>
      <c r="R108" s="56"/>
      <c r="S108" s="57"/>
      <c r="T108" s="56"/>
      <c r="U108" s="57">
        <v>3</v>
      </c>
      <c r="V108" s="56"/>
      <c r="W108" s="57"/>
      <c r="X108" s="56"/>
      <c r="Y108" s="57"/>
      <c r="Z108" s="56"/>
      <c r="AA108" s="57">
        <v>2</v>
      </c>
      <c r="AB108" s="56">
        <v>1</v>
      </c>
      <c r="AC108" s="57"/>
      <c r="AD108" s="56"/>
      <c r="AE108" s="55"/>
      <c r="AF108" s="54"/>
      <c r="AG108" s="55"/>
      <c r="AH108" s="54"/>
      <c r="AI108" s="55"/>
      <c r="AJ108" s="54"/>
      <c r="AK108" s="55"/>
      <c r="AL108" s="54"/>
      <c r="AM108" s="53"/>
      <c r="AN108" s="286"/>
      <c r="AO108" s="52"/>
    </row>
    <row r="109" spans="1:41" ht="25.5" x14ac:dyDescent="0.2">
      <c r="A109" s="470" t="s">
        <v>70</v>
      </c>
      <c r="B109" s="471" t="s">
        <v>626</v>
      </c>
      <c r="C109" s="472" t="s">
        <v>1693</v>
      </c>
      <c r="D109" s="473" t="s">
        <v>1694</v>
      </c>
      <c r="E109" s="473" t="s">
        <v>1695</v>
      </c>
      <c r="F109" s="474" t="s">
        <v>152</v>
      </c>
      <c r="G109" s="475" t="s">
        <v>1696</v>
      </c>
      <c r="H109" s="476" t="s">
        <v>1697</v>
      </c>
      <c r="I109" s="476" t="s">
        <v>1572</v>
      </c>
      <c r="J109" s="476" t="s">
        <v>149</v>
      </c>
      <c r="K109" s="477" t="s">
        <v>1698</v>
      </c>
      <c r="L109" s="478" t="s">
        <v>1699</v>
      </c>
      <c r="M109" s="479" t="s">
        <v>1700</v>
      </c>
      <c r="N109" s="486" t="s">
        <v>153</v>
      </c>
      <c r="O109" s="247">
        <v>10</v>
      </c>
      <c r="P109" s="143"/>
      <c r="Q109" s="250"/>
      <c r="R109" s="56"/>
      <c r="S109" s="57"/>
      <c r="T109" s="56"/>
      <c r="U109" s="57"/>
      <c r="V109" s="56"/>
      <c r="W109" s="57"/>
      <c r="X109" s="56"/>
      <c r="Y109" s="57"/>
      <c r="Z109" s="56"/>
      <c r="AA109" s="57"/>
      <c r="AB109" s="56">
        <v>1</v>
      </c>
      <c r="AC109" s="57"/>
      <c r="AD109" s="56"/>
      <c r="AE109" s="55"/>
      <c r="AF109" s="54"/>
      <c r="AG109" s="55"/>
      <c r="AH109" s="54"/>
      <c r="AI109" s="55"/>
      <c r="AJ109" s="54"/>
      <c r="AK109" s="55"/>
      <c r="AL109" s="54"/>
      <c r="AM109" s="53"/>
      <c r="AN109" s="59"/>
      <c r="AO109" s="52" t="s">
        <v>1701</v>
      </c>
    </row>
    <row r="110" spans="1:41" ht="25.5" x14ac:dyDescent="0.2">
      <c r="A110" s="470" t="s">
        <v>70</v>
      </c>
      <c r="B110" s="471" t="s">
        <v>1719</v>
      </c>
      <c r="C110" s="472" t="s">
        <v>1720</v>
      </c>
      <c r="D110" s="473" t="s">
        <v>711</v>
      </c>
      <c r="E110" s="473" t="s">
        <v>1721</v>
      </c>
      <c r="F110" s="474" t="s">
        <v>161</v>
      </c>
      <c r="G110" s="475" t="s">
        <v>1722</v>
      </c>
      <c r="H110" s="476" t="s">
        <v>1723</v>
      </c>
      <c r="I110" s="476"/>
      <c r="J110" s="476" t="s">
        <v>149</v>
      </c>
      <c r="K110" s="477" t="s">
        <v>1724</v>
      </c>
      <c r="L110" s="478" t="s">
        <v>1725</v>
      </c>
      <c r="M110" s="479"/>
      <c r="N110" s="486" t="s">
        <v>153</v>
      </c>
      <c r="O110" s="298">
        <v>10</v>
      </c>
      <c r="P110" s="299"/>
      <c r="Q110" s="300"/>
      <c r="R110" s="56"/>
      <c r="S110" s="57"/>
      <c r="T110" s="56"/>
      <c r="U110" s="57"/>
      <c r="V110" s="56"/>
      <c r="W110" s="57"/>
      <c r="X110" s="56"/>
      <c r="Y110" s="57"/>
      <c r="Z110" s="56"/>
      <c r="AA110" s="57"/>
      <c r="AB110" s="56">
        <v>1</v>
      </c>
      <c r="AC110" s="57"/>
      <c r="AD110" s="56"/>
      <c r="AE110" s="55"/>
      <c r="AF110" s="54"/>
      <c r="AG110" s="55"/>
      <c r="AH110" s="54"/>
      <c r="AI110" s="55"/>
      <c r="AJ110" s="54"/>
      <c r="AK110" s="55"/>
      <c r="AL110" s="54"/>
      <c r="AM110" s="53"/>
      <c r="AN110" s="59"/>
      <c r="AO110" s="52"/>
    </row>
    <row r="111" spans="1:41" x14ac:dyDescent="0.2">
      <c r="A111" s="470" t="s">
        <v>70</v>
      </c>
      <c r="B111" s="471" t="s">
        <v>626</v>
      </c>
      <c r="C111" s="472" t="s">
        <v>1680</v>
      </c>
      <c r="D111" s="473" t="s">
        <v>878</v>
      </c>
      <c r="E111" s="473" t="s">
        <v>1681</v>
      </c>
      <c r="F111" s="474" t="s">
        <v>161</v>
      </c>
      <c r="G111" s="475" t="s">
        <v>1682</v>
      </c>
      <c r="H111" s="476" t="s">
        <v>1683</v>
      </c>
      <c r="I111" s="476"/>
      <c r="J111" s="476" t="s">
        <v>149</v>
      </c>
      <c r="K111" s="477" t="s">
        <v>1560</v>
      </c>
      <c r="L111" s="478" t="s">
        <v>1684</v>
      </c>
      <c r="M111" s="479"/>
      <c r="N111" s="486" t="s">
        <v>151</v>
      </c>
      <c r="O111" s="247">
        <v>10</v>
      </c>
      <c r="P111" s="143"/>
      <c r="Q111" s="250"/>
      <c r="R111" s="56"/>
      <c r="S111" s="57"/>
      <c r="T111" s="56"/>
      <c r="U111" s="57"/>
      <c r="V111" s="56"/>
      <c r="W111" s="57"/>
      <c r="X111" s="56"/>
      <c r="Y111" s="57"/>
      <c r="Z111" s="56"/>
      <c r="AA111" s="57">
        <v>1</v>
      </c>
      <c r="AB111" s="56">
        <v>2</v>
      </c>
      <c r="AC111" s="57">
        <v>3</v>
      </c>
      <c r="AD111" s="56"/>
      <c r="AE111" s="55"/>
      <c r="AF111" s="54"/>
      <c r="AG111" s="55"/>
      <c r="AH111" s="54"/>
      <c r="AI111" s="55"/>
      <c r="AJ111" s="54"/>
      <c r="AK111" s="55"/>
      <c r="AL111" s="54"/>
      <c r="AM111" s="53"/>
      <c r="AN111" s="59"/>
      <c r="AO111" s="52"/>
    </row>
    <row r="112" spans="1:41" x14ac:dyDescent="0.2">
      <c r="A112" s="470" t="s">
        <v>70</v>
      </c>
      <c r="B112" s="471" t="s">
        <v>1710</v>
      </c>
      <c r="C112" s="472" t="s">
        <v>1711</v>
      </c>
      <c r="D112" s="473" t="s">
        <v>1715</v>
      </c>
      <c r="E112" s="473" t="s">
        <v>1712</v>
      </c>
      <c r="F112" s="474" t="s">
        <v>148</v>
      </c>
      <c r="G112" s="475" t="s">
        <v>1713</v>
      </c>
      <c r="H112" s="476" t="s">
        <v>1714</v>
      </c>
      <c r="I112" s="476"/>
      <c r="J112" s="476" t="s">
        <v>149</v>
      </c>
      <c r="K112" s="477" t="s">
        <v>1716</v>
      </c>
      <c r="L112" s="478" t="s">
        <v>1717</v>
      </c>
      <c r="M112" s="479" t="s">
        <v>1718</v>
      </c>
      <c r="N112" s="486" t="s">
        <v>151</v>
      </c>
      <c r="O112" s="247">
        <v>10</v>
      </c>
      <c r="P112" s="143"/>
      <c r="Q112" s="250"/>
      <c r="R112" s="56">
        <v>2</v>
      </c>
      <c r="S112" s="57">
        <v>1</v>
      </c>
      <c r="T112" s="56"/>
      <c r="U112" s="57"/>
      <c r="V112" s="56"/>
      <c r="W112" s="57"/>
      <c r="X112" s="56"/>
      <c r="Y112" s="57"/>
      <c r="Z112" s="56"/>
      <c r="AA112" s="57"/>
      <c r="AB112" s="56">
        <v>3</v>
      </c>
      <c r="AC112" s="57"/>
      <c r="AD112" s="56"/>
      <c r="AE112" s="55"/>
      <c r="AF112" s="54"/>
      <c r="AG112" s="55"/>
      <c r="AH112" s="54"/>
      <c r="AI112" s="55"/>
      <c r="AJ112" s="54"/>
      <c r="AK112" s="55"/>
      <c r="AL112" s="54"/>
      <c r="AM112" s="53"/>
      <c r="AN112" s="59"/>
      <c r="AO112" s="52"/>
    </row>
    <row r="113" spans="1:41" x14ac:dyDescent="0.2">
      <c r="A113" s="470" t="str">
        <f>A112</f>
        <v>WAN</v>
      </c>
      <c r="B113" s="471" t="s">
        <v>1786</v>
      </c>
      <c r="C113" s="472" t="s">
        <v>1281</v>
      </c>
      <c r="D113" s="473" t="s">
        <v>1787</v>
      </c>
      <c r="E113" s="473" t="s">
        <v>1788</v>
      </c>
      <c r="F113" s="474" t="s">
        <v>161</v>
      </c>
      <c r="G113" s="475" t="s">
        <v>1789</v>
      </c>
      <c r="H113" s="476" t="s">
        <v>1790</v>
      </c>
      <c r="I113" s="476"/>
      <c r="J113" s="476" t="s">
        <v>149</v>
      </c>
      <c r="K113" s="477" t="s">
        <v>1023</v>
      </c>
      <c r="L113" s="478" t="s">
        <v>1791</v>
      </c>
      <c r="M113" s="479"/>
      <c r="N113" s="486" t="s">
        <v>151</v>
      </c>
      <c r="O113" s="247">
        <v>10</v>
      </c>
      <c r="P113" s="143"/>
      <c r="Q113" s="250"/>
      <c r="R113" s="56"/>
      <c r="S113" s="57">
        <v>1</v>
      </c>
      <c r="T113" s="56"/>
      <c r="U113" s="57"/>
      <c r="V113" s="56"/>
      <c r="W113" s="57"/>
      <c r="X113" s="56">
        <v>3</v>
      </c>
      <c r="Y113" s="57"/>
      <c r="Z113" s="56"/>
      <c r="AA113" s="57">
        <v>2</v>
      </c>
      <c r="AB113" s="56"/>
      <c r="AC113" s="57"/>
      <c r="AD113" s="56"/>
      <c r="AE113" s="55"/>
      <c r="AF113" s="54"/>
      <c r="AG113" s="55"/>
      <c r="AH113" s="54"/>
      <c r="AI113" s="55"/>
      <c r="AJ113" s="54"/>
      <c r="AK113" s="55"/>
      <c r="AL113" s="54"/>
      <c r="AM113" s="53"/>
      <c r="AN113" s="59" t="s">
        <v>168</v>
      </c>
      <c r="AO113" s="52"/>
    </row>
    <row r="114" spans="1:41" x14ac:dyDescent="0.2">
      <c r="A114" s="470" t="s">
        <v>70</v>
      </c>
      <c r="B114" s="507" t="s">
        <v>1640</v>
      </c>
      <c r="C114" s="508" t="s">
        <v>1641</v>
      </c>
      <c r="D114" s="490" t="s">
        <v>1642</v>
      </c>
      <c r="E114" s="490" t="s">
        <v>1643</v>
      </c>
      <c r="F114" s="474" t="s">
        <v>148</v>
      </c>
      <c r="G114" s="475" t="s">
        <v>1644</v>
      </c>
      <c r="H114" s="491" t="s">
        <v>1645</v>
      </c>
      <c r="I114" s="491"/>
      <c r="J114" s="491" t="s">
        <v>149</v>
      </c>
      <c r="K114" s="492" t="s">
        <v>1646</v>
      </c>
      <c r="L114" s="474" t="s">
        <v>1647</v>
      </c>
      <c r="M114" s="479"/>
      <c r="N114" s="486" t="s">
        <v>153</v>
      </c>
      <c r="O114" s="247"/>
      <c r="P114" s="143"/>
      <c r="Q114" s="279">
        <v>10</v>
      </c>
      <c r="R114" s="56"/>
      <c r="S114" s="57">
        <v>2</v>
      </c>
      <c r="T114" s="56"/>
      <c r="U114" s="57"/>
      <c r="V114" s="56"/>
      <c r="W114" s="57">
        <v>1</v>
      </c>
      <c r="X114" s="56"/>
      <c r="Y114" s="57">
        <v>3</v>
      </c>
      <c r="Z114" s="56"/>
      <c r="AA114" s="57"/>
      <c r="AB114" s="56"/>
      <c r="AC114" s="57"/>
      <c r="AD114" s="56"/>
      <c r="AE114" s="55"/>
      <c r="AF114" s="54"/>
      <c r="AG114" s="55"/>
      <c r="AH114" s="54"/>
      <c r="AI114" s="55"/>
      <c r="AJ114" s="54"/>
      <c r="AK114" s="55"/>
      <c r="AL114" s="54"/>
      <c r="AM114" s="53"/>
      <c r="AN114" s="59"/>
      <c r="AO114" s="52"/>
    </row>
    <row r="115" spans="1:41" x14ac:dyDescent="0.2">
      <c r="A115" s="470" t="s">
        <v>30</v>
      </c>
      <c r="B115" s="482" t="s">
        <v>1022</v>
      </c>
      <c r="C115" s="483" t="s">
        <v>2500</v>
      </c>
      <c r="D115" s="495" t="s">
        <v>2501</v>
      </c>
      <c r="E115" s="473" t="s">
        <v>2502</v>
      </c>
      <c r="F115" s="474" t="s">
        <v>152</v>
      </c>
      <c r="G115" s="503" t="s">
        <v>2503</v>
      </c>
      <c r="H115" s="476" t="s">
        <v>2504</v>
      </c>
      <c r="I115" s="476" t="s">
        <v>2505</v>
      </c>
      <c r="J115" s="476" t="s">
        <v>325</v>
      </c>
      <c r="K115" s="477" t="s">
        <v>2506</v>
      </c>
      <c r="L115" s="478" t="s">
        <v>2507</v>
      </c>
      <c r="M115" s="479"/>
      <c r="N115" s="485" t="s">
        <v>153</v>
      </c>
      <c r="O115" s="89">
        <v>10</v>
      </c>
      <c r="P115" s="143"/>
      <c r="Q115" s="88"/>
      <c r="R115" s="56"/>
      <c r="S115" s="57"/>
      <c r="T115" s="56"/>
      <c r="U115" s="57"/>
      <c r="V115" s="56">
        <v>1</v>
      </c>
      <c r="W115" s="57"/>
      <c r="X115" s="56"/>
      <c r="Y115" s="57">
        <v>3</v>
      </c>
      <c r="Z115" s="56"/>
      <c r="AA115" s="57"/>
      <c r="AB115" s="56"/>
      <c r="AC115" s="57">
        <v>2</v>
      </c>
      <c r="AD115" s="56"/>
      <c r="AE115" s="55"/>
      <c r="AF115" s="54"/>
      <c r="AG115" s="55"/>
      <c r="AH115" s="54"/>
      <c r="AI115" s="55"/>
      <c r="AJ115" s="54"/>
      <c r="AK115" s="55"/>
      <c r="AL115" s="54"/>
      <c r="AM115" s="53"/>
      <c r="AN115" s="59"/>
      <c r="AO115" s="52"/>
    </row>
    <row r="116" spans="1:41" x14ac:dyDescent="0.2">
      <c r="A116" s="470" t="str">
        <f>A115</f>
        <v>St B</v>
      </c>
      <c r="B116" s="471" t="s">
        <v>497</v>
      </c>
      <c r="C116" s="472" t="s">
        <v>1799</v>
      </c>
      <c r="D116" s="473" t="s">
        <v>1805</v>
      </c>
      <c r="E116" s="473" t="s">
        <v>1800</v>
      </c>
      <c r="F116" s="474" t="s">
        <v>148</v>
      </c>
      <c r="G116" s="475" t="s">
        <v>1801</v>
      </c>
      <c r="H116" s="476" t="s">
        <v>1802</v>
      </c>
      <c r="I116" s="476"/>
      <c r="J116" s="476" t="s">
        <v>149</v>
      </c>
      <c r="K116" s="477" t="s">
        <v>1803</v>
      </c>
      <c r="L116" s="478" t="s">
        <v>1804</v>
      </c>
      <c r="M116" s="479"/>
      <c r="N116" s="486" t="s">
        <v>151</v>
      </c>
      <c r="O116" s="247">
        <v>10</v>
      </c>
      <c r="P116" s="143"/>
      <c r="Q116" s="250"/>
      <c r="R116" s="56"/>
      <c r="S116" s="57">
        <v>2</v>
      </c>
      <c r="T116" s="56"/>
      <c r="U116" s="57"/>
      <c r="V116" s="56"/>
      <c r="W116" s="57"/>
      <c r="X116" s="56"/>
      <c r="Y116" s="57">
        <v>3</v>
      </c>
      <c r="Z116" s="56"/>
      <c r="AA116" s="57"/>
      <c r="AB116" s="56"/>
      <c r="AC116" s="57">
        <v>1</v>
      </c>
      <c r="AD116" s="56"/>
      <c r="AE116" s="55"/>
      <c r="AF116" s="54"/>
      <c r="AG116" s="55"/>
      <c r="AH116" s="54"/>
      <c r="AI116" s="55"/>
      <c r="AJ116" s="54"/>
      <c r="AK116" s="55"/>
      <c r="AL116" s="54"/>
      <c r="AM116" s="53"/>
      <c r="AN116" s="59"/>
      <c r="AO116" s="52"/>
    </row>
    <row r="117" spans="1:41" ht="25.5" x14ac:dyDescent="0.2">
      <c r="A117" s="481" t="s">
        <v>18</v>
      </c>
      <c r="B117" s="482" t="s">
        <v>843</v>
      </c>
      <c r="C117" s="483" t="s">
        <v>852</v>
      </c>
      <c r="D117" s="473" t="s">
        <v>853</v>
      </c>
      <c r="E117" s="473" t="s">
        <v>854</v>
      </c>
      <c r="F117" s="474" t="s">
        <v>161</v>
      </c>
      <c r="G117" s="475" t="s">
        <v>855</v>
      </c>
      <c r="H117" s="477" t="s">
        <v>856</v>
      </c>
      <c r="I117" s="477" t="s">
        <v>857</v>
      </c>
      <c r="J117" s="477" t="s">
        <v>233</v>
      </c>
      <c r="K117" s="477" t="s">
        <v>858</v>
      </c>
      <c r="L117" s="478" t="s">
        <v>859</v>
      </c>
      <c r="M117" s="479" t="s">
        <v>860</v>
      </c>
      <c r="N117" s="480" t="s">
        <v>151</v>
      </c>
      <c r="O117" s="504">
        <v>10</v>
      </c>
      <c r="P117" s="143"/>
      <c r="Q117" s="88"/>
      <c r="R117" s="56">
        <v>1</v>
      </c>
      <c r="S117" s="57"/>
      <c r="T117" s="56">
        <v>2</v>
      </c>
      <c r="U117" s="57"/>
      <c r="V117" s="56"/>
      <c r="W117" s="57"/>
      <c r="X117" s="56"/>
      <c r="Y117" s="57">
        <v>3</v>
      </c>
      <c r="Z117" s="56"/>
      <c r="AA117" s="57"/>
      <c r="AB117" s="56"/>
      <c r="AC117" s="57"/>
      <c r="AD117" s="56"/>
      <c r="AE117" s="55"/>
      <c r="AF117" s="54"/>
      <c r="AG117" s="55"/>
      <c r="AH117" s="54"/>
      <c r="AI117" s="55"/>
      <c r="AJ117" s="54"/>
      <c r="AK117" s="55"/>
      <c r="AL117" s="54"/>
      <c r="AM117" s="53"/>
      <c r="AN117" s="59"/>
      <c r="AO117" s="52"/>
    </row>
    <row r="118" spans="1:41" x14ac:dyDescent="0.2">
      <c r="A118" s="470" t="s">
        <v>70</v>
      </c>
      <c r="B118" s="471" t="s">
        <v>767</v>
      </c>
      <c r="C118" s="472" t="s">
        <v>1607</v>
      </c>
      <c r="D118" s="473" t="s">
        <v>872</v>
      </c>
      <c r="E118" s="473" t="s">
        <v>1608</v>
      </c>
      <c r="F118" s="474" t="s">
        <v>148</v>
      </c>
      <c r="G118" s="475" t="s">
        <v>1609</v>
      </c>
      <c r="H118" s="477" t="s">
        <v>1610</v>
      </c>
      <c r="I118" s="477"/>
      <c r="J118" s="477" t="s">
        <v>149</v>
      </c>
      <c r="K118" s="477" t="s">
        <v>394</v>
      </c>
      <c r="L118" s="478" t="s">
        <v>1611</v>
      </c>
      <c r="M118" s="479" t="s">
        <v>1612</v>
      </c>
      <c r="N118" s="486" t="s">
        <v>151</v>
      </c>
      <c r="O118" s="247">
        <v>10</v>
      </c>
      <c r="P118" s="143"/>
      <c r="Q118" s="250"/>
      <c r="R118" s="56"/>
      <c r="S118" s="57"/>
      <c r="T118" s="56"/>
      <c r="U118" s="57"/>
      <c r="V118" s="56">
        <v>1</v>
      </c>
      <c r="W118" s="57">
        <v>3</v>
      </c>
      <c r="X118" s="56"/>
      <c r="Y118" s="57">
        <v>2</v>
      </c>
      <c r="Z118" s="56"/>
      <c r="AA118" s="57"/>
      <c r="AB118" s="56"/>
      <c r="AC118" s="57"/>
      <c r="AD118" s="56"/>
      <c r="AE118" s="55"/>
      <c r="AF118" s="54"/>
      <c r="AG118" s="55"/>
      <c r="AH118" s="54"/>
      <c r="AI118" s="55"/>
      <c r="AJ118" s="54"/>
      <c r="AK118" s="55"/>
      <c r="AL118" s="54"/>
      <c r="AM118" s="53"/>
      <c r="AN118" s="59"/>
      <c r="AO118" s="52"/>
    </row>
    <row r="119" spans="1:41" x14ac:dyDescent="0.2">
      <c r="A119" s="470" t="str">
        <f>A118</f>
        <v>WAN</v>
      </c>
      <c r="B119" s="471" t="s">
        <v>1814</v>
      </c>
      <c r="C119" s="472" t="s">
        <v>572</v>
      </c>
      <c r="D119" s="473" t="s">
        <v>1815</v>
      </c>
      <c r="E119" s="473" t="s">
        <v>1816</v>
      </c>
      <c r="F119" s="474" t="s">
        <v>148</v>
      </c>
      <c r="G119" s="475" t="s">
        <v>1817</v>
      </c>
      <c r="H119" s="476" t="s">
        <v>1818</v>
      </c>
      <c r="I119" s="476" t="s">
        <v>1159</v>
      </c>
      <c r="J119" s="476" t="s">
        <v>149</v>
      </c>
      <c r="K119" s="477" t="s">
        <v>1819</v>
      </c>
      <c r="L119" s="478" t="s">
        <v>1820</v>
      </c>
      <c r="M119" s="479" t="s">
        <v>1821</v>
      </c>
      <c r="N119" s="486" t="s">
        <v>151</v>
      </c>
      <c r="O119" s="247">
        <v>10</v>
      </c>
      <c r="P119" s="143"/>
      <c r="Q119" s="250"/>
      <c r="R119" s="56"/>
      <c r="S119" s="57">
        <v>1</v>
      </c>
      <c r="T119" s="56"/>
      <c r="U119" s="57"/>
      <c r="V119" s="56">
        <v>2</v>
      </c>
      <c r="W119" s="57">
        <v>3</v>
      </c>
      <c r="X119" s="56"/>
      <c r="Y119" s="57"/>
      <c r="Z119" s="56"/>
      <c r="AA119" s="57"/>
      <c r="AB119" s="56"/>
      <c r="AC119" s="57"/>
      <c r="AD119" s="56"/>
      <c r="AE119" s="55"/>
      <c r="AF119" s="54"/>
      <c r="AG119" s="55"/>
      <c r="AH119" s="54"/>
      <c r="AI119" s="55"/>
      <c r="AJ119" s="54"/>
      <c r="AK119" s="55"/>
      <c r="AL119" s="54"/>
      <c r="AM119" s="53"/>
      <c r="AN119" s="59"/>
      <c r="AO119" s="52"/>
    </row>
    <row r="120" spans="1:41" ht="15.75" x14ac:dyDescent="0.25">
      <c r="A120" s="470" t="s">
        <v>70</v>
      </c>
      <c r="B120" s="534" t="s">
        <v>592</v>
      </c>
      <c r="C120" s="535" t="s">
        <v>593</v>
      </c>
      <c r="D120" s="536" t="s">
        <v>594</v>
      </c>
      <c r="E120" s="536" t="s">
        <v>595</v>
      </c>
      <c r="F120" s="474" t="s">
        <v>152</v>
      </c>
      <c r="G120" s="475" t="s">
        <v>596</v>
      </c>
      <c r="H120" s="476" t="s">
        <v>597</v>
      </c>
      <c r="I120" s="476"/>
      <c r="J120" s="476" t="s">
        <v>149</v>
      </c>
      <c r="K120" s="477" t="s">
        <v>598</v>
      </c>
      <c r="L120" s="478" t="s">
        <v>599</v>
      </c>
      <c r="M120" s="479"/>
      <c r="N120" s="486" t="s">
        <v>153</v>
      </c>
      <c r="O120" s="247"/>
      <c r="P120" s="143"/>
      <c r="Q120" s="279">
        <v>10</v>
      </c>
      <c r="R120" s="56"/>
      <c r="S120" s="57"/>
      <c r="T120" s="56"/>
      <c r="U120" s="57"/>
      <c r="V120" s="56">
        <v>1</v>
      </c>
      <c r="W120" s="57">
        <v>2</v>
      </c>
      <c r="X120" s="56"/>
      <c r="Y120" s="57"/>
      <c r="Z120" s="56"/>
      <c r="AA120" s="57"/>
      <c r="AB120" s="56"/>
      <c r="AC120" s="57">
        <v>3</v>
      </c>
      <c r="AD120" s="56"/>
      <c r="AE120" s="55"/>
      <c r="AF120" s="54"/>
      <c r="AG120" s="55"/>
      <c r="AH120" s="54"/>
      <c r="AI120" s="55"/>
      <c r="AJ120" s="54"/>
      <c r="AK120" s="55"/>
      <c r="AL120" s="54"/>
      <c r="AM120" s="53"/>
      <c r="AN120" s="59"/>
      <c r="AO120" s="52"/>
    </row>
    <row r="121" spans="1:41" x14ac:dyDescent="0.2">
      <c r="A121" s="481" t="s">
        <v>18</v>
      </c>
      <c r="B121" s="482" t="s">
        <v>592</v>
      </c>
      <c r="C121" s="483" t="s">
        <v>877</v>
      </c>
      <c r="D121" s="473" t="s">
        <v>878</v>
      </c>
      <c r="E121" s="473" t="s">
        <v>879</v>
      </c>
      <c r="F121" s="474" t="s">
        <v>161</v>
      </c>
      <c r="G121" s="475" t="s">
        <v>880</v>
      </c>
      <c r="H121" s="476" t="s">
        <v>881</v>
      </c>
      <c r="I121" s="476" t="s">
        <v>882</v>
      </c>
      <c r="J121" s="476" t="s">
        <v>288</v>
      </c>
      <c r="K121" s="477" t="s">
        <v>883</v>
      </c>
      <c r="L121" s="478" t="s">
        <v>884</v>
      </c>
      <c r="M121" s="479"/>
      <c r="N121" s="480" t="s">
        <v>151</v>
      </c>
      <c r="O121" s="89">
        <v>10</v>
      </c>
      <c r="P121" s="143"/>
      <c r="Q121" s="278"/>
      <c r="R121" s="56">
        <v>3</v>
      </c>
      <c r="S121" s="57"/>
      <c r="T121" s="56"/>
      <c r="U121" s="57"/>
      <c r="V121" s="56">
        <v>1</v>
      </c>
      <c r="W121" s="57">
        <v>2</v>
      </c>
      <c r="X121" s="56"/>
      <c r="Y121" s="57"/>
      <c r="Z121" s="56"/>
      <c r="AA121" s="57"/>
      <c r="AB121" s="56"/>
      <c r="AC121" s="57"/>
      <c r="AD121" s="56"/>
      <c r="AE121" s="55"/>
      <c r="AF121" s="54"/>
      <c r="AG121" s="55"/>
      <c r="AH121" s="54"/>
      <c r="AI121" s="55"/>
      <c r="AJ121" s="54"/>
      <c r="AK121" s="55"/>
      <c r="AL121" s="54"/>
      <c r="AM121" s="53"/>
      <c r="AN121" s="59"/>
      <c r="AO121" s="52"/>
    </row>
    <row r="122" spans="1:41" x14ac:dyDescent="0.2">
      <c r="A122" s="82" t="s">
        <v>68</v>
      </c>
      <c r="B122" s="482" t="s">
        <v>1393</v>
      </c>
      <c r="C122" s="483" t="s">
        <v>1412</v>
      </c>
      <c r="D122" s="473" t="s">
        <v>1413</v>
      </c>
      <c r="E122" s="473" t="s">
        <v>1414</v>
      </c>
      <c r="F122" s="474" t="s">
        <v>161</v>
      </c>
      <c r="G122" s="475" t="s">
        <v>1415</v>
      </c>
      <c r="H122" s="476" t="s">
        <v>1416</v>
      </c>
      <c r="I122" s="476" t="s">
        <v>350</v>
      </c>
      <c r="J122" s="476" t="s">
        <v>351</v>
      </c>
      <c r="K122" s="477" t="s">
        <v>1417</v>
      </c>
      <c r="L122" s="478" t="s">
        <v>1418</v>
      </c>
      <c r="M122" s="479" t="s">
        <v>1419</v>
      </c>
      <c r="N122" s="485" t="s">
        <v>151</v>
      </c>
      <c r="O122" s="89">
        <v>10</v>
      </c>
      <c r="P122" s="143"/>
      <c r="Q122" s="88"/>
      <c r="R122" s="56"/>
      <c r="S122" s="57"/>
      <c r="T122" s="56">
        <v>1</v>
      </c>
      <c r="U122" s="57"/>
      <c r="V122" s="56"/>
      <c r="W122" s="57">
        <v>2</v>
      </c>
      <c r="X122" s="56"/>
      <c r="Y122" s="57"/>
      <c r="Z122" s="56"/>
      <c r="AA122" s="57"/>
      <c r="AB122" s="56"/>
      <c r="AC122" s="57"/>
      <c r="AD122" s="56"/>
      <c r="AE122" s="55"/>
      <c r="AF122" s="54"/>
      <c r="AG122" s="55"/>
      <c r="AH122" s="54"/>
      <c r="AI122" s="55"/>
      <c r="AJ122" s="54"/>
      <c r="AK122" s="55"/>
      <c r="AL122" s="54"/>
      <c r="AM122" s="53"/>
      <c r="AN122" s="231"/>
      <c r="AO122" s="52"/>
    </row>
    <row r="123" spans="1:41" ht="25.5" x14ac:dyDescent="0.2">
      <c r="A123" s="481" t="s">
        <v>18</v>
      </c>
      <c r="B123" s="482" t="s">
        <v>903</v>
      </c>
      <c r="C123" s="483" t="s">
        <v>904</v>
      </c>
      <c r="D123" s="473" t="s">
        <v>905</v>
      </c>
      <c r="E123" s="473" t="s">
        <v>906</v>
      </c>
      <c r="F123" s="474" t="s">
        <v>148</v>
      </c>
      <c r="G123" s="475" t="s">
        <v>907</v>
      </c>
      <c r="H123" s="510" t="s">
        <v>916</v>
      </c>
      <c r="I123" s="476" t="s">
        <v>828</v>
      </c>
      <c r="J123" s="476" t="s">
        <v>233</v>
      </c>
      <c r="K123" s="477" t="s">
        <v>908</v>
      </c>
      <c r="L123" s="478" t="s">
        <v>909</v>
      </c>
      <c r="M123" s="479" t="s">
        <v>910</v>
      </c>
      <c r="N123" s="480" t="s">
        <v>151</v>
      </c>
      <c r="O123" s="504">
        <v>10</v>
      </c>
      <c r="P123" s="143"/>
      <c r="Q123" s="88"/>
      <c r="R123" s="56">
        <v>1</v>
      </c>
      <c r="S123" s="57"/>
      <c r="T123" s="56"/>
      <c r="U123" s="57"/>
      <c r="V123" s="56"/>
      <c r="W123" s="57">
        <v>2</v>
      </c>
      <c r="X123" s="56"/>
      <c r="Y123" s="57"/>
      <c r="Z123" s="56"/>
      <c r="AA123" s="57"/>
      <c r="AB123" s="56"/>
      <c r="AC123" s="57"/>
      <c r="AD123" s="56"/>
      <c r="AE123" s="55"/>
      <c r="AF123" s="54"/>
      <c r="AG123" s="55"/>
      <c r="AH123" s="54"/>
      <c r="AI123" s="55"/>
      <c r="AJ123" s="54"/>
      <c r="AK123" s="55"/>
      <c r="AL123" s="54"/>
      <c r="AM123" s="53"/>
      <c r="AN123" s="59"/>
      <c r="AO123" s="52"/>
    </row>
    <row r="124" spans="1:41" ht="13.5" thickBot="1" x14ac:dyDescent="0.25">
      <c r="A124" s="470" t="s">
        <v>67</v>
      </c>
      <c r="B124" s="482" t="s">
        <v>704</v>
      </c>
      <c r="C124" s="483" t="s">
        <v>696</v>
      </c>
      <c r="D124" s="473" t="s">
        <v>2639</v>
      </c>
      <c r="E124" s="496" t="s">
        <v>698</v>
      </c>
      <c r="F124" s="499" t="s">
        <v>161</v>
      </c>
      <c r="G124" s="500" t="s">
        <v>699</v>
      </c>
      <c r="H124" s="497" t="s">
        <v>700</v>
      </c>
      <c r="I124" s="498" t="s">
        <v>155</v>
      </c>
      <c r="J124" s="497" t="s">
        <v>149</v>
      </c>
      <c r="K124" s="501" t="s">
        <v>701</v>
      </c>
      <c r="L124" s="502" t="s">
        <v>702</v>
      </c>
      <c r="M124" s="479"/>
      <c r="N124" s="485" t="s">
        <v>151</v>
      </c>
      <c r="O124" s="307"/>
      <c r="P124" s="308"/>
      <c r="Q124" s="191">
        <v>10</v>
      </c>
      <c r="R124" s="56">
        <v>2</v>
      </c>
      <c r="S124" s="57"/>
      <c r="T124" s="56"/>
      <c r="U124" s="57"/>
      <c r="V124" s="56"/>
      <c r="W124" s="57">
        <v>1</v>
      </c>
      <c r="X124" s="56"/>
      <c r="Y124" s="57"/>
      <c r="Z124" s="56"/>
      <c r="AA124" s="57"/>
      <c r="AB124" s="56"/>
      <c r="AC124" s="57"/>
      <c r="AD124" s="56"/>
      <c r="AE124" s="55"/>
      <c r="AF124" s="54"/>
      <c r="AG124" s="55"/>
      <c r="AH124" s="54"/>
      <c r="AI124" s="55"/>
      <c r="AJ124" s="54"/>
      <c r="AK124" s="55"/>
      <c r="AL124" s="54"/>
      <c r="AM124" s="53"/>
      <c r="AN124" s="59"/>
      <c r="AO124" s="52" t="s">
        <v>542</v>
      </c>
    </row>
    <row r="125" spans="1:41" ht="13.5" thickTop="1" x14ac:dyDescent="0.2">
      <c r="A125" s="539" t="s">
        <v>24</v>
      </c>
      <c r="B125" s="507" t="s">
        <v>626</v>
      </c>
      <c r="C125" s="508" t="s">
        <v>1529</v>
      </c>
      <c r="D125" s="490" t="s">
        <v>1535</v>
      </c>
      <c r="E125" s="490" t="s">
        <v>1531</v>
      </c>
      <c r="F125" s="474" t="s">
        <v>148</v>
      </c>
      <c r="G125" s="506" t="s">
        <v>1532</v>
      </c>
      <c r="H125" s="491" t="s">
        <v>1533</v>
      </c>
      <c r="I125" s="491"/>
      <c r="J125" s="491" t="s">
        <v>149</v>
      </c>
      <c r="K125" s="492" t="s">
        <v>569</v>
      </c>
      <c r="L125" s="474" t="s">
        <v>1534</v>
      </c>
      <c r="M125" s="479"/>
      <c r="N125" s="480" t="s">
        <v>151</v>
      </c>
      <c r="O125" s="504">
        <v>10</v>
      </c>
      <c r="P125" s="143"/>
      <c r="Q125" s="88"/>
      <c r="R125" s="64">
        <v>1</v>
      </c>
      <c r="S125" s="65"/>
      <c r="T125" s="64"/>
      <c r="U125" s="65"/>
      <c r="V125" s="64">
        <v>2</v>
      </c>
      <c r="W125" s="65"/>
      <c r="X125" s="64">
        <v>3</v>
      </c>
      <c r="Y125" s="65"/>
      <c r="Z125" s="64"/>
      <c r="AA125" s="65"/>
      <c r="AB125" s="64"/>
      <c r="AC125" s="65"/>
      <c r="AD125" s="64"/>
      <c r="AE125" s="63"/>
      <c r="AF125" s="62"/>
      <c r="AG125" s="63"/>
      <c r="AH125" s="62"/>
      <c r="AI125" s="63"/>
      <c r="AJ125" s="62"/>
      <c r="AK125" s="108"/>
      <c r="AL125" s="107"/>
      <c r="AM125" s="61"/>
      <c r="AN125" s="285" t="s">
        <v>168</v>
      </c>
      <c r="AO125" s="147" t="s">
        <v>1826</v>
      </c>
    </row>
    <row r="126" spans="1:41" ht="25.5" x14ac:dyDescent="0.2">
      <c r="A126" s="524" t="s">
        <v>18</v>
      </c>
      <c r="B126" s="488" t="s">
        <v>357</v>
      </c>
      <c r="C126" s="489" t="s">
        <v>978</v>
      </c>
      <c r="D126" s="490" t="s">
        <v>2613</v>
      </c>
      <c r="E126" s="490" t="s">
        <v>2614</v>
      </c>
      <c r="F126" s="474" t="s">
        <v>161</v>
      </c>
      <c r="G126" s="470" t="s">
        <v>2615</v>
      </c>
      <c r="H126" s="491" t="s">
        <v>2616</v>
      </c>
      <c r="I126" s="491" t="s">
        <v>233</v>
      </c>
      <c r="J126" s="491"/>
      <c r="K126" s="492" t="s">
        <v>2617</v>
      </c>
      <c r="L126" s="474" t="s">
        <v>2618</v>
      </c>
      <c r="M126" s="479"/>
      <c r="N126" s="485" t="s">
        <v>153</v>
      </c>
      <c r="O126" s="307">
        <v>10</v>
      </c>
      <c r="P126" s="308"/>
      <c r="Q126" s="191"/>
      <c r="R126" s="64"/>
      <c r="S126" s="65">
        <v>1</v>
      </c>
      <c r="T126" s="64"/>
      <c r="U126" s="65"/>
      <c r="V126" s="64">
        <v>2</v>
      </c>
      <c r="W126" s="65"/>
      <c r="X126" s="64"/>
      <c r="Y126" s="65"/>
      <c r="Z126" s="64"/>
      <c r="AA126" s="65"/>
      <c r="AB126" s="64"/>
      <c r="AC126" s="65"/>
      <c r="AD126" s="64"/>
      <c r="AE126" s="63"/>
      <c r="AF126" s="62"/>
      <c r="AG126" s="63"/>
      <c r="AH126" s="62"/>
      <c r="AI126" s="63"/>
      <c r="AJ126" s="62"/>
      <c r="AK126" s="63"/>
      <c r="AL126" s="62"/>
      <c r="AM126" s="61"/>
      <c r="AN126" s="60"/>
      <c r="AO126" s="147" t="s">
        <v>648</v>
      </c>
    </row>
    <row r="127" spans="1:41" ht="25.5" x14ac:dyDescent="0.2">
      <c r="A127" s="539" t="s">
        <v>70</v>
      </c>
      <c r="B127" s="471" t="s">
        <v>639</v>
      </c>
      <c r="C127" s="472" t="s">
        <v>640</v>
      </c>
      <c r="D127" s="473" t="s">
        <v>641</v>
      </c>
      <c r="E127" s="473" t="s">
        <v>642</v>
      </c>
      <c r="F127" s="474" t="s">
        <v>161</v>
      </c>
      <c r="G127" s="475" t="s">
        <v>643</v>
      </c>
      <c r="H127" s="476" t="s">
        <v>644</v>
      </c>
      <c r="I127" s="476"/>
      <c r="J127" s="476" t="s">
        <v>149</v>
      </c>
      <c r="K127" s="477" t="s">
        <v>645</v>
      </c>
      <c r="L127" s="478" t="s">
        <v>646</v>
      </c>
      <c r="M127" s="479" t="s">
        <v>647</v>
      </c>
      <c r="N127" s="486" t="s">
        <v>151</v>
      </c>
      <c r="O127" s="247"/>
      <c r="P127" s="143"/>
      <c r="Q127" s="279">
        <v>10</v>
      </c>
      <c r="R127" s="56">
        <v>1</v>
      </c>
      <c r="S127" s="57"/>
      <c r="T127" s="56">
        <v>2</v>
      </c>
      <c r="U127" s="57"/>
      <c r="V127" s="56"/>
      <c r="W127" s="57"/>
      <c r="X127" s="56"/>
      <c r="Y127" s="57"/>
      <c r="Z127" s="56"/>
      <c r="AA127" s="57"/>
      <c r="AB127" s="56"/>
      <c r="AC127" s="57">
        <v>3</v>
      </c>
      <c r="AD127" s="56"/>
      <c r="AE127" s="55"/>
      <c r="AF127" s="54"/>
      <c r="AG127" s="55"/>
      <c r="AH127" s="54"/>
      <c r="AI127" s="55"/>
      <c r="AJ127" s="54"/>
      <c r="AK127" s="55"/>
      <c r="AL127" s="54"/>
      <c r="AM127" s="53"/>
      <c r="AN127" s="59"/>
      <c r="AO127" s="52" t="s">
        <v>648</v>
      </c>
    </row>
    <row r="128" spans="1:41" x14ac:dyDescent="0.2">
      <c r="A128" s="539" t="s">
        <v>70</v>
      </c>
      <c r="B128" s="471" t="s">
        <v>1591</v>
      </c>
      <c r="C128" s="472" t="s">
        <v>1592</v>
      </c>
      <c r="D128" s="473" t="s">
        <v>1593</v>
      </c>
      <c r="E128" s="473" t="s">
        <v>1594</v>
      </c>
      <c r="F128" s="474" t="s">
        <v>152</v>
      </c>
      <c r="G128" s="475" t="s">
        <v>1595</v>
      </c>
      <c r="H128" s="476" t="s">
        <v>1596</v>
      </c>
      <c r="I128" s="476"/>
      <c r="J128" s="476" t="s">
        <v>149</v>
      </c>
      <c r="K128" s="477" t="s">
        <v>1598</v>
      </c>
      <c r="L128" s="478" t="s">
        <v>1597</v>
      </c>
      <c r="M128" s="479"/>
      <c r="N128" s="486" t="s">
        <v>153</v>
      </c>
      <c r="O128" s="509"/>
      <c r="P128" s="254"/>
      <c r="Q128" s="255"/>
      <c r="R128" s="56">
        <v>1</v>
      </c>
      <c r="S128" s="57">
        <v>3</v>
      </c>
      <c r="T128" s="56">
        <v>2</v>
      </c>
      <c r="U128" s="57"/>
      <c r="V128" s="56"/>
      <c r="W128" s="57"/>
      <c r="X128" s="56"/>
      <c r="Y128" s="57"/>
      <c r="Z128" s="56"/>
      <c r="AA128" s="57"/>
      <c r="AB128" s="56"/>
      <c r="AC128" s="57"/>
      <c r="AD128" s="56"/>
      <c r="AE128" s="55"/>
      <c r="AF128" s="54"/>
      <c r="AG128" s="55"/>
      <c r="AH128" s="54"/>
      <c r="AI128" s="55"/>
      <c r="AJ128" s="54"/>
      <c r="AK128" s="55"/>
      <c r="AL128" s="54"/>
      <c r="AM128" s="53"/>
      <c r="AN128" s="59"/>
      <c r="AO128" s="52" t="s">
        <v>406</v>
      </c>
    </row>
    <row r="129" spans="1:41" x14ac:dyDescent="0.2">
      <c r="A129" s="539" t="s">
        <v>70</v>
      </c>
      <c r="B129" s="471" t="s">
        <v>1677</v>
      </c>
      <c r="C129" s="472" t="s">
        <v>1678</v>
      </c>
      <c r="D129" s="473" t="s">
        <v>1386</v>
      </c>
      <c r="E129" s="473" t="s">
        <v>1679</v>
      </c>
      <c r="F129" s="474" t="s">
        <v>152</v>
      </c>
      <c r="G129" s="475" t="s">
        <v>1673</v>
      </c>
      <c r="H129" s="477" t="s">
        <v>1674</v>
      </c>
      <c r="I129" s="477"/>
      <c r="J129" s="477" t="s">
        <v>149</v>
      </c>
      <c r="K129" s="477" t="s">
        <v>1675</v>
      </c>
      <c r="L129" s="478" t="s">
        <v>1676</v>
      </c>
      <c r="M129" s="479"/>
      <c r="N129" s="486" t="s">
        <v>153</v>
      </c>
      <c r="O129" s="253"/>
      <c r="P129" s="254"/>
      <c r="Q129" s="255"/>
      <c r="R129" s="56"/>
      <c r="S129" s="57"/>
      <c r="T129" s="56"/>
      <c r="U129" s="57">
        <v>3</v>
      </c>
      <c r="V129" s="56"/>
      <c r="W129" s="57"/>
      <c r="X129" s="56">
        <v>1</v>
      </c>
      <c r="Y129" s="57"/>
      <c r="Z129" s="56"/>
      <c r="AA129" s="57"/>
      <c r="AB129" s="56"/>
      <c r="AC129" s="57">
        <v>2</v>
      </c>
      <c r="AD129" s="56"/>
      <c r="AE129" s="55"/>
      <c r="AF129" s="54"/>
      <c r="AG129" s="55"/>
      <c r="AH129" s="54"/>
      <c r="AI129" s="55"/>
      <c r="AJ129" s="54"/>
      <c r="AK129" s="55"/>
      <c r="AL129" s="54"/>
      <c r="AM129" s="53"/>
      <c r="AN129" s="59"/>
      <c r="AO129" s="52"/>
    </row>
    <row r="130" spans="1:41" x14ac:dyDescent="0.2">
      <c r="A130" s="539" t="s">
        <v>70</v>
      </c>
      <c r="B130" s="471" t="s">
        <v>1600</v>
      </c>
      <c r="C130" s="472" t="s">
        <v>618</v>
      </c>
      <c r="D130" s="473" t="s">
        <v>1601</v>
      </c>
      <c r="E130" s="473" t="s">
        <v>1602</v>
      </c>
      <c r="F130" s="474" t="s">
        <v>152</v>
      </c>
      <c r="G130" s="475" t="s">
        <v>1603</v>
      </c>
      <c r="H130" s="477" t="s">
        <v>1604</v>
      </c>
      <c r="I130" s="477"/>
      <c r="J130" s="477" t="s">
        <v>149</v>
      </c>
      <c r="K130" s="477" t="s">
        <v>379</v>
      </c>
      <c r="L130" s="478" t="s">
        <v>1605</v>
      </c>
      <c r="M130" s="479" t="s">
        <v>1606</v>
      </c>
      <c r="N130" s="486" t="s">
        <v>153</v>
      </c>
      <c r="O130" s="247">
        <v>10</v>
      </c>
      <c r="P130" s="143"/>
      <c r="Q130" s="250"/>
      <c r="R130" s="56">
        <v>2</v>
      </c>
      <c r="S130" s="57">
        <v>3</v>
      </c>
      <c r="T130" s="56"/>
      <c r="U130" s="57"/>
      <c r="V130" s="56"/>
      <c r="W130" s="57"/>
      <c r="X130" s="56">
        <v>1</v>
      </c>
      <c r="Y130" s="57"/>
      <c r="Z130" s="56"/>
      <c r="AA130" s="57"/>
      <c r="AB130" s="56"/>
      <c r="AC130" s="57"/>
      <c r="AD130" s="56"/>
      <c r="AE130" s="55"/>
      <c r="AF130" s="54"/>
      <c r="AG130" s="55"/>
      <c r="AH130" s="54"/>
      <c r="AI130" s="55"/>
      <c r="AJ130" s="54"/>
      <c r="AK130" s="55"/>
      <c r="AL130" s="54"/>
      <c r="AM130" s="53"/>
      <c r="AN130" s="59" t="s">
        <v>336</v>
      </c>
      <c r="AO130" s="52"/>
    </row>
    <row r="131" spans="1:41" x14ac:dyDescent="0.2">
      <c r="A131" s="539" t="s">
        <v>24</v>
      </c>
      <c r="B131" s="471" t="s">
        <v>365</v>
      </c>
      <c r="C131" s="472" t="s">
        <v>366</v>
      </c>
      <c r="D131" s="473" t="s">
        <v>367</v>
      </c>
      <c r="E131" s="473" t="s">
        <v>368</v>
      </c>
      <c r="F131" s="474" t="s">
        <v>148</v>
      </c>
      <c r="G131" s="475" t="s">
        <v>369</v>
      </c>
      <c r="H131" s="476" t="s">
        <v>370</v>
      </c>
      <c r="I131" s="476"/>
      <c r="J131" s="476" t="s">
        <v>149</v>
      </c>
      <c r="K131" s="477" t="s">
        <v>371</v>
      </c>
      <c r="L131" s="478" t="s">
        <v>372</v>
      </c>
      <c r="M131" s="479"/>
      <c r="N131" s="480" t="s">
        <v>151</v>
      </c>
      <c r="O131" s="504"/>
      <c r="P131" s="143"/>
      <c r="Q131" s="281">
        <v>10</v>
      </c>
      <c r="R131" s="56">
        <v>1</v>
      </c>
      <c r="S131" s="57"/>
      <c r="T131" s="56"/>
      <c r="U131" s="57"/>
      <c r="V131" s="56"/>
      <c r="W131" s="57"/>
      <c r="X131" s="56">
        <v>2</v>
      </c>
      <c r="Y131" s="57"/>
      <c r="Z131" s="56"/>
      <c r="AA131" s="57"/>
      <c r="AB131" s="56"/>
      <c r="AC131" s="57"/>
      <c r="AD131" s="56"/>
      <c r="AE131" s="55"/>
      <c r="AF131" s="54"/>
      <c r="AG131" s="55"/>
      <c r="AH131" s="54"/>
      <c r="AI131" s="55"/>
      <c r="AJ131" s="54"/>
      <c r="AK131" s="55"/>
      <c r="AL131" s="54"/>
      <c r="AM131" s="53"/>
      <c r="AN131" s="286" t="s">
        <v>336</v>
      </c>
      <c r="AO131" s="52"/>
    </row>
    <row r="132" spans="1:41" x14ac:dyDescent="0.2">
      <c r="A132" s="539" t="s">
        <v>28</v>
      </c>
      <c r="B132" s="471" t="s">
        <v>458</v>
      </c>
      <c r="C132" s="472" t="s">
        <v>1529</v>
      </c>
      <c r="D132" s="473" t="s">
        <v>1530</v>
      </c>
      <c r="E132" s="473" t="s">
        <v>1531</v>
      </c>
      <c r="F132" s="474" t="s">
        <v>161</v>
      </c>
      <c r="G132" s="475" t="s">
        <v>1532</v>
      </c>
      <c r="H132" s="476" t="s">
        <v>1533</v>
      </c>
      <c r="I132" s="476"/>
      <c r="J132" s="476" t="s">
        <v>149</v>
      </c>
      <c r="K132" s="477" t="s">
        <v>569</v>
      </c>
      <c r="L132" s="478" t="s">
        <v>1534</v>
      </c>
      <c r="M132" s="479"/>
      <c r="N132" s="480" t="s">
        <v>151</v>
      </c>
      <c r="O132" s="504">
        <v>10</v>
      </c>
      <c r="P132" s="143"/>
      <c r="Q132" s="88"/>
      <c r="R132" s="56">
        <v>1</v>
      </c>
      <c r="S132" s="57"/>
      <c r="T132" s="56"/>
      <c r="U132" s="57"/>
      <c r="V132" s="56">
        <v>2</v>
      </c>
      <c r="W132" s="57"/>
      <c r="X132" s="56">
        <v>3</v>
      </c>
      <c r="Y132" s="57"/>
      <c r="Z132" s="56"/>
      <c r="AA132" s="57"/>
      <c r="AB132" s="56"/>
      <c r="AC132" s="57"/>
      <c r="AD132" s="56"/>
      <c r="AE132" s="55"/>
      <c r="AF132" s="54"/>
      <c r="AG132" s="55"/>
      <c r="AH132" s="54"/>
      <c r="AI132" s="55"/>
      <c r="AJ132" s="54"/>
      <c r="AK132" s="55"/>
      <c r="AL132" s="54"/>
      <c r="AM132" s="53"/>
      <c r="AN132" s="231" t="s">
        <v>168</v>
      </c>
      <c r="AO132" s="52"/>
    </row>
    <row r="133" spans="1:41" ht="25.5" x14ac:dyDescent="0.2">
      <c r="A133" s="539" t="s">
        <v>67</v>
      </c>
      <c r="B133" s="482" t="s">
        <v>357</v>
      </c>
      <c r="C133" s="483" t="s">
        <v>2679</v>
      </c>
      <c r="D133" s="473" t="s">
        <v>2680</v>
      </c>
      <c r="E133" s="473" t="s">
        <v>2681</v>
      </c>
      <c r="F133" s="474" t="s">
        <v>152</v>
      </c>
      <c r="G133" s="475" t="s">
        <v>2682</v>
      </c>
      <c r="H133" s="476" t="s">
        <v>2683</v>
      </c>
      <c r="I133" s="476"/>
      <c r="J133" s="476" t="s">
        <v>149</v>
      </c>
      <c r="K133" s="477" t="s">
        <v>2365</v>
      </c>
      <c r="L133" s="478" t="s">
        <v>2684</v>
      </c>
      <c r="M133" s="479"/>
      <c r="N133" s="485" t="s">
        <v>153</v>
      </c>
      <c r="O133" s="505">
        <v>10</v>
      </c>
      <c r="P133" s="308"/>
      <c r="Q133" s="191"/>
      <c r="R133" s="56">
        <v>1</v>
      </c>
      <c r="S133" s="57">
        <v>2</v>
      </c>
      <c r="T133" s="56"/>
      <c r="U133" s="57"/>
      <c r="V133" s="56"/>
      <c r="W133" s="57"/>
      <c r="X133" s="56">
        <v>3</v>
      </c>
      <c r="Y133" s="57"/>
      <c r="Z133" s="56"/>
      <c r="AA133" s="57"/>
      <c r="AB133" s="56"/>
      <c r="AC133" s="57"/>
      <c r="AD133" s="56"/>
      <c r="AE133" s="55"/>
      <c r="AF133" s="54"/>
      <c r="AG133" s="55"/>
      <c r="AH133" s="54"/>
      <c r="AI133" s="55"/>
      <c r="AJ133" s="54"/>
      <c r="AK133" s="55"/>
      <c r="AL133" s="54"/>
      <c r="AM133" s="53"/>
      <c r="AN133" s="59" t="s">
        <v>336</v>
      </c>
      <c r="AO133" s="52"/>
    </row>
    <row r="134" spans="1:41" x14ac:dyDescent="0.2">
      <c r="A134" s="539" t="s">
        <v>67</v>
      </c>
      <c r="B134" s="482" t="s">
        <v>2685</v>
      </c>
      <c r="C134" s="483" t="s">
        <v>2686</v>
      </c>
      <c r="D134" s="473" t="s">
        <v>2687</v>
      </c>
      <c r="E134" s="473" t="s">
        <v>2688</v>
      </c>
      <c r="F134" s="474" t="s">
        <v>152</v>
      </c>
      <c r="G134" s="475" t="s">
        <v>2689</v>
      </c>
      <c r="H134" s="476" t="s">
        <v>2690</v>
      </c>
      <c r="I134" s="476"/>
      <c r="J134" s="476" t="s">
        <v>149</v>
      </c>
      <c r="K134" s="477" t="s">
        <v>2691</v>
      </c>
      <c r="L134" s="478" t="s">
        <v>2692</v>
      </c>
      <c r="M134" s="479" t="s">
        <v>2693</v>
      </c>
      <c r="N134" s="485" t="s">
        <v>153</v>
      </c>
      <c r="O134" s="505">
        <v>10</v>
      </c>
      <c r="P134" s="308"/>
      <c r="Q134" s="191"/>
      <c r="R134" s="56">
        <v>1</v>
      </c>
      <c r="S134" s="57">
        <v>2</v>
      </c>
      <c r="T134" s="56"/>
      <c r="U134" s="57"/>
      <c r="V134" s="56"/>
      <c r="W134" s="57"/>
      <c r="X134" s="56">
        <v>3</v>
      </c>
      <c r="Y134" s="57"/>
      <c r="Z134" s="56"/>
      <c r="AA134" s="57"/>
      <c r="AB134" s="56"/>
      <c r="AC134" s="57"/>
      <c r="AD134" s="56"/>
      <c r="AE134" s="55"/>
      <c r="AF134" s="54"/>
      <c r="AG134" s="55"/>
      <c r="AH134" s="54"/>
      <c r="AI134" s="55"/>
      <c r="AJ134" s="54"/>
      <c r="AK134" s="55"/>
      <c r="AL134" s="54"/>
      <c r="AM134" s="53"/>
      <c r="AN134" s="59"/>
      <c r="AO134" s="52"/>
    </row>
    <row r="135" spans="1:41" ht="25.5" x14ac:dyDescent="0.2">
      <c r="A135" s="539" t="s">
        <v>67</v>
      </c>
      <c r="B135" s="482" t="s">
        <v>357</v>
      </c>
      <c r="C135" s="483" t="s">
        <v>2679</v>
      </c>
      <c r="D135" s="473" t="s">
        <v>2680</v>
      </c>
      <c r="E135" s="473" t="s">
        <v>2681</v>
      </c>
      <c r="F135" s="474" t="s">
        <v>152</v>
      </c>
      <c r="G135" s="475" t="s">
        <v>2682</v>
      </c>
      <c r="H135" s="476" t="s">
        <v>2683</v>
      </c>
      <c r="I135" s="476"/>
      <c r="J135" s="476" t="s">
        <v>149</v>
      </c>
      <c r="K135" s="477" t="s">
        <v>2365</v>
      </c>
      <c r="L135" s="478" t="s">
        <v>2684</v>
      </c>
      <c r="M135" s="479"/>
      <c r="N135" s="485" t="s">
        <v>153</v>
      </c>
      <c r="O135" s="505">
        <v>10</v>
      </c>
      <c r="P135" s="308"/>
      <c r="Q135" s="191"/>
      <c r="R135" s="56">
        <v>1</v>
      </c>
      <c r="S135" s="57">
        <v>2</v>
      </c>
      <c r="T135" s="56"/>
      <c r="U135" s="57"/>
      <c r="V135" s="56"/>
      <c r="W135" s="57"/>
      <c r="X135" s="56">
        <v>3</v>
      </c>
      <c r="Y135" s="57"/>
      <c r="Z135" s="56"/>
      <c r="AA135" s="57"/>
      <c r="AB135" s="56"/>
      <c r="AC135" s="57"/>
      <c r="AD135" s="56"/>
      <c r="AE135" s="55"/>
      <c r="AF135" s="54"/>
      <c r="AG135" s="55"/>
      <c r="AH135" s="54"/>
      <c r="AI135" s="55"/>
      <c r="AJ135" s="54"/>
      <c r="AK135" s="55"/>
      <c r="AL135" s="54"/>
      <c r="AM135" s="53"/>
      <c r="AN135" s="59" t="s">
        <v>336</v>
      </c>
      <c r="AO135" s="52"/>
    </row>
    <row r="136" spans="1:41" x14ac:dyDescent="0.2">
      <c r="A136" s="539" t="s">
        <v>67</v>
      </c>
      <c r="B136" s="482" t="s">
        <v>2685</v>
      </c>
      <c r="C136" s="483" t="s">
        <v>2686</v>
      </c>
      <c r="D136" s="473" t="s">
        <v>2687</v>
      </c>
      <c r="E136" s="473" t="s">
        <v>2688</v>
      </c>
      <c r="F136" s="474" t="s">
        <v>152</v>
      </c>
      <c r="G136" s="475" t="s">
        <v>2689</v>
      </c>
      <c r="H136" s="476" t="s">
        <v>2690</v>
      </c>
      <c r="I136" s="476"/>
      <c r="J136" s="476" t="s">
        <v>149</v>
      </c>
      <c r="K136" s="477" t="s">
        <v>2691</v>
      </c>
      <c r="L136" s="478" t="s">
        <v>2692</v>
      </c>
      <c r="M136" s="479" t="s">
        <v>2693</v>
      </c>
      <c r="N136" s="485" t="s">
        <v>153</v>
      </c>
      <c r="O136" s="505">
        <v>10</v>
      </c>
      <c r="P136" s="308"/>
      <c r="Q136" s="191"/>
      <c r="R136" s="56">
        <v>1</v>
      </c>
      <c r="S136" s="57">
        <v>2</v>
      </c>
      <c r="T136" s="56"/>
      <c r="U136" s="57"/>
      <c r="V136" s="56"/>
      <c r="W136" s="57"/>
      <c r="X136" s="56">
        <v>3</v>
      </c>
      <c r="Y136" s="57"/>
      <c r="Z136" s="56"/>
      <c r="AA136" s="57"/>
      <c r="AB136" s="56"/>
      <c r="AC136" s="57"/>
      <c r="AD136" s="56"/>
      <c r="AE136" s="55"/>
      <c r="AF136" s="54"/>
      <c r="AG136" s="55"/>
      <c r="AH136" s="54"/>
      <c r="AI136" s="55"/>
      <c r="AJ136" s="54"/>
      <c r="AK136" s="55"/>
      <c r="AL136" s="54"/>
      <c r="AM136" s="53"/>
      <c r="AN136" s="59"/>
      <c r="AO136" s="52"/>
    </row>
    <row r="137" spans="1:41" ht="25.5" x14ac:dyDescent="0.2">
      <c r="A137" s="539" t="s">
        <v>67</v>
      </c>
      <c r="B137" s="482" t="s">
        <v>2694</v>
      </c>
      <c r="C137" s="483" t="s">
        <v>2695</v>
      </c>
      <c r="D137" s="473" t="s">
        <v>2696</v>
      </c>
      <c r="E137" s="473" t="s">
        <v>2697</v>
      </c>
      <c r="F137" s="474" t="s">
        <v>148</v>
      </c>
      <c r="G137" s="475" t="s">
        <v>2698</v>
      </c>
      <c r="H137" s="476" t="s">
        <v>2699</v>
      </c>
      <c r="I137" s="476" t="s">
        <v>2700</v>
      </c>
      <c r="J137" s="476" t="s">
        <v>149</v>
      </c>
      <c r="K137" s="477" t="s">
        <v>2701</v>
      </c>
      <c r="L137" s="478" t="s">
        <v>2702</v>
      </c>
      <c r="M137" s="479"/>
      <c r="N137" s="485" t="s">
        <v>151</v>
      </c>
      <c r="O137" s="307">
        <v>10</v>
      </c>
      <c r="P137" s="308"/>
      <c r="Q137" s="191"/>
      <c r="R137" s="56"/>
      <c r="S137" s="57">
        <v>2</v>
      </c>
      <c r="T137" s="56"/>
      <c r="U137" s="57"/>
      <c r="V137" s="56">
        <v>1</v>
      </c>
      <c r="W137" s="57"/>
      <c r="X137" s="56"/>
      <c r="Y137" s="57"/>
      <c r="Z137" s="56"/>
      <c r="AA137" s="57"/>
      <c r="AB137" s="56"/>
      <c r="AC137" s="57"/>
      <c r="AD137" s="56"/>
      <c r="AE137" s="55"/>
      <c r="AF137" s="54"/>
      <c r="AG137" s="55"/>
      <c r="AH137" s="54"/>
      <c r="AI137" s="55"/>
      <c r="AJ137" s="54"/>
      <c r="AK137" s="55"/>
      <c r="AL137" s="54"/>
      <c r="AM137" s="53"/>
      <c r="AN137" s="59"/>
      <c r="AO137" s="52"/>
    </row>
    <row r="138" spans="1:41" x14ac:dyDescent="0.2">
      <c r="A138" s="539" t="s">
        <v>69</v>
      </c>
      <c r="B138" s="482" t="s">
        <v>2579</v>
      </c>
      <c r="C138" s="483" t="s">
        <v>2580</v>
      </c>
      <c r="D138" s="473" t="s">
        <v>2581</v>
      </c>
      <c r="E138" s="473" t="s">
        <v>2582</v>
      </c>
      <c r="F138" s="474" t="s">
        <v>148</v>
      </c>
      <c r="G138" s="533" t="s">
        <v>2583</v>
      </c>
      <c r="H138" s="476" t="s">
        <v>2584</v>
      </c>
      <c r="I138" s="476" t="s">
        <v>2585</v>
      </c>
      <c r="J138" s="476" t="s">
        <v>838</v>
      </c>
      <c r="K138" s="477" t="s">
        <v>2586</v>
      </c>
      <c r="L138" s="478" t="s">
        <v>2587</v>
      </c>
      <c r="M138" s="479" t="s">
        <v>2588</v>
      </c>
      <c r="N138" s="485" t="s">
        <v>153</v>
      </c>
      <c r="O138" s="307">
        <v>10</v>
      </c>
      <c r="P138" s="308"/>
      <c r="Q138" s="191"/>
      <c r="R138" s="56"/>
      <c r="S138" s="57">
        <v>2</v>
      </c>
      <c r="T138" s="56"/>
      <c r="U138" s="57"/>
      <c r="V138" s="56">
        <v>1</v>
      </c>
      <c r="W138" s="57"/>
      <c r="X138" s="56"/>
      <c r="Y138" s="57"/>
      <c r="Z138" s="56"/>
      <c r="AA138" s="57"/>
      <c r="AB138" s="56"/>
      <c r="AC138" s="57"/>
      <c r="AD138" s="56"/>
      <c r="AE138" s="55"/>
      <c r="AF138" s="54"/>
      <c r="AG138" s="55"/>
      <c r="AH138" s="54"/>
      <c r="AI138" s="55"/>
      <c r="AJ138" s="54"/>
      <c r="AK138" s="55"/>
      <c r="AL138" s="54"/>
      <c r="AM138" s="53"/>
      <c r="AN138" s="59"/>
      <c r="AO138" s="52"/>
    </row>
    <row r="139" spans="1:41" x14ac:dyDescent="0.2">
      <c r="A139" s="539" t="s">
        <v>67</v>
      </c>
      <c r="B139" s="482" t="s">
        <v>337</v>
      </c>
      <c r="C139" s="483" t="s">
        <v>338</v>
      </c>
      <c r="D139" s="473" t="s">
        <v>2636</v>
      </c>
      <c r="E139" s="473" t="s">
        <v>339</v>
      </c>
      <c r="F139" s="474" t="s">
        <v>161</v>
      </c>
      <c r="G139" s="475" t="s">
        <v>340</v>
      </c>
      <c r="H139" s="476" t="s">
        <v>2637</v>
      </c>
      <c r="I139" s="476" t="s">
        <v>341</v>
      </c>
      <c r="J139" s="476" t="s">
        <v>149</v>
      </c>
      <c r="K139" s="477" t="s">
        <v>342</v>
      </c>
      <c r="L139" s="478" t="s">
        <v>343</v>
      </c>
      <c r="M139" s="479"/>
      <c r="N139" s="485" t="s">
        <v>151</v>
      </c>
      <c r="O139" s="307"/>
      <c r="P139" s="308"/>
      <c r="Q139" s="191">
        <v>10</v>
      </c>
      <c r="R139" s="56">
        <v>2</v>
      </c>
      <c r="S139" s="57">
        <v>3</v>
      </c>
      <c r="T139" s="56"/>
      <c r="U139" s="57"/>
      <c r="V139" s="56">
        <v>1</v>
      </c>
      <c r="W139" s="57"/>
      <c r="X139" s="56"/>
      <c r="Y139" s="57"/>
      <c r="Z139" s="56"/>
      <c r="AA139" s="57"/>
      <c r="AB139" s="56"/>
      <c r="AC139" s="57"/>
      <c r="AD139" s="56"/>
      <c r="AE139" s="55"/>
      <c r="AF139" s="54"/>
      <c r="AG139" s="55"/>
      <c r="AH139" s="54"/>
      <c r="AI139" s="55"/>
      <c r="AJ139" s="54"/>
      <c r="AK139" s="55"/>
      <c r="AL139" s="54"/>
      <c r="AM139" s="53"/>
      <c r="AN139" s="59"/>
      <c r="AO139" s="52"/>
    </row>
    <row r="140" spans="1:41" ht="25.5" x14ac:dyDescent="0.2">
      <c r="A140" s="524" t="s">
        <v>18</v>
      </c>
      <c r="B140" s="482" t="s">
        <v>365</v>
      </c>
      <c r="C140" s="483" t="s">
        <v>895</v>
      </c>
      <c r="D140" s="473" t="s">
        <v>896</v>
      </c>
      <c r="E140" s="473" t="s">
        <v>897</v>
      </c>
      <c r="F140" s="474" t="s">
        <v>152</v>
      </c>
      <c r="G140" s="475" t="s">
        <v>898</v>
      </c>
      <c r="H140" s="476" t="s">
        <v>899</v>
      </c>
      <c r="I140" s="476" t="s">
        <v>900</v>
      </c>
      <c r="J140" s="476" t="s">
        <v>233</v>
      </c>
      <c r="K140" s="477" t="s">
        <v>901</v>
      </c>
      <c r="L140" s="478" t="s">
        <v>902</v>
      </c>
      <c r="M140" s="479"/>
      <c r="N140" s="480" t="s">
        <v>153</v>
      </c>
      <c r="O140" s="89">
        <v>10</v>
      </c>
      <c r="P140" s="143"/>
      <c r="Q140" s="88"/>
      <c r="R140" s="56">
        <v>2</v>
      </c>
      <c r="S140" s="57"/>
      <c r="T140" s="56">
        <v>1</v>
      </c>
      <c r="U140" s="57"/>
      <c r="V140" s="56">
        <v>3</v>
      </c>
      <c r="W140" s="57"/>
      <c r="X140" s="56"/>
      <c r="Y140" s="57"/>
      <c r="Z140" s="56"/>
      <c r="AA140" s="57"/>
      <c r="AB140" s="56"/>
      <c r="AC140" s="57"/>
      <c r="AD140" s="56"/>
      <c r="AE140" s="55"/>
      <c r="AF140" s="54"/>
      <c r="AG140" s="55"/>
      <c r="AH140" s="54"/>
      <c r="AI140" s="55"/>
      <c r="AJ140" s="54"/>
      <c r="AK140" s="55"/>
      <c r="AL140" s="54"/>
      <c r="AM140" s="53"/>
      <c r="AN140" s="59"/>
      <c r="AO140" s="52"/>
    </row>
    <row r="141" spans="1:41" x14ac:dyDescent="0.2">
      <c r="A141" s="539" t="s">
        <v>70</v>
      </c>
      <c r="B141" s="471" t="s">
        <v>1536</v>
      </c>
      <c r="C141" s="472" t="s">
        <v>770</v>
      </c>
      <c r="D141" s="473" t="s">
        <v>1537</v>
      </c>
      <c r="E141" s="473" t="s">
        <v>1538</v>
      </c>
      <c r="F141" s="474" t="s">
        <v>148</v>
      </c>
      <c r="G141" s="475" t="s">
        <v>1539</v>
      </c>
      <c r="H141" s="476" t="s">
        <v>1540</v>
      </c>
      <c r="I141" s="476"/>
      <c r="J141" s="476" t="s">
        <v>149</v>
      </c>
      <c r="K141" s="477" t="s">
        <v>1541</v>
      </c>
      <c r="L141" s="478" t="s">
        <v>1542</v>
      </c>
      <c r="M141" s="479" t="s">
        <v>1543</v>
      </c>
      <c r="N141" s="486" t="s">
        <v>151</v>
      </c>
      <c r="O141" s="247">
        <v>10</v>
      </c>
      <c r="P141" s="143"/>
      <c r="Q141" s="250"/>
      <c r="R141" s="56"/>
      <c r="S141" s="57">
        <v>1</v>
      </c>
      <c r="T141" s="56"/>
      <c r="U141" s="57"/>
      <c r="V141" s="56"/>
      <c r="W141" s="57"/>
      <c r="X141" s="56"/>
      <c r="Y141" s="57"/>
      <c r="Z141" s="56"/>
      <c r="AA141" s="57"/>
      <c r="AB141" s="56"/>
      <c r="AC141" s="57"/>
      <c r="AD141" s="56"/>
      <c r="AE141" s="55"/>
      <c r="AF141" s="54"/>
      <c r="AG141" s="55"/>
      <c r="AH141" s="54"/>
      <c r="AI141" s="55"/>
      <c r="AJ141" s="54"/>
      <c r="AK141" s="55"/>
      <c r="AL141" s="54"/>
      <c r="AM141" s="53"/>
      <c r="AN141" s="59"/>
      <c r="AO141" s="52"/>
    </row>
    <row r="142" spans="1:41" x14ac:dyDescent="0.2">
      <c r="A142" s="539" t="s">
        <v>70</v>
      </c>
      <c r="B142" s="471" t="s">
        <v>1111</v>
      </c>
      <c r="C142" s="472" t="s">
        <v>1613</v>
      </c>
      <c r="D142" s="473" t="s">
        <v>1614</v>
      </c>
      <c r="E142" s="473" t="s">
        <v>1615</v>
      </c>
      <c r="F142" s="474" t="s">
        <v>148</v>
      </c>
      <c r="G142" s="475" t="s">
        <v>1616</v>
      </c>
      <c r="H142" s="476" t="s">
        <v>1617</v>
      </c>
      <c r="I142" s="476"/>
      <c r="J142" s="476" t="s">
        <v>149</v>
      </c>
      <c r="K142" s="477" t="s">
        <v>1619</v>
      </c>
      <c r="L142" s="478" t="s">
        <v>1618</v>
      </c>
      <c r="M142" s="479"/>
      <c r="N142" s="486" t="s">
        <v>153</v>
      </c>
      <c r="O142" s="247">
        <v>10</v>
      </c>
      <c r="P142" s="143"/>
      <c r="Q142" s="250"/>
      <c r="R142" s="56"/>
      <c r="S142" s="57">
        <v>1</v>
      </c>
      <c r="T142" s="56"/>
      <c r="U142" s="57"/>
      <c r="V142" s="56"/>
      <c r="W142" s="57"/>
      <c r="X142" s="56"/>
      <c r="Y142" s="57"/>
      <c r="Z142" s="56"/>
      <c r="AA142" s="57"/>
      <c r="AB142" s="56"/>
      <c r="AC142" s="57"/>
      <c r="AD142" s="56"/>
      <c r="AE142" s="55"/>
      <c r="AF142" s="54"/>
      <c r="AG142" s="55"/>
      <c r="AH142" s="54"/>
      <c r="AI142" s="55"/>
      <c r="AJ142" s="54"/>
      <c r="AK142" s="55"/>
      <c r="AL142" s="54"/>
      <c r="AM142" s="53"/>
      <c r="AN142" s="59"/>
      <c r="AO142" s="52"/>
    </row>
    <row r="143" spans="1:41" x14ac:dyDescent="0.2">
      <c r="A143" s="539" t="s">
        <v>30</v>
      </c>
      <c r="B143" s="512" t="s">
        <v>2515</v>
      </c>
      <c r="C143" s="514" t="s">
        <v>2516</v>
      </c>
      <c r="D143" s="515" t="s">
        <v>582</v>
      </c>
      <c r="E143" s="516" t="s">
        <v>2517</v>
      </c>
      <c r="F143" s="474" t="s">
        <v>152</v>
      </c>
      <c r="G143" s="503" t="s">
        <v>2518</v>
      </c>
      <c r="H143" s="517" t="s">
        <v>2519</v>
      </c>
      <c r="I143" s="476" t="s">
        <v>325</v>
      </c>
      <c r="J143" s="476"/>
      <c r="K143" s="477" t="s">
        <v>2520</v>
      </c>
      <c r="L143" s="478" t="s">
        <v>2521</v>
      </c>
      <c r="M143" s="479" t="s">
        <v>2522</v>
      </c>
      <c r="N143" s="485" t="s">
        <v>153</v>
      </c>
      <c r="O143" s="504">
        <v>10</v>
      </c>
      <c r="P143" s="143"/>
      <c r="Q143" s="88"/>
      <c r="R143" s="56">
        <v>1</v>
      </c>
      <c r="S143" s="310">
        <v>3</v>
      </c>
      <c r="T143" s="309">
        <v>2</v>
      </c>
      <c r="U143" s="57"/>
      <c r="V143" s="56"/>
      <c r="W143" s="57"/>
      <c r="X143" s="56"/>
      <c r="Y143" s="57"/>
      <c r="Z143" s="56"/>
      <c r="AA143" s="57"/>
      <c r="AB143" s="56"/>
      <c r="AC143" s="57"/>
      <c r="AD143" s="56"/>
      <c r="AE143" s="55"/>
      <c r="AF143" s="54"/>
      <c r="AG143" s="55"/>
      <c r="AH143" s="54"/>
      <c r="AI143" s="55"/>
      <c r="AJ143" s="54"/>
      <c r="AK143" s="55"/>
      <c r="AL143" s="54"/>
      <c r="AM143" s="53"/>
      <c r="AN143" s="59"/>
      <c r="AO143" s="52"/>
    </row>
    <row r="144" spans="1:41" ht="13.5" thickBot="1" x14ac:dyDescent="0.25">
      <c r="A144" s="545" t="s">
        <v>121</v>
      </c>
      <c r="B144" s="513" t="s">
        <v>422</v>
      </c>
      <c r="C144" s="511" t="s">
        <v>420</v>
      </c>
      <c r="D144" s="516" t="s">
        <v>421</v>
      </c>
      <c r="E144" s="516" t="s">
        <v>423</v>
      </c>
      <c r="F144" s="474" t="s">
        <v>180</v>
      </c>
      <c r="G144" s="475" t="s">
        <v>425</v>
      </c>
      <c r="H144" s="477" t="s">
        <v>424</v>
      </c>
      <c r="I144" s="476" t="s">
        <v>427</v>
      </c>
      <c r="J144" s="476" t="s">
        <v>428</v>
      </c>
      <c r="K144" s="477" t="s">
        <v>426</v>
      </c>
      <c r="L144" s="478" t="s">
        <v>429</v>
      </c>
      <c r="M144" s="479" t="s">
        <v>430</v>
      </c>
      <c r="N144" s="485" t="s">
        <v>151</v>
      </c>
      <c r="O144" s="89"/>
      <c r="P144" s="143"/>
      <c r="Q144" s="280">
        <v>10</v>
      </c>
      <c r="R144" s="56">
        <v>2</v>
      </c>
      <c r="S144" s="57"/>
      <c r="T144" s="56">
        <v>3</v>
      </c>
      <c r="U144" s="57"/>
      <c r="V144" s="56"/>
      <c r="W144" s="57"/>
      <c r="X144" s="56"/>
      <c r="Y144" s="57"/>
      <c r="Z144" s="56"/>
      <c r="AA144" s="57"/>
      <c r="AB144" s="56"/>
      <c r="AC144" s="57">
        <v>1</v>
      </c>
      <c r="AD144" s="56"/>
      <c r="AE144" s="55"/>
      <c r="AF144" s="54"/>
      <c r="AG144" s="55"/>
      <c r="AH144" s="54"/>
      <c r="AI144" s="55"/>
      <c r="AJ144" s="54"/>
      <c r="AK144" s="55"/>
      <c r="AL144" s="54"/>
      <c r="AM144" s="53"/>
      <c r="AN144" s="59"/>
      <c r="AO144" s="52"/>
    </row>
    <row r="145" spans="1:41" ht="13.5" thickTop="1" x14ac:dyDescent="0.2">
      <c r="A145" s="470" t="s">
        <v>70</v>
      </c>
      <c r="B145" s="507" t="s">
        <v>1187</v>
      </c>
      <c r="C145" s="508" t="s">
        <v>649</v>
      </c>
      <c r="D145" s="490" t="s">
        <v>1549</v>
      </c>
      <c r="E145" s="490" t="s">
        <v>1550</v>
      </c>
      <c r="F145" s="474" t="s">
        <v>148</v>
      </c>
      <c r="G145" s="506" t="s">
        <v>1551</v>
      </c>
      <c r="H145" s="491" t="s">
        <v>1552</v>
      </c>
      <c r="I145" s="491" t="s">
        <v>1553</v>
      </c>
      <c r="J145" s="491" t="s">
        <v>351</v>
      </c>
      <c r="K145" s="492" t="s">
        <v>495</v>
      </c>
      <c r="L145" s="474" t="s">
        <v>1554</v>
      </c>
      <c r="M145" s="479"/>
      <c r="N145" s="486" t="s">
        <v>151</v>
      </c>
      <c r="O145" s="509">
        <v>10</v>
      </c>
      <c r="P145" s="143"/>
      <c r="Q145" s="250"/>
      <c r="R145" s="64">
        <v>1</v>
      </c>
      <c r="S145" s="65">
        <v>2</v>
      </c>
      <c r="T145" s="64">
        <v>3</v>
      </c>
      <c r="U145" s="65"/>
      <c r="V145" s="64"/>
      <c r="W145" s="65"/>
      <c r="X145" s="64"/>
      <c r="Y145" s="65"/>
      <c r="Z145" s="64"/>
      <c r="AA145" s="65"/>
      <c r="AB145" s="64"/>
      <c r="AC145" s="65"/>
      <c r="AD145" s="64"/>
      <c r="AE145" s="63"/>
      <c r="AF145" s="62"/>
      <c r="AG145" s="63"/>
      <c r="AH145" s="62"/>
      <c r="AI145" s="63"/>
      <c r="AJ145" s="62"/>
      <c r="AK145" s="108"/>
      <c r="AL145" s="107"/>
      <c r="AM145" s="61"/>
      <c r="AN145" s="60"/>
      <c r="AO145" s="147"/>
    </row>
    <row r="146" spans="1:41" x14ac:dyDescent="0.2">
      <c r="A146" s="484" t="s">
        <v>121</v>
      </c>
      <c r="B146" s="507" t="s">
        <v>431</v>
      </c>
      <c r="C146" s="508" t="s">
        <v>420</v>
      </c>
      <c r="D146" s="490" t="s">
        <v>432</v>
      </c>
      <c r="E146" s="490" t="s">
        <v>423</v>
      </c>
      <c r="F146" s="474" t="s">
        <v>161</v>
      </c>
      <c r="G146" s="506" t="s">
        <v>425</v>
      </c>
      <c r="H146" s="491" t="s">
        <v>424</v>
      </c>
      <c r="I146" s="491" t="s">
        <v>427</v>
      </c>
      <c r="J146" s="491" t="s">
        <v>428</v>
      </c>
      <c r="K146" s="492" t="s">
        <v>426</v>
      </c>
      <c r="L146" s="474" t="s">
        <v>429</v>
      </c>
      <c r="M146" s="479" t="s">
        <v>430</v>
      </c>
      <c r="N146" s="485" t="s">
        <v>151</v>
      </c>
      <c r="O146" s="89"/>
      <c r="P146" s="143"/>
      <c r="Q146" s="281">
        <v>10</v>
      </c>
      <c r="R146" s="64">
        <v>1</v>
      </c>
      <c r="S146" s="65"/>
      <c r="T146" s="64">
        <v>3</v>
      </c>
      <c r="U146" s="65"/>
      <c r="V146" s="64"/>
      <c r="W146" s="65"/>
      <c r="X146" s="64"/>
      <c r="Y146" s="65"/>
      <c r="Z146" s="64"/>
      <c r="AA146" s="65"/>
      <c r="AB146" s="64"/>
      <c r="AC146" s="65">
        <v>2</v>
      </c>
      <c r="AD146" s="64"/>
      <c r="AE146" s="63"/>
      <c r="AF146" s="62"/>
      <c r="AG146" s="63"/>
      <c r="AH146" s="62"/>
      <c r="AI146" s="63"/>
      <c r="AJ146" s="62"/>
      <c r="AK146" s="63"/>
      <c r="AL146" s="62"/>
      <c r="AM146" s="61"/>
      <c r="AN146" s="60"/>
      <c r="AO146" s="147"/>
    </row>
    <row r="147" spans="1:41" x14ac:dyDescent="0.2">
      <c r="A147" s="96"/>
      <c r="B147" s="58"/>
      <c r="C147" s="131"/>
      <c r="D147" s="168"/>
      <c r="E147" s="161"/>
      <c r="F147" s="165"/>
      <c r="G147" s="183"/>
      <c r="H147" s="173"/>
      <c r="I147" s="134"/>
      <c r="J147" s="173"/>
      <c r="K147" s="135"/>
      <c r="L147" s="175"/>
      <c r="M147" s="182"/>
      <c r="N147" s="189"/>
      <c r="O147" s="89"/>
      <c r="P147" s="143"/>
      <c r="Q147" s="88"/>
      <c r="R147" s="56"/>
      <c r="S147" s="57"/>
      <c r="T147" s="56"/>
      <c r="U147" s="57"/>
      <c r="V147" s="56"/>
      <c r="W147" s="57"/>
      <c r="X147" s="56"/>
      <c r="Y147" s="57"/>
      <c r="Z147" s="56"/>
      <c r="AA147" s="57"/>
      <c r="AB147" s="56"/>
      <c r="AC147" s="57"/>
      <c r="AD147" s="56"/>
      <c r="AE147" s="55"/>
      <c r="AF147" s="54"/>
      <c r="AG147" s="55"/>
      <c r="AH147" s="54"/>
      <c r="AI147" s="55"/>
      <c r="AJ147" s="54"/>
      <c r="AK147" s="55"/>
      <c r="AL147" s="54"/>
      <c r="AM147" s="53"/>
      <c r="AN147" s="231"/>
      <c r="AO147" s="52"/>
    </row>
  </sheetData>
  <sortState xmlns:xlrd2="http://schemas.microsoft.com/office/spreadsheetml/2017/richdata2" ref="A6:AO147">
    <sortCondition ref="AG6:AG147"/>
  </sortState>
  <mergeCells count="25">
    <mergeCell ref="AK3:AK5"/>
    <mergeCell ref="AL3:AL5"/>
    <mergeCell ref="AM3:AM5"/>
    <mergeCell ref="AN3:AN4"/>
    <mergeCell ref="O4:Q4"/>
    <mergeCell ref="AD3:AD5"/>
    <mergeCell ref="AE3:AE5"/>
    <mergeCell ref="AF3:AF5"/>
    <mergeCell ref="AG3:AG5"/>
    <mergeCell ref="AH3:AH5"/>
    <mergeCell ref="AI3:AI5"/>
    <mergeCell ref="T3:T5"/>
    <mergeCell ref="U3:U5"/>
    <mergeCell ref="V3:V5"/>
    <mergeCell ref="W3:W5"/>
    <mergeCell ref="X3:X5"/>
    <mergeCell ref="Y3:Y5"/>
    <mergeCell ref="C3:F3"/>
    <mergeCell ref="R3:R5"/>
    <mergeCell ref="S3:S5"/>
    <mergeCell ref="AJ3:AJ5"/>
    <mergeCell ref="Z3:Z5"/>
    <mergeCell ref="AA3:AA5"/>
    <mergeCell ref="AB3:AB5"/>
    <mergeCell ref="AC3:AC5"/>
  </mergeCells>
  <conditionalFormatting sqref="R21:AM30">
    <cfRule type="colorScale" priority="1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8:AM20">
    <cfRule type="colorScale" priority="1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4:AM35">
    <cfRule type="colorScale" priority="1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1:AM33">
    <cfRule type="colorScale" priority="1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9:AM43 R59:AM59">
    <cfRule type="colorScale" priority="1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6:AM38">
    <cfRule type="colorScale" priority="1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44:AM58">
    <cfRule type="colorScale" priority="1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3:AM64">
    <cfRule type="colorScale" priority="10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0:AM62">
    <cfRule type="colorScale" priority="9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8:AM93 R95:AM113 R94:Y94 AE94:AM94 AA94:AC94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14:AM124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5:AM67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28:AM141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25:AM127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42:AM14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45:AM146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47:AM14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:AM8">
    <cfRule type="colorScale" priority="4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9:AM10">
    <cfRule type="colorScale" priority="4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1:AM17">
    <cfRule type="colorScale" priority="5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G54" r:id="rId1" xr:uid="{1DA24F94-61D5-4D45-BAB6-886B025C2ADE}"/>
    <hyperlink ref="G18" r:id="rId2" xr:uid="{9622D842-E2E1-4013-884D-56ECCFD18BEB}"/>
    <hyperlink ref="G44" r:id="rId3" xr:uid="{456451CB-0E9D-408E-B6E9-46713AC4DFAC}"/>
    <hyperlink ref="G99" r:id="rId4" xr:uid="{C5D5D8DB-D673-46DE-827E-36C3E72526AB}"/>
    <hyperlink ref="G87" r:id="rId5" display="mrskatehianes@hotmail.co.uk" xr:uid="{B5330ED5-7291-483F-9507-222042BEDAAD}"/>
    <hyperlink ref="G139" r:id="rId6" xr:uid="{863B9AA6-FD6C-40FA-82FB-EC989B79DDAB}"/>
    <hyperlink ref="G66" r:id="rId7" xr:uid="{DA1884AF-CB48-4B9E-81D2-14A660C019C2}"/>
    <hyperlink ref="G86" r:id="rId8" xr:uid="{4DFCCFF3-A4E1-4CCB-8B2B-681967162920}"/>
    <hyperlink ref="G13" r:id="rId9" xr:uid="{6AD685BB-A46C-4F74-B195-06CA2669A638}"/>
    <hyperlink ref="G122" r:id="rId10" xr:uid="{BBF363E9-82CB-41A1-9CFF-61EF867EFFC7}"/>
    <hyperlink ref="G11" r:id="rId11" xr:uid="{283F8470-D30D-42C2-8C65-A678D6109D2C}"/>
    <hyperlink ref="G69" r:id="rId12" xr:uid="{931A7012-B6DB-4190-B3EE-20536C838160}"/>
    <hyperlink ref="G131" r:id="rId13" xr:uid="{CBC51A8C-5D15-4024-AFE9-912095A20D33}"/>
    <hyperlink ref="G108" r:id="rId14" xr:uid="{9DFA6D24-8F52-4318-90DE-B9DE74BFB45E}"/>
    <hyperlink ref="G28" r:id="rId15" xr:uid="{F9C99B0E-FBEA-4DBD-A6F9-298DC3999628}"/>
    <hyperlink ref="G81" r:id="rId16" xr:uid="{AF712D24-B361-4A97-A9F9-6EC504649CE8}"/>
    <hyperlink ref="G125" r:id="rId17" xr:uid="{FD3BAE8F-DAD3-455A-B6EB-9527AE815E19}"/>
    <hyperlink ref="G22" r:id="rId18" xr:uid="{103AC1EC-4B19-4F2C-941F-AE2E44374897}"/>
    <hyperlink ref="G59" r:id="rId19" xr:uid="{3223264A-3BBF-4003-AB0F-CC806244100E}"/>
    <hyperlink ref="G98" r:id="rId20" xr:uid="{F71C5598-642E-48A0-AF2A-3E9128E2A3A4}"/>
    <hyperlink ref="G34" r:id="rId21" xr:uid="{EBCE3DAB-574B-485F-AEDC-B5FD1FF54627}"/>
    <hyperlink ref="G67" r:id="rId22" xr:uid="{6792D7F7-9D3C-4CAC-BF66-9CC254A73FC4}"/>
    <hyperlink ref="G91" r:id="rId23" xr:uid="{80B497FE-D957-4A57-B523-39D1A71A3476}"/>
    <hyperlink ref="G64" r:id="rId24" xr:uid="{0C842313-C654-4E76-80D2-A5EBA8BF27F1}"/>
    <hyperlink ref="G36" r:id="rId25" xr:uid="{2AF39F7B-8831-4B8B-9EE8-5F23562BF35A}"/>
    <hyperlink ref="G48" r:id="rId26" xr:uid="{880C9100-195D-4F9C-A2CD-6EB823DFAD3C}"/>
    <hyperlink ref="G62" r:id="rId27" xr:uid="{85239695-C26C-4FE8-ADA6-44C3BA758D1F}"/>
    <hyperlink ref="G16" r:id="rId28" xr:uid="{30E00EFE-2DFC-4E41-8C36-41D305B3F2DE}"/>
    <hyperlink ref="G31" r:id="rId29" xr:uid="{014FDC25-C5A6-47D1-9459-A9D052332806}"/>
    <hyperlink ref="G51" r:id="rId30" xr:uid="{0349F97B-9D8E-463E-8DBB-6414FA44E30D}"/>
    <hyperlink ref="G132" r:id="rId31" xr:uid="{71A77CD4-1D8E-4AAD-8F99-7E93F70FAD19}"/>
    <hyperlink ref="G88" r:id="rId32" xr:uid="{21F79EB3-13D5-47A0-B158-E48B2DF37808}"/>
    <hyperlink ref="G83" r:id="rId33" xr:uid="{A26F7E63-FED2-4ABC-B29A-7200348665C5}"/>
    <hyperlink ref="G100" r:id="rId34" xr:uid="{ABD8A13F-AC90-483C-91D1-FA18EF89E88D}"/>
    <hyperlink ref="G6" r:id="rId35" xr:uid="{C172D5E0-9962-49FF-AD3C-E399A2C858BF}"/>
    <hyperlink ref="G120" r:id="rId36" xr:uid="{C22D1DC1-D9EF-4053-879F-5BCDA0701092}"/>
    <hyperlink ref="G30" r:id="rId37" xr:uid="{456F0600-B4B6-4936-A7BD-DF82AEC511CA}"/>
    <hyperlink ref="G47" r:id="rId38" xr:uid="{29565B0E-FB44-4CAD-9114-509C308366B9}"/>
    <hyperlink ref="G141" r:id="rId39" xr:uid="{2C492AEA-10D5-485F-A560-7C8F5019D0E5}"/>
    <hyperlink ref="G145" r:id="rId40" xr:uid="{34FAB561-81FB-450D-8F00-7E0C775A1FCD}"/>
    <hyperlink ref="G49" r:id="rId41" xr:uid="{3C38E768-24F8-4B84-8547-B5449DF91A62}"/>
    <hyperlink ref="G39" r:id="rId42" xr:uid="{79F08DA0-9C1F-4004-9C4D-2022F02B5DE0}"/>
    <hyperlink ref="G50" r:id="rId43" xr:uid="{4C450E9E-52A5-4AEF-925D-40A30D56FFC4}"/>
    <hyperlink ref="G72" r:id="rId44" xr:uid="{D5B488AB-EF20-449B-9416-43373585622C}"/>
    <hyperlink ref="G45" r:id="rId45" xr:uid="{00669A23-B0E8-41C2-A262-97723AB3EF94}"/>
    <hyperlink ref="G128" r:id="rId46" xr:uid="{6E048145-DA6F-4681-B600-9E60ECAFC955}"/>
    <hyperlink ref="G106" r:id="rId47" xr:uid="{CDE48EA8-4AB4-44A5-94B3-E7EC88F8B060}"/>
    <hyperlink ref="G130" r:id="rId48" xr:uid="{4933D6A1-48E8-4E27-8BF3-0EADDE089699}"/>
    <hyperlink ref="G118" r:id="rId49" xr:uid="{23CED16E-1759-4D7F-9175-0C91A5B4117E}"/>
    <hyperlink ref="G142" r:id="rId50" xr:uid="{34B1607B-3F91-47A7-9E99-C03642B43225}"/>
    <hyperlink ref="G29" r:id="rId51" xr:uid="{CB0F46D5-22E4-4D8F-9D3D-EA6FC7D46346}"/>
    <hyperlink ref="G10" r:id="rId52" xr:uid="{313044B7-C0B1-4332-BBCC-4DD7CC13409E}"/>
    <hyperlink ref="G9" r:id="rId53" xr:uid="{A2F9B723-6594-41DA-97ED-85EFC6682200}"/>
    <hyperlink ref="G103" r:id="rId54" xr:uid="{8719C223-4426-4B1C-B29D-CC6996573679}"/>
    <hyperlink ref="G114" r:id="rId55" xr:uid="{7AF1FB01-1C14-4E73-B7CA-0DDAD72982A4}"/>
    <hyperlink ref="G79" r:id="rId56" xr:uid="{A699EF81-BBFD-4923-A4E5-94F10BC977C4}"/>
    <hyperlink ref="G52" r:id="rId57" xr:uid="{F483A471-5303-47AB-ADDB-E1766F9ACD15}"/>
    <hyperlink ref="G96" r:id="rId58" xr:uid="{4798E8DE-9695-4C62-A859-BC56BA339071}"/>
    <hyperlink ref="G27" r:id="rId59" xr:uid="{06FCBC0B-B1FF-45B3-B857-DA39C096F72C}"/>
    <hyperlink ref="G8" r:id="rId60" xr:uid="{4350491A-51AB-4DC5-B4FD-258CAF89B86D}"/>
    <hyperlink ref="G129" r:id="rId61" xr:uid="{947C7428-ECDB-40CD-9066-2B5796F39D2C}"/>
    <hyperlink ref="G111" r:id="rId62" xr:uid="{BE27A78F-F6A1-447A-A26E-0F23A6915BFB}"/>
    <hyperlink ref="G56" r:id="rId63" xr:uid="{B50659F1-84F4-448A-8C3D-EADEF28C5A85}"/>
    <hyperlink ref="G109" r:id="rId64" xr:uid="{4591D848-3945-41B9-AC5F-B4D9B1CA0473}"/>
    <hyperlink ref="G33" r:id="rId65" xr:uid="{357BBB88-7B72-4AD4-9A7E-0983774E12AC}"/>
    <hyperlink ref="G112" r:id="rId66" xr:uid="{7400C951-6751-4280-99FF-F137BF9E3463}"/>
    <hyperlink ref="G110" r:id="rId67" xr:uid="{88E49D6A-F611-409D-BC40-75AC0194B675}"/>
    <hyperlink ref="G46" r:id="rId68" xr:uid="{82926072-5EF1-45E9-A862-FFB6F2C7C7CC}"/>
    <hyperlink ref="G95" r:id="rId69" xr:uid="{01E9CABE-022F-4B67-9F8A-29A0D63B6570}"/>
    <hyperlink ref="G14" r:id="rId70" xr:uid="{0B3FA4C3-F7E4-49A8-AC53-3BFAECC0F81A}"/>
    <hyperlink ref="G35" r:id="rId71" xr:uid="{6C9224EE-E12F-4AF5-AFDB-91655CA582AE}"/>
    <hyperlink ref="G65" r:id="rId72" xr:uid="{411FA01D-8EC3-430A-98DA-EC0B696EEA19}"/>
    <hyperlink ref="G102" r:id="rId73" xr:uid="{D697DCBA-5134-420A-BCC1-AE516D49C9CF}"/>
    <hyperlink ref="AO102" r:id="rId74" xr:uid="{31FDD5EC-10A4-4A10-8DEF-8EBE390F7F2D}"/>
    <hyperlink ref="G76" r:id="rId75" xr:uid="{A4766C3F-A28E-42EB-BB3F-4667113A84FF}"/>
    <hyperlink ref="G12" r:id="rId76" xr:uid="{284A9533-FE30-4C61-8A36-93566DE24604}"/>
    <hyperlink ref="G71" r:id="rId77" xr:uid="{8FD670CE-B41C-454C-A67D-073D12D8275D}"/>
    <hyperlink ref="G113" r:id="rId78" xr:uid="{32E76001-4151-4D75-B26D-097E183C3329}"/>
    <hyperlink ref="G85" r:id="rId79" xr:uid="{AD324E6F-55F7-4DED-94D8-E1BEB6DCDBF5}"/>
    <hyperlink ref="G25" r:id="rId80" xr:uid="{0E6B8113-5776-4D0F-B735-93156166C451}"/>
    <hyperlink ref="G116" r:id="rId81" xr:uid="{D92B17A8-7B44-4B76-9E22-D94A805A6A4B}"/>
    <hyperlink ref="G93" r:id="rId82" xr:uid="{BF2484FA-982E-4109-AEA8-90B1A3633BC7}"/>
    <hyperlink ref="G119" r:id="rId83" xr:uid="{6BC47936-C7C0-4DF9-A254-089D8A77A063}"/>
    <hyperlink ref="G104" r:id="rId84" xr:uid="{80DFA77C-63E0-41E9-A54F-0C193330776D}"/>
    <hyperlink ref="G26" r:id="rId85" xr:uid="{CA3B68EF-BD6B-49EE-AD21-FA6950D70994}"/>
    <hyperlink ref="G90" r:id="rId86" xr:uid="{BCAC62A2-4F24-4CEC-859F-8A4430637901}"/>
    <hyperlink ref="G20" r:id="rId87" xr:uid="{811B7BFC-8B9E-402B-9348-5C9B4A9743A0}"/>
    <hyperlink ref="G7" r:id="rId88" xr:uid="{F66BC538-80C3-4EE9-AD4F-A07503F89EFE}"/>
    <hyperlink ref="G41" r:id="rId89" xr:uid="{DAF19FFF-F18D-4F3C-A83E-5CF88005F154}"/>
    <hyperlink ref="G53" r:id="rId90" xr:uid="{FF42EB19-9B48-4D3E-BE62-1B28EC5059CA}"/>
    <hyperlink ref="G117" r:id="rId91" xr:uid="{8FCB2C84-19E6-4FBF-88E4-5F1A6DD99252}"/>
    <hyperlink ref="G75" r:id="rId92" xr:uid="{0D3613A6-FA8E-4755-9111-6F99778FFD2D}"/>
    <hyperlink ref="G32" r:id="rId93" xr:uid="{FA6BF0B5-1758-4822-BA38-8D7514EDDD72}"/>
    <hyperlink ref="G84" r:id="rId94" xr:uid="{6A9F0283-887A-48A3-9F53-B44F1849B3BF}"/>
    <hyperlink ref="G121" r:id="rId95" xr:uid="{D5556068-F512-4F47-A971-33C9B44E5CAB}"/>
    <hyperlink ref="G70" r:id="rId96" xr:uid="{1C662EAB-1A3A-4C23-806B-9A4A6C6B9372}"/>
    <hyperlink ref="G140" r:id="rId97" xr:uid="{56964255-BF1C-4855-A13B-3F2A04176633}"/>
    <hyperlink ref="G123" r:id="rId98" xr:uid="{1881013E-95EE-4774-814E-C75ED8026B7A}"/>
    <hyperlink ref="G89" r:id="rId99" xr:uid="{1B6068C2-5EDF-48D0-8CC6-2D953AB2C877}"/>
    <hyperlink ref="G19" r:id="rId100" xr:uid="{517242D8-78D3-4B43-B1F8-48DC383138DE}"/>
    <hyperlink ref="G144" r:id="rId101" display="nicholas.scorer@sherborne.org" xr:uid="{5186FBC1-E45A-4901-B086-E1261D6C0A95}"/>
    <hyperlink ref="G146" r:id="rId102" display="nicholas.scorer@sherborne.org" xr:uid="{F6EF70C0-52AE-45F5-983E-21B0C3DEB6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8"/>
  <sheetViews>
    <sheetView zoomScale="70" zoomScaleNormal="70" workbookViewId="0">
      <pane ySplit="1230" activePane="bottomLeft"/>
      <selection activeCell="AD8" sqref="AD8"/>
      <selection pane="bottomLeft" activeCell="A5" sqref="A5:XFD7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122</v>
      </c>
      <c r="E2" s="631"/>
      <c r="F2" s="631"/>
      <c r="G2" s="632"/>
      <c r="H2" s="124"/>
      <c r="I2" s="124"/>
      <c r="J2" s="78" t="s">
        <v>62</v>
      </c>
      <c r="K2" s="122" t="s">
        <v>144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Bishops Cannings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27" thickTop="1" x14ac:dyDescent="0.25">
      <c r="A5" s="386">
        <v>4</v>
      </c>
      <c r="B5" s="386" t="s">
        <v>26</v>
      </c>
      <c r="C5" s="398" t="s">
        <v>1032</v>
      </c>
      <c r="D5" s="399" t="s">
        <v>1033</v>
      </c>
      <c r="E5" s="389" t="s">
        <v>1034</v>
      </c>
      <c r="F5" s="389" t="s">
        <v>1035</v>
      </c>
      <c r="G5" s="390" t="s">
        <v>161</v>
      </c>
      <c r="H5" s="391" t="s">
        <v>1036</v>
      </c>
      <c r="I5" s="392" t="s">
        <v>1037</v>
      </c>
      <c r="J5" s="392" t="s">
        <v>122</v>
      </c>
      <c r="K5" s="392" t="s">
        <v>149</v>
      </c>
      <c r="L5" s="393" t="s">
        <v>1038</v>
      </c>
      <c r="M5" s="394" t="s">
        <v>1039</v>
      </c>
      <c r="N5" s="395" t="s">
        <v>1040</v>
      </c>
      <c r="O5" s="400" t="s">
        <v>151</v>
      </c>
      <c r="P5" s="89">
        <v>10</v>
      </c>
      <c r="Q5" s="143"/>
      <c r="R5" s="88"/>
      <c r="S5" s="56"/>
      <c r="T5" s="57">
        <v>1</v>
      </c>
      <c r="U5" s="56">
        <v>3</v>
      </c>
      <c r="V5" s="57"/>
      <c r="W5" s="56"/>
      <c r="X5" s="57"/>
      <c r="Y5" s="56"/>
      <c r="Z5" s="57"/>
      <c r="AA5" s="56"/>
      <c r="AB5" s="57"/>
      <c r="AC5" s="56"/>
      <c r="AD5" s="57"/>
      <c r="AE5" s="56"/>
      <c r="AF5" s="55">
        <v>2</v>
      </c>
      <c r="AG5" s="54"/>
      <c r="AH5" s="55"/>
      <c r="AI5" s="54"/>
      <c r="AJ5" s="55"/>
      <c r="AK5" s="54"/>
      <c r="AL5" s="55"/>
      <c r="AM5" s="54"/>
      <c r="AN5" s="53"/>
      <c r="AO5" s="59"/>
      <c r="AP5" s="52"/>
      <c r="AQ5" s="43" t="str">
        <f t="shared" ref="AQ5:AQ19" si="0">B5</f>
        <v>B CAN</v>
      </c>
    </row>
    <row r="6" spans="1:43" x14ac:dyDescent="0.25">
      <c r="A6" s="386">
        <v>5</v>
      </c>
      <c r="B6" s="386" t="s">
        <v>26</v>
      </c>
      <c r="C6" s="398" t="s">
        <v>1059</v>
      </c>
      <c r="D6" s="399" t="s">
        <v>1060</v>
      </c>
      <c r="E6" s="389" t="s">
        <v>1061</v>
      </c>
      <c r="F6" s="389" t="s">
        <v>1062</v>
      </c>
      <c r="G6" s="390" t="s">
        <v>152</v>
      </c>
      <c r="H6" s="391" t="s">
        <v>1063</v>
      </c>
      <c r="I6" s="393" t="s">
        <v>1064</v>
      </c>
      <c r="J6" s="393"/>
      <c r="K6" s="393" t="s">
        <v>149</v>
      </c>
      <c r="L6" s="393" t="s">
        <v>1065</v>
      </c>
      <c r="M6" s="394" t="s">
        <v>1066</v>
      </c>
      <c r="N6" s="395"/>
      <c r="O6" s="400" t="s">
        <v>153</v>
      </c>
      <c r="P6" s="89">
        <v>10</v>
      </c>
      <c r="Q6" s="143"/>
      <c r="R6" s="88"/>
      <c r="S6" s="56">
        <v>2</v>
      </c>
      <c r="T6" s="57"/>
      <c r="U6" s="56"/>
      <c r="V6" s="57"/>
      <c r="W6" s="56"/>
      <c r="X6" s="57"/>
      <c r="Y6" s="56">
        <v>1</v>
      </c>
      <c r="Z6" s="57"/>
      <c r="AA6" s="56"/>
      <c r="AB6" s="57"/>
      <c r="AC6" s="56"/>
      <c r="AD6" s="57"/>
      <c r="AE6" s="56"/>
      <c r="AF6" s="55">
        <v>3</v>
      </c>
      <c r="AG6" s="54"/>
      <c r="AH6" s="55"/>
      <c r="AI6" s="54"/>
      <c r="AJ6" s="55"/>
      <c r="AK6" s="54"/>
      <c r="AL6" s="55"/>
      <c r="AM6" s="54"/>
      <c r="AN6" s="53"/>
      <c r="AO6" s="59" t="s">
        <v>168</v>
      </c>
      <c r="AP6" s="52"/>
      <c r="AQ6" s="43" t="str">
        <f t="shared" si="0"/>
        <v>B CAN</v>
      </c>
    </row>
    <row r="7" spans="1:43" x14ac:dyDescent="0.25">
      <c r="A7" s="386">
        <v>6</v>
      </c>
      <c r="B7" s="386" t="s">
        <v>26</v>
      </c>
      <c r="C7" s="398" t="s">
        <v>996</v>
      </c>
      <c r="D7" s="399" t="s">
        <v>1292</v>
      </c>
      <c r="E7" s="389" t="s">
        <v>1293</v>
      </c>
      <c r="F7" s="389" t="s">
        <v>1287</v>
      </c>
      <c r="G7" s="390" t="s">
        <v>148</v>
      </c>
      <c r="H7" s="391" t="s">
        <v>1288</v>
      </c>
      <c r="I7" s="393" t="s">
        <v>1289</v>
      </c>
      <c r="J7" s="393" t="s">
        <v>164</v>
      </c>
      <c r="K7" s="393" t="s">
        <v>149</v>
      </c>
      <c r="L7" s="393" t="s">
        <v>1290</v>
      </c>
      <c r="M7" s="394" t="s">
        <v>1291</v>
      </c>
      <c r="N7" s="395"/>
      <c r="O7" s="400" t="s">
        <v>153</v>
      </c>
      <c r="P7" s="89"/>
      <c r="Q7" s="143"/>
      <c r="R7" s="281">
        <v>10</v>
      </c>
      <c r="S7" s="56"/>
      <c r="T7" s="57">
        <v>1</v>
      </c>
      <c r="U7" s="56">
        <v>3</v>
      </c>
      <c r="V7" s="57"/>
      <c r="W7" s="56"/>
      <c r="X7" s="57"/>
      <c r="Y7" s="56"/>
      <c r="Z7" s="57"/>
      <c r="AA7" s="56"/>
      <c r="AB7" s="57"/>
      <c r="AC7" s="56"/>
      <c r="AD7" s="57"/>
      <c r="AE7" s="56">
        <v>2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1280</v>
      </c>
      <c r="AQ7" s="43" t="str">
        <f t="shared" si="0"/>
        <v>B CAN</v>
      </c>
    </row>
    <row r="8" spans="1:43" ht="26.25" x14ac:dyDescent="0.25">
      <c r="A8" s="386">
        <v>7</v>
      </c>
      <c r="B8" s="386" t="s">
        <v>26</v>
      </c>
      <c r="C8" s="398" t="s">
        <v>1043</v>
      </c>
      <c r="D8" s="399" t="s">
        <v>1044</v>
      </c>
      <c r="E8" s="389" t="s">
        <v>1045</v>
      </c>
      <c r="F8" s="389" t="s">
        <v>1046</v>
      </c>
      <c r="G8" s="390" t="s">
        <v>152</v>
      </c>
      <c r="H8" s="391" t="s">
        <v>1047</v>
      </c>
      <c r="I8" s="392" t="s">
        <v>1048</v>
      </c>
      <c r="J8" s="392" t="s">
        <v>122</v>
      </c>
      <c r="K8" s="392" t="s">
        <v>149</v>
      </c>
      <c r="L8" s="393" t="s">
        <v>1049</v>
      </c>
      <c r="M8" s="394" t="s">
        <v>1050</v>
      </c>
      <c r="N8" s="395" t="s">
        <v>1051</v>
      </c>
      <c r="O8" s="420" t="s">
        <v>153</v>
      </c>
      <c r="P8" s="89">
        <v>10</v>
      </c>
      <c r="Q8" s="143"/>
      <c r="R8" s="191"/>
      <c r="S8" s="56"/>
      <c r="T8" s="57"/>
      <c r="U8" s="56"/>
      <c r="V8" s="57"/>
      <c r="W8" s="56">
        <v>2</v>
      </c>
      <c r="X8" s="57"/>
      <c r="Y8" s="56"/>
      <c r="Z8" s="57"/>
      <c r="AA8" s="56"/>
      <c r="AB8" s="57"/>
      <c r="AC8" s="56"/>
      <c r="AD8" s="57"/>
      <c r="AE8" s="56">
        <v>1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43" t="str">
        <f t="shared" si="0"/>
        <v>B CAN</v>
      </c>
    </row>
    <row r="9" spans="1:43" ht="26.25" x14ac:dyDescent="0.25">
      <c r="A9" s="386">
        <v>8</v>
      </c>
      <c r="B9" s="386" t="s">
        <v>26</v>
      </c>
      <c r="C9" s="398" t="s">
        <v>1041</v>
      </c>
      <c r="D9" s="399" t="s">
        <v>1033</v>
      </c>
      <c r="E9" s="389" t="s">
        <v>1042</v>
      </c>
      <c r="F9" s="389" t="s">
        <v>1035</v>
      </c>
      <c r="G9" s="390" t="s">
        <v>152</v>
      </c>
      <c r="H9" s="391" t="s">
        <v>1036</v>
      </c>
      <c r="I9" s="392" t="s">
        <v>1037</v>
      </c>
      <c r="J9" s="392" t="s">
        <v>122</v>
      </c>
      <c r="K9" s="392" t="s">
        <v>149</v>
      </c>
      <c r="L9" s="393" t="s">
        <v>1038</v>
      </c>
      <c r="M9" s="394" t="s">
        <v>1039</v>
      </c>
      <c r="N9" s="395" t="s">
        <v>1040</v>
      </c>
      <c r="O9" s="400" t="s">
        <v>153</v>
      </c>
      <c r="P9" s="89">
        <v>10</v>
      </c>
      <c r="Q9" s="143"/>
      <c r="R9" s="88"/>
      <c r="S9" s="56"/>
      <c r="T9" s="57"/>
      <c r="U9" s="56"/>
      <c r="V9" s="57"/>
      <c r="W9" s="56">
        <v>3</v>
      </c>
      <c r="X9" s="57"/>
      <c r="Y9" s="56">
        <v>1</v>
      </c>
      <c r="Z9" s="57"/>
      <c r="AA9" s="56"/>
      <c r="AB9" s="57"/>
      <c r="AC9" s="56"/>
      <c r="AD9" s="57"/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 t="s">
        <v>657</v>
      </c>
      <c r="AP9" s="52"/>
      <c r="AQ9" s="43" t="str">
        <f t="shared" si="0"/>
        <v>B CAN</v>
      </c>
    </row>
    <row r="10" spans="1:43" x14ac:dyDescent="0.25">
      <c r="A10" s="386">
        <v>9</v>
      </c>
      <c r="B10" s="386" t="s">
        <v>26</v>
      </c>
      <c r="C10" s="398" t="s">
        <v>843</v>
      </c>
      <c r="D10" s="399" t="s">
        <v>1006</v>
      </c>
      <c r="E10" s="389" t="s">
        <v>1007</v>
      </c>
      <c r="F10" s="389" t="s">
        <v>1008</v>
      </c>
      <c r="G10" s="390" t="s">
        <v>161</v>
      </c>
      <c r="H10" s="391" t="s">
        <v>1009</v>
      </c>
      <c r="I10" s="392" t="s">
        <v>1010</v>
      </c>
      <c r="J10" s="392"/>
      <c r="K10" s="392" t="s">
        <v>149</v>
      </c>
      <c r="L10" s="393" t="s">
        <v>1011</v>
      </c>
      <c r="M10" s="394" t="s">
        <v>1012</v>
      </c>
      <c r="N10" s="395" t="s">
        <v>1013</v>
      </c>
      <c r="O10" s="400" t="s">
        <v>153</v>
      </c>
      <c r="P10" s="89">
        <v>10</v>
      </c>
      <c r="Q10" s="143"/>
      <c r="R10" s="281"/>
      <c r="S10" s="56">
        <v>1</v>
      </c>
      <c r="T10" s="57">
        <v>3</v>
      </c>
      <c r="U10" s="56"/>
      <c r="V10" s="57"/>
      <c r="W10" s="56"/>
      <c r="X10" s="57"/>
      <c r="Y10" s="56">
        <v>2</v>
      </c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43" t="str">
        <f t="shared" si="0"/>
        <v>B CAN</v>
      </c>
    </row>
    <row r="11" spans="1:43" x14ac:dyDescent="0.25">
      <c r="A11" s="386">
        <v>10</v>
      </c>
      <c r="B11" s="386" t="s">
        <v>26</v>
      </c>
      <c r="C11" s="398" t="s">
        <v>1014</v>
      </c>
      <c r="D11" s="399" t="s">
        <v>1015</v>
      </c>
      <c r="E11" s="389" t="s">
        <v>1016</v>
      </c>
      <c r="F11" s="389" t="s">
        <v>1017</v>
      </c>
      <c r="G11" s="390" t="s">
        <v>712</v>
      </c>
      <c r="H11" s="391" t="s">
        <v>1018</v>
      </c>
      <c r="I11" s="392" t="s">
        <v>1019</v>
      </c>
      <c r="J11" s="392"/>
      <c r="K11" s="392" t="s">
        <v>149</v>
      </c>
      <c r="L11" s="393" t="s">
        <v>1020</v>
      </c>
      <c r="M11" s="394" t="s">
        <v>1021</v>
      </c>
      <c r="N11" s="395"/>
      <c r="O11" s="400" t="s">
        <v>153</v>
      </c>
      <c r="P11" s="89">
        <v>10</v>
      </c>
      <c r="Q11" s="143"/>
      <c r="R11" s="281"/>
      <c r="S11" s="56"/>
      <c r="T11" s="57"/>
      <c r="U11" s="56"/>
      <c r="V11" s="57"/>
      <c r="W11" s="56">
        <v>2</v>
      </c>
      <c r="X11" s="57"/>
      <c r="Y11" s="56">
        <v>3</v>
      </c>
      <c r="Z11" s="57"/>
      <c r="AA11" s="56"/>
      <c r="AB11" s="57"/>
      <c r="AC11" s="56"/>
      <c r="AD11" s="57"/>
      <c r="AE11" s="56"/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43" t="str">
        <f t="shared" si="0"/>
        <v>B CAN</v>
      </c>
    </row>
    <row r="12" spans="1:43" x14ac:dyDescent="0.25">
      <c r="A12" s="386">
        <v>11</v>
      </c>
      <c r="B12" s="386" t="s">
        <v>26</v>
      </c>
      <c r="C12" s="398" t="s">
        <v>1150</v>
      </c>
      <c r="D12" s="399" t="s">
        <v>1151</v>
      </c>
      <c r="E12" s="389" t="s">
        <v>1152</v>
      </c>
      <c r="F12" s="389" t="s">
        <v>1153</v>
      </c>
      <c r="G12" s="390" t="s">
        <v>161</v>
      </c>
      <c r="H12" s="391" t="s">
        <v>1154</v>
      </c>
      <c r="I12" s="392" t="s">
        <v>1155</v>
      </c>
      <c r="J12" s="392"/>
      <c r="K12" s="392" t="s">
        <v>149</v>
      </c>
      <c r="L12" s="393" t="s">
        <v>1020</v>
      </c>
      <c r="M12" s="394" t="s">
        <v>1156</v>
      </c>
      <c r="N12" s="395"/>
      <c r="O12" s="400" t="s">
        <v>153</v>
      </c>
      <c r="P12" s="89"/>
      <c r="Q12" s="143"/>
      <c r="R12" s="281">
        <v>10</v>
      </c>
      <c r="S12" s="56"/>
      <c r="T12" s="57">
        <v>1</v>
      </c>
      <c r="U12" s="56"/>
      <c r="V12" s="57"/>
      <c r="W12" s="56"/>
      <c r="X12" s="57">
        <v>3</v>
      </c>
      <c r="Y12" s="56"/>
      <c r="Z12" s="57"/>
      <c r="AA12" s="56"/>
      <c r="AB12" s="57"/>
      <c r="AC12" s="56"/>
      <c r="AD12" s="57">
        <v>2</v>
      </c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43" t="str">
        <f t="shared" si="0"/>
        <v>B CAN</v>
      </c>
    </row>
    <row r="13" spans="1:43" x14ac:dyDescent="0.25">
      <c r="A13" s="386">
        <v>12</v>
      </c>
      <c r="B13" s="386" t="s">
        <v>26</v>
      </c>
      <c r="C13" s="433" t="s">
        <v>2739</v>
      </c>
      <c r="D13" s="436" t="s">
        <v>1281</v>
      </c>
      <c r="E13" s="389" t="s">
        <v>2740</v>
      </c>
      <c r="F13" s="389" t="s">
        <v>1282</v>
      </c>
      <c r="G13" s="390" t="s">
        <v>161</v>
      </c>
      <c r="H13" s="391" t="s">
        <v>1283</v>
      </c>
      <c r="I13" s="392" t="s">
        <v>1284</v>
      </c>
      <c r="J13" s="392"/>
      <c r="K13" s="392" t="s">
        <v>149</v>
      </c>
      <c r="L13" s="393" t="s">
        <v>1285</v>
      </c>
      <c r="M13" s="394" t="s">
        <v>1286</v>
      </c>
      <c r="N13" s="395"/>
      <c r="O13" s="400" t="s">
        <v>151</v>
      </c>
      <c r="P13" s="89">
        <v>10</v>
      </c>
      <c r="Q13" s="143"/>
      <c r="R13" s="281"/>
      <c r="S13" s="56"/>
      <c r="T13" s="57">
        <v>3</v>
      </c>
      <c r="U13" s="56"/>
      <c r="V13" s="57"/>
      <c r="W13" s="56"/>
      <c r="X13" s="57"/>
      <c r="Y13" s="56"/>
      <c r="Z13" s="57"/>
      <c r="AA13" s="56"/>
      <c r="AB13" s="57">
        <v>2</v>
      </c>
      <c r="AC13" s="56"/>
      <c r="AD13" s="57"/>
      <c r="AE13" s="56"/>
      <c r="AF13" s="55"/>
      <c r="AG13" s="312">
        <v>1</v>
      </c>
      <c r="AH13" s="55"/>
      <c r="AI13" s="54"/>
      <c r="AJ13" s="55"/>
      <c r="AK13" s="54"/>
      <c r="AL13" s="55"/>
      <c r="AM13" s="54"/>
      <c r="AN13" s="53"/>
      <c r="AO13" s="59" t="s">
        <v>168</v>
      </c>
      <c r="AP13" s="52"/>
      <c r="AQ13" s="43" t="str">
        <f t="shared" si="0"/>
        <v>B CAN</v>
      </c>
    </row>
    <row r="14" spans="1:43" ht="26.25" x14ac:dyDescent="0.25">
      <c r="A14" s="386">
        <v>13</v>
      </c>
      <c r="B14" s="386" t="s">
        <v>26</v>
      </c>
      <c r="C14" s="398" t="s">
        <v>1067</v>
      </c>
      <c r="D14" s="399" t="s">
        <v>1068</v>
      </c>
      <c r="E14" s="389" t="s">
        <v>1069</v>
      </c>
      <c r="F14" s="389" t="s">
        <v>1070</v>
      </c>
      <c r="G14" s="390" t="s">
        <v>152</v>
      </c>
      <c r="H14" s="391" t="s">
        <v>1071</v>
      </c>
      <c r="I14" s="392" t="s">
        <v>1072</v>
      </c>
      <c r="J14" s="392" t="s">
        <v>1073</v>
      </c>
      <c r="K14" s="392" t="s">
        <v>149</v>
      </c>
      <c r="L14" s="393" t="s">
        <v>1074</v>
      </c>
      <c r="M14" s="394" t="s">
        <v>1075</v>
      </c>
      <c r="N14" s="395"/>
      <c r="O14" s="400" t="s">
        <v>153</v>
      </c>
      <c r="P14" s="89">
        <v>10</v>
      </c>
      <c r="Q14" s="143"/>
      <c r="R14" s="278"/>
      <c r="S14" s="56"/>
      <c r="T14" s="57">
        <v>1</v>
      </c>
      <c r="U14" s="56"/>
      <c r="V14" s="57"/>
      <c r="W14" s="56">
        <v>3</v>
      </c>
      <c r="X14" s="57">
        <v>2</v>
      </c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 t="s">
        <v>1076</v>
      </c>
      <c r="AQ14" s="43" t="str">
        <f t="shared" si="0"/>
        <v>B CAN</v>
      </c>
    </row>
    <row r="15" spans="1:43" x14ac:dyDescent="0.25">
      <c r="A15" s="386">
        <v>14</v>
      </c>
      <c r="B15" s="386" t="s">
        <v>26</v>
      </c>
      <c r="C15" s="398" t="s">
        <v>800</v>
      </c>
      <c r="D15" s="399" t="s">
        <v>1052</v>
      </c>
      <c r="E15" s="389" t="s">
        <v>1053</v>
      </c>
      <c r="F15" s="389" t="s">
        <v>1054</v>
      </c>
      <c r="G15" s="390" t="s">
        <v>148</v>
      </c>
      <c r="H15" s="391" t="s">
        <v>1055</v>
      </c>
      <c r="I15" s="392" t="s">
        <v>1056</v>
      </c>
      <c r="J15" s="392"/>
      <c r="K15" s="392" t="s">
        <v>149</v>
      </c>
      <c r="L15" s="393" t="s">
        <v>1057</v>
      </c>
      <c r="M15" s="394" t="s">
        <v>1058</v>
      </c>
      <c r="N15" s="395"/>
      <c r="O15" s="420" t="s">
        <v>151</v>
      </c>
      <c r="P15" s="89">
        <v>10</v>
      </c>
      <c r="Q15" s="143"/>
      <c r="R15" s="191"/>
      <c r="S15" s="56"/>
      <c r="T15" s="57">
        <v>3</v>
      </c>
      <c r="U15" s="56"/>
      <c r="V15" s="57"/>
      <c r="W15" s="56"/>
      <c r="X15" s="57"/>
      <c r="Y15" s="56"/>
      <c r="Z15" s="57"/>
      <c r="AA15" s="56"/>
      <c r="AB15" s="57"/>
      <c r="AC15" s="56"/>
      <c r="AD15" s="57">
        <v>1</v>
      </c>
      <c r="AE15" s="56">
        <v>2</v>
      </c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43" t="str">
        <f t="shared" si="0"/>
        <v>B CAN</v>
      </c>
    </row>
    <row r="16" spans="1:43" ht="26.25" x14ac:dyDescent="0.25">
      <c r="A16" s="386">
        <v>15</v>
      </c>
      <c r="B16" s="386" t="s">
        <v>26</v>
      </c>
      <c r="C16" s="398" t="s">
        <v>1025</v>
      </c>
      <c r="D16" s="399" t="s">
        <v>1026</v>
      </c>
      <c r="E16" s="389" t="s">
        <v>1805</v>
      </c>
      <c r="F16" s="389" t="s">
        <v>1027</v>
      </c>
      <c r="G16" s="390" t="s">
        <v>152</v>
      </c>
      <c r="H16" s="391" t="s">
        <v>1029</v>
      </c>
      <c r="I16" s="392" t="s">
        <v>1028</v>
      </c>
      <c r="J16" s="392"/>
      <c r="K16" s="392" t="s">
        <v>149</v>
      </c>
      <c r="L16" s="393" t="s">
        <v>1030</v>
      </c>
      <c r="M16" s="394" t="s">
        <v>1031</v>
      </c>
      <c r="N16" s="395"/>
      <c r="O16" s="400" t="s">
        <v>153</v>
      </c>
      <c r="P16" s="89">
        <v>10</v>
      </c>
      <c r="Q16" s="143"/>
      <c r="R16" s="88"/>
      <c r="S16" s="56">
        <v>2</v>
      </c>
      <c r="T16" s="57">
        <v>3</v>
      </c>
      <c r="U16" s="56"/>
      <c r="V16" s="57"/>
      <c r="W16" s="56"/>
      <c r="X16" s="57"/>
      <c r="Y16" s="56"/>
      <c r="Z16" s="57"/>
      <c r="AA16" s="56"/>
      <c r="AB16" s="57"/>
      <c r="AC16" s="56"/>
      <c r="AD16" s="57">
        <v>1</v>
      </c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43" t="str">
        <f t="shared" si="0"/>
        <v>B CAN</v>
      </c>
    </row>
    <row r="17" spans="1:43" x14ac:dyDescent="0.25">
      <c r="A17" s="386">
        <v>16</v>
      </c>
      <c r="B17" s="386" t="s">
        <v>26</v>
      </c>
      <c r="C17" s="398" t="s">
        <v>337</v>
      </c>
      <c r="D17" s="399" t="s">
        <v>649</v>
      </c>
      <c r="E17" s="389" t="s">
        <v>650</v>
      </c>
      <c r="F17" s="389" t="s">
        <v>651</v>
      </c>
      <c r="G17" s="390" t="s">
        <v>161</v>
      </c>
      <c r="H17" s="391" t="s">
        <v>652</v>
      </c>
      <c r="I17" s="392" t="s">
        <v>653</v>
      </c>
      <c r="J17" s="392" t="s">
        <v>654</v>
      </c>
      <c r="K17" s="392" t="s">
        <v>233</v>
      </c>
      <c r="L17" s="393" t="s">
        <v>655</v>
      </c>
      <c r="M17" s="394" t="s">
        <v>656</v>
      </c>
      <c r="N17" s="395"/>
      <c r="O17" s="420" t="s">
        <v>153</v>
      </c>
      <c r="P17" s="89"/>
      <c r="Q17" s="143"/>
      <c r="R17" s="280">
        <v>10</v>
      </c>
      <c r="S17" s="56"/>
      <c r="T17" s="57">
        <v>3</v>
      </c>
      <c r="U17" s="56"/>
      <c r="V17" s="57"/>
      <c r="W17" s="56"/>
      <c r="X17" s="57"/>
      <c r="Y17" s="56">
        <v>1</v>
      </c>
      <c r="Z17" s="57"/>
      <c r="AA17" s="56"/>
      <c r="AB17" s="57"/>
      <c r="AC17" s="56"/>
      <c r="AD17" s="57"/>
      <c r="AE17" s="56"/>
      <c r="AF17" s="55"/>
      <c r="AG17" s="54">
        <v>2</v>
      </c>
      <c r="AH17" s="55"/>
      <c r="AI17" s="54"/>
      <c r="AJ17" s="55"/>
      <c r="AK17" s="54"/>
      <c r="AL17" s="55"/>
      <c r="AM17" s="54"/>
      <c r="AN17" s="53"/>
      <c r="AO17" s="59" t="s">
        <v>657</v>
      </c>
      <c r="AP17" s="52"/>
      <c r="AQ17" s="43" t="str">
        <f t="shared" si="0"/>
        <v>B CAN</v>
      </c>
    </row>
    <row r="18" spans="1:43" x14ac:dyDescent="0.25">
      <c r="A18" s="386">
        <v>17</v>
      </c>
      <c r="B18" s="386" t="s">
        <v>26</v>
      </c>
      <c r="C18" s="398" t="s">
        <v>704</v>
      </c>
      <c r="D18" s="399" t="s">
        <v>1140</v>
      </c>
      <c r="E18" s="389" t="s">
        <v>1141</v>
      </c>
      <c r="F18" s="389" t="s">
        <v>1142</v>
      </c>
      <c r="G18" s="390" t="s">
        <v>161</v>
      </c>
      <c r="H18" s="391" t="s">
        <v>1143</v>
      </c>
      <c r="I18" s="392" t="s">
        <v>1144</v>
      </c>
      <c r="J18" s="392"/>
      <c r="K18" s="392" t="s">
        <v>149</v>
      </c>
      <c r="L18" s="393" t="s">
        <v>1145</v>
      </c>
      <c r="M18" s="394" t="s">
        <v>1146</v>
      </c>
      <c r="N18" s="395" t="s">
        <v>1147</v>
      </c>
      <c r="O18" s="400" t="s">
        <v>153</v>
      </c>
      <c r="P18" s="89"/>
      <c r="Q18" s="143"/>
      <c r="R18" s="281">
        <v>10</v>
      </c>
      <c r="S18" s="56">
        <v>3</v>
      </c>
      <c r="T18" s="57"/>
      <c r="U18" s="56"/>
      <c r="V18" s="57"/>
      <c r="W18" s="56"/>
      <c r="X18" s="57"/>
      <c r="Y18" s="56">
        <v>1</v>
      </c>
      <c r="Z18" s="57"/>
      <c r="AA18" s="56"/>
      <c r="AB18" s="57"/>
      <c r="AC18" s="56"/>
      <c r="AD18" s="57"/>
      <c r="AE18" s="56"/>
      <c r="AF18" s="55"/>
      <c r="AG18" s="54">
        <v>2</v>
      </c>
      <c r="AH18" s="55"/>
      <c r="AI18" s="54"/>
      <c r="AJ18" s="55"/>
      <c r="AK18" s="54"/>
      <c r="AL18" s="55"/>
      <c r="AM18" s="54"/>
      <c r="AN18" s="53"/>
      <c r="AO18" s="59" t="s">
        <v>1148</v>
      </c>
      <c r="AP18" s="52" t="s">
        <v>1149</v>
      </c>
      <c r="AQ18" s="43" t="str">
        <f t="shared" si="0"/>
        <v>B CAN</v>
      </c>
    </row>
    <row r="19" spans="1:43" x14ac:dyDescent="0.25">
      <c r="A19" s="82">
        <v>18</v>
      </c>
      <c r="B19" s="82" t="s">
        <v>26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43" t="str">
        <f t="shared" si="0"/>
        <v>B CAN</v>
      </c>
    </row>
    <row r="20" spans="1:43" x14ac:dyDescent="0.25">
      <c r="A20" s="82">
        <v>19</v>
      </c>
      <c r="B20" s="82" t="s">
        <v>26</v>
      </c>
      <c r="C20" s="125"/>
      <c r="D20" s="132"/>
      <c r="E20" s="169"/>
      <c r="F20" s="162"/>
      <c r="G20" s="165"/>
      <c r="H20" s="132"/>
      <c r="I20" s="176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43" t="str">
        <f t="shared" ref="AQ20:AQ33" si="1">B20</f>
        <v>B CAN</v>
      </c>
    </row>
    <row r="21" spans="1:43" x14ac:dyDescent="0.25">
      <c r="A21" s="82">
        <v>20</v>
      </c>
      <c r="B21" s="82" t="s">
        <v>26</v>
      </c>
      <c r="C21" s="125"/>
      <c r="D21" s="132"/>
      <c r="E21" s="169"/>
      <c r="F21" s="162"/>
      <c r="G21" s="165"/>
      <c r="H21" s="132"/>
      <c r="I21" s="174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43" t="str">
        <f t="shared" si="1"/>
        <v>B CAN</v>
      </c>
    </row>
    <row r="22" spans="1:43" x14ac:dyDescent="0.25">
      <c r="A22" s="82">
        <v>21</v>
      </c>
      <c r="B22" s="82" t="s">
        <v>26</v>
      </c>
      <c r="C22" s="58"/>
      <c r="D22" s="131"/>
      <c r="E22" s="167"/>
      <c r="F22" s="160"/>
      <c r="G22" s="165"/>
      <c r="H22" s="184"/>
      <c r="I22" s="172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43" t="str">
        <f t="shared" si="1"/>
        <v>B CAN</v>
      </c>
    </row>
    <row r="23" spans="1:43" x14ac:dyDescent="0.25">
      <c r="A23" s="82">
        <v>22</v>
      </c>
      <c r="B23" s="82" t="s">
        <v>26</v>
      </c>
      <c r="C23" s="58"/>
      <c r="D23" s="131"/>
      <c r="E23" s="168"/>
      <c r="F23" s="161"/>
      <c r="G23" s="165"/>
      <c r="H23" s="132"/>
      <c r="I23" s="173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43" t="str">
        <f t="shared" si="1"/>
        <v>B CAN</v>
      </c>
    </row>
    <row r="24" spans="1:43" x14ac:dyDescent="0.25">
      <c r="A24" s="82">
        <v>23</v>
      </c>
      <c r="B24" s="82" t="s">
        <v>26</v>
      </c>
      <c r="C24" s="58"/>
      <c r="D24" s="131"/>
      <c r="E24" s="168"/>
      <c r="F24" s="161"/>
      <c r="G24" s="165"/>
      <c r="H24" s="132"/>
      <c r="I24" s="173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43" t="str">
        <f t="shared" si="1"/>
        <v>B CAN</v>
      </c>
    </row>
    <row r="25" spans="1:43" x14ac:dyDescent="0.25">
      <c r="A25" s="82">
        <v>24</v>
      </c>
      <c r="B25" s="82" t="s">
        <v>26</v>
      </c>
      <c r="C25" s="58"/>
      <c r="D25" s="131"/>
      <c r="E25" s="168"/>
      <c r="F25" s="161"/>
      <c r="G25" s="165"/>
      <c r="H25" s="132"/>
      <c r="I25" s="173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43" t="str">
        <f t="shared" si="1"/>
        <v>B CAN</v>
      </c>
    </row>
    <row r="26" spans="1:43" x14ac:dyDescent="0.25">
      <c r="A26" s="82">
        <v>25</v>
      </c>
      <c r="B26" s="82" t="s">
        <v>26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43" t="str">
        <f t="shared" si="1"/>
        <v>B CAN</v>
      </c>
    </row>
    <row r="27" spans="1:43" x14ac:dyDescent="0.25">
      <c r="A27" s="82">
        <v>26</v>
      </c>
      <c r="B27" s="82" t="s">
        <v>26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43" t="str">
        <f t="shared" si="1"/>
        <v>B CAN</v>
      </c>
    </row>
    <row r="28" spans="1:43" x14ac:dyDescent="0.25">
      <c r="A28" s="82">
        <v>27</v>
      </c>
      <c r="B28" s="82" t="s">
        <v>26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43" t="str">
        <f t="shared" si="1"/>
        <v>B CAN</v>
      </c>
    </row>
    <row r="29" spans="1:43" x14ac:dyDescent="0.25">
      <c r="A29" s="82">
        <v>28</v>
      </c>
      <c r="B29" s="82" t="s">
        <v>26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43" t="str">
        <f t="shared" si="1"/>
        <v>B CAN</v>
      </c>
    </row>
    <row r="30" spans="1:43" x14ac:dyDescent="0.25">
      <c r="A30" s="82">
        <v>29</v>
      </c>
      <c r="B30" s="82" t="s">
        <v>26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43" t="str">
        <f t="shared" si="1"/>
        <v>B CAN</v>
      </c>
    </row>
    <row r="31" spans="1:43" x14ac:dyDescent="0.25">
      <c r="A31" s="82">
        <v>30</v>
      </c>
      <c r="B31" s="82" t="s">
        <v>26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43" t="str">
        <f t="shared" si="1"/>
        <v>B CAN</v>
      </c>
    </row>
    <row r="32" spans="1:43" x14ac:dyDescent="0.25">
      <c r="A32" s="82">
        <v>31</v>
      </c>
      <c r="B32" s="82" t="s">
        <v>26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43" t="str">
        <f t="shared" si="1"/>
        <v>B CAN</v>
      </c>
    </row>
    <row r="33" spans="1:43" x14ac:dyDescent="0.25">
      <c r="A33" s="82">
        <v>32</v>
      </c>
      <c r="B33" s="82" t="s">
        <v>26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43" t="str">
        <f t="shared" si="1"/>
        <v>B CAN</v>
      </c>
    </row>
    <row r="34" spans="1:43" x14ac:dyDescent="0.25">
      <c r="A34" s="82">
        <v>33</v>
      </c>
      <c r="B34" s="82" t="s">
        <v>26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43" t="str">
        <f t="shared" ref="AQ34:AQ65" si="2">B34</f>
        <v>B CAN</v>
      </c>
    </row>
    <row r="35" spans="1:43" x14ac:dyDescent="0.25">
      <c r="A35" s="82">
        <v>34</v>
      </c>
      <c r="B35" s="82" t="s">
        <v>26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43" t="str">
        <f t="shared" si="2"/>
        <v>B CAN</v>
      </c>
    </row>
    <row r="36" spans="1:43" x14ac:dyDescent="0.25">
      <c r="A36" s="82">
        <v>35</v>
      </c>
      <c r="B36" s="82" t="s">
        <v>26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43" t="str">
        <f t="shared" si="2"/>
        <v>B CAN</v>
      </c>
    </row>
    <row r="37" spans="1:43" x14ac:dyDescent="0.25">
      <c r="A37" s="82">
        <f t="shared" ref="A37:A50" si="3">A36+1</f>
        <v>36</v>
      </c>
      <c r="B37" s="82" t="str">
        <f t="shared" ref="B37:B45" si="4">B36</f>
        <v>B CAN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43" t="str">
        <f t="shared" si="2"/>
        <v>B CAN</v>
      </c>
    </row>
    <row r="38" spans="1:43" x14ac:dyDescent="0.25">
      <c r="A38" s="82">
        <f t="shared" si="3"/>
        <v>37</v>
      </c>
      <c r="B38" s="82" t="str">
        <f t="shared" si="4"/>
        <v>B CAN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43" t="str">
        <f t="shared" si="2"/>
        <v>B CAN</v>
      </c>
    </row>
    <row r="39" spans="1:43" x14ac:dyDescent="0.25">
      <c r="A39" s="82">
        <f t="shared" si="3"/>
        <v>38</v>
      </c>
      <c r="B39" s="82" t="str">
        <f t="shared" si="4"/>
        <v>B CAN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43" t="str">
        <f t="shared" si="2"/>
        <v>B CAN</v>
      </c>
    </row>
    <row r="40" spans="1:43" x14ac:dyDescent="0.25">
      <c r="A40" s="82">
        <f t="shared" si="3"/>
        <v>39</v>
      </c>
      <c r="B40" s="82" t="str">
        <f t="shared" si="4"/>
        <v>B CAN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43" t="str">
        <f t="shared" si="2"/>
        <v>B CAN</v>
      </c>
    </row>
    <row r="41" spans="1:43" x14ac:dyDescent="0.25">
      <c r="A41" s="82">
        <f t="shared" si="3"/>
        <v>40</v>
      </c>
      <c r="B41" s="82" t="str">
        <f t="shared" si="4"/>
        <v>B CAN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43" t="str">
        <f t="shared" si="2"/>
        <v>B CAN</v>
      </c>
    </row>
    <row r="42" spans="1:43" x14ac:dyDescent="0.25">
      <c r="A42" s="82">
        <f t="shared" si="3"/>
        <v>41</v>
      </c>
      <c r="B42" s="82" t="str">
        <f t="shared" si="4"/>
        <v>B CAN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43" t="str">
        <f t="shared" si="2"/>
        <v>B CAN</v>
      </c>
    </row>
    <row r="43" spans="1:43" x14ac:dyDescent="0.25">
      <c r="A43" s="82">
        <f t="shared" si="3"/>
        <v>42</v>
      </c>
      <c r="B43" s="82" t="str">
        <f t="shared" si="4"/>
        <v>B CAN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43" t="str">
        <f t="shared" si="2"/>
        <v>B CAN</v>
      </c>
    </row>
    <row r="44" spans="1:43" x14ac:dyDescent="0.25">
      <c r="A44" s="82">
        <f t="shared" si="3"/>
        <v>43</v>
      </c>
      <c r="B44" s="82" t="str">
        <f t="shared" si="4"/>
        <v>B CAN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43" t="str">
        <f t="shared" si="2"/>
        <v>B CAN</v>
      </c>
    </row>
    <row r="45" spans="1:43" x14ac:dyDescent="0.25">
      <c r="A45" s="82">
        <f t="shared" si="3"/>
        <v>44</v>
      </c>
      <c r="B45" s="82" t="str">
        <f t="shared" si="4"/>
        <v>B CAN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43" t="str">
        <f t="shared" si="2"/>
        <v>B CAN</v>
      </c>
    </row>
    <row r="46" spans="1:43" x14ac:dyDescent="0.25">
      <c r="A46" s="82">
        <f t="shared" si="3"/>
        <v>45</v>
      </c>
      <c r="B46" s="82" t="str">
        <f>B40</f>
        <v>B CAN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43" t="str">
        <f t="shared" si="2"/>
        <v>B CAN</v>
      </c>
    </row>
    <row r="47" spans="1:43" x14ac:dyDescent="0.25">
      <c r="A47" s="82">
        <f t="shared" si="3"/>
        <v>46</v>
      </c>
      <c r="B47" s="82" t="str">
        <f>B46</f>
        <v>B CAN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43" t="str">
        <f t="shared" si="2"/>
        <v>B CAN</v>
      </c>
    </row>
    <row r="48" spans="1:43" x14ac:dyDescent="0.25">
      <c r="A48" s="82">
        <f t="shared" si="3"/>
        <v>47</v>
      </c>
      <c r="B48" s="82" t="str">
        <f>B47</f>
        <v>B CAN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43" t="str">
        <f t="shared" si="2"/>
        <v>B CAN</v>
      </c>
    </row>
    <row r="49" spans="1:43" x14ac:dyDescent="0.25">
      <c r="A49" s="82">
        <f t="shared" si="3"/>
        <v>48</v>
      </c>
      <c r="B49" s="82" t="str">
        <f>B48</f>
        <v>B CAN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43" t="str">
        <f t="shared" si="2"/>
        <v>B CAN</v>
      </c>
    </row>
    <row r="50" spans="1:43" x14ac:dyDescent="0.25">
      <c r="A50" s="82">
        <f t="shared" si="3"/>
        <v>49</v>
      </c>
      <c r="B50" s="82" t="str">
        <f>B49</f>
        <v>B CAN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43" t="str">
        <f t="shared" si="2"/>
        <v>B CAN</v>
      </c>
    </row>
    <row r="51" spans="1:43" x14ac:dyDescent="0.25">
      <c r="A51" s="82">
        <f>A50+1</f>
        <v>50</v>
      </c>
      <c r="B51" s="82" t="str">
        <f>B50</f>
        <v>B CAN</v>
      </c>
      <c r="C51" s="66"/>
      <c r="D51" s="128"/>
      <c r="E51" s="167"/>
      <c r="F51" s="160"/>
      <c r="G51" s="165"/>
      <c r="H51" s="132"/>
      <c r="I51" s="172"/>
      <c r="J51" s="129"/>
      <c r="K51" s="172"/>
      <c r="L51" s="181"/>
      <c r="M51" s="16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43" t="str">
        <f t="shared" si="2"/>
        <v>B CAN</v>
      </c>
    </row>
    <row r="52" spans="1:43" x14ac:dyDescent="0.25">
      <c r="A52" s="82">
        <f t="shared" ref="A52:A100" si="5">A51+1</f>
        <v>51</v>
      </c>
      <c r="B52" s="82" t="str">
        <f t="shared" ref="B52:B80" si="6">B51</f>
        <v>B CAN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43" t="str">
        <f t="shared" si="2"/>
        <v>B CAN</v>
      </c>
    </row>
    <row r="53" spans="1:43" x14ac:dyDescent="0.25">
      <c r="A53" s="82">
        <f t="shared" si="5"/>
        <v>52</v>
      </c>
      <c r="B53" s="82" t="str">
        <f t="shared" si="6"/>
        <v>B CAN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43" t="str">
        <f t="shared" si="2"/>
        <v>B CAN</v>
      </c>
    </row>
    <row r="54" spans="1:43" x14ac:dyDescent="0.25">
      <c r="A54" s="82">
        <f t="shared" si="5"/>
        <v>53</v>
      </c>
      <c r="B54" s="82" t="str">
        <f t="shared" si="6"/>
        <v>B CAN</v>
      </c>
      <c r="C54" s="58"/>
      <c r="D54" s="131"/>
      <c r="E54" s="168"/>
      <c r="F54" s="161"/>
      <c r="G54" s="165"/>
      <c r="H54" s="132"/>
      <c r="I54" s="174"/>
      <c r="J54" s="135"/>
      <c r="K54" s="174"/>
      <c r="L54" s="135"/>
      <c r="M54" s="17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43" t="str">
        <f t="shared" si="2"/>
        <v>B CAN</v>
      </c>
    </row>
    <row r="55" spans="1:43" x14ac:dyDescent="0.25">
      <c r="A55" s="82">
        <f t="shared" si="5"/>
        <v>54</v>
      </c>
      <c r="B55" s="82" t="str">
        <f t="shared" si="6"/>
        <v>B CAN</v>
      </c>
      <c r="C55" s="58"/>
      <c r="D55" s="131"/>
      <c r="E55" s="168"/>
      <c r="F55" s="161"/>
      <c r="G55" s="165"/>
      <c r="H55" s="132"/>
      <c r="I55" s="174"/>
      <c r="J55" s="135"/>
      <c r="K55" s="174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43" t="str">
        <f t="shared" si="2"/>
        <v>B CAN</v>
      </c>
    </row>
    <row r="56" spans="1:43" x14ac:dyDescent="0.25">
      <c r="A56" s="82">
        <f t="shared" si="5"/>
        <v>55</v>
      </c>
      <c r="B56" s="82" t="str">
        <f t="shared" si="6"/>
        <v>B CAN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43" t="str">
        <f t="shared" si="2"/>
        <v>B CAN</v>
      </c>
    </row>
    <row r="57" spans="1:43" x14ac:dyDescent="0.25">
      <c r="A57" s="82">
        <f t="shared" si="5"/>
        <v>56</v>
      </c>
      <c r="B57" s="82" t="str">
        <f t="shared" si="6"/>
        <v>B CAN</v>
      </c>
      <c r="C57" s="58"/>
      <c r="D57" s="131"/>
      <c r="E57" s="168"/>
      <c r="F57" s="161"/>
      <c r="G57" s="165"/>
      <c r="H57" s="132"/>
      <c r="I57" s="173"/>
      <c r="J57" s="134"/>
      <c r="K57" s="173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43" t="str">
        <f t="shared" si="2"/>
        <v>B CAN</v>
      </c>
    </row>
    <row r="58" spans="1:43" x14ac:dyDescent="0.25">
      <c r="A58" s="82">
        <f t="shared" si="5"/>
        <v>57</v>
      </c>
      <c r="B58" s="82" t="str">
        <f t="shared" si="6"/>
        <v>B CAN</v>
      </c>
      <c r="C58" s="58"/>
      <c r="D58" s="131"/>
      <c r="E58" s="168"/>
      <c r="F58" s="161"/>
      <c r="G58" s="165"/>
      <c r="H58" s="132"/>
      <c r="I58" s="173"/>
      <c r="J58" s="134"/>
      <c r="K58" s="173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43" t="str">
        <f t="shared" si="2"/>
        <v>B CAN</v>
      </c>
    </row>
    <row r="59" spans="1:43" x14ac:dyDescent="0.25">
      <c r="A59" s="82">
        <f t="shared" si="5"/>
        <v>58</v>
      </c>
      <c r="B59" s="82" t="str">
        <f t="shared" si="6"/>
        <v>B CAN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43" t="str">
        <f t="shared" si="2"/>
        <v>B CAN</v>
      </c>
    </row>
    <row r="60" spans="1:43" x14ac:dyDescent="0.25">
      <c r="A60" s="82">
        <f t="shared" si="5"/>
        <v>59</v>
      </c>
      <c r="B60" s="82" t="str">
        <f t="shared" si="6"/>
        <v>B CAN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43" t="str">
        <f t="shared" si="2"/>
        <v>B CAN</v>
      </c>
    </row>
    <row r="61" spans="1:43" x14ac:dyDescent="0.25">
      <c r="A61" s="82">
        <f t="shared" si="5"/>
        <v>60</v>
      </c>
      <c r="B61" s="82" t="str">
        <f t="shared" si="6"/>
        <v>B CAN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43" t="str">
        <f t="shared" si="2"/>
        <v>B CAN</v>
      </c>
    </row>
    <row r="62" spans="1:43" x14ac:dyDescent="0.25">
      <c r="A62" s="82">
        <f t="shared" si="5"/>
        <v>61</v>
      </c>
      <c r="B62" s="82" t="str">
        <f t="shared" si="6"/>
        <v>B CAN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43" t="str">
        <f t="shared" si="2"/>
        <v>B CAN</v>
      </c>
    </row>
    <row r="63" spans="1:43" x14ac:dyDescent="0.25">
      <c r="A63" s="82">
        <f t="shared" si="5"/>
        <v>62</v>
      </c>
      <c r="B63" s="82" t="str">
        <f t="shared" si="6"/>
        <v>B CAN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43" t="str">
        <f t="shared" si="2"/>
        <v>B CAN</v>
      </c>
    </row>
    <row r="64" spans="1:43" x14ac:dyDescent="0.25">
      <c r="A64" s="82">
        <f t="shared" si="5"/>
        <v>63</v>
      </c>
      <c r="B64" s="82" t="str">
        <f t="shared" si="6"/>
        <v>B CAN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43" t="str">
        <f t="shared" si="2"/>
        <v>B CAN</v>
      </c>
    </row>
    <row r="65" spans="1:43" x14ac:dyDescent="0.25">
      <c r="A65" s="82">
        <f t="shared" si="5"/>
        <v>64</v>
      </c>
      <c r="B65" s="82" t="str">
        <f t="shared" si="6"/>
        <v>B CAN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43" t="str">
        <f t="shared" si="2"/>
        <v>B CAN</v>
      </c>
    </row>
    <row r="66" spans="1:43" x14ac:dyDescent="0.25">
      <c r="A66" s="82">
        <f t="shared" si="5"/>
        <v>65</v>
      </c>
      <c r="B66" s="82" t="str">
        <f t="shared" si="6"/>
        <v>B CAN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43" t="str">
        <f t="shared" ref="AQ66:AQ101" si="7">B66</f>
        <v>B CAN</v>
      </c>
    </row>
    <row r="67" spans="1:43" x14ac:dyDescent="0.25">
      <c r="A67" s="82">
        <f t="shared" si="5"/>
        <v>66</v>
      </c>
      <c r="B67" s="82" t="str">
        <f t="shared" si="6"/>
        <v>B CAN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43" t="str">
        <f t="shared" si="7"/>
        <v>B CAN</v>
      </c>
    </row>
    <row r="68" spans="1:43" x14ac:dyDescent="0.25">
      <c r="A68" s="82">
        <f t="shared" si="5"/>
        <v>67</v>
      </c>
      <c r="B68" s="82" t="str">
        <f t="shared" si="6"/>
        <v>B CAN</v>
      </c>
      <c r="C68" s="58"/>
      <c r="D68" s="131"/>
      <c r="E68" s="168"/>
      <c r="F68" s="161"/>
      <c r="G68" s="165"/>
      <c r="H68" s="132"/>
      <c r="I68" s="176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43" t="str">
        <f t="shared" si="7"/>
        <v>B CAN</v>
      </c>
    </row>
    <row r="69" spans="1:43" x14ac:dyDescent="0.25">
      <c r="A69" s="82">
        <f t="shared" si="5"/>
        <v>68</v>
      </c>
      <c r="B69" s="82" t="str">
        <f t="shared" si="6"/>
        <v>B CAN</v>
      </c>
      <c r="C69" s="125"/>
      <c r="D69" s="132"/>
      <c r="E69" s="169"/>
      <c r="F69" s="162"/>
      <c r="G69" s="165"/>
      <c r="H69" s="132"/>
      <c r="I69" s="174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43" t="str">
        <f t="shared" si="7"/>
        <v>B CAN</v>
      </c>
    </row>
    <row r="70" spans="1:43" x14ac:dyDescent="0.25">
      <c r="A70" s="82">
        <f t="shared" si="5"/>
        <v>69</v>
      </c>
      <c r="B70" s="82" t="str">
        <f t="shared" si="6"/>
        <v>B CAN</v>
      </c>
      <c r="C70" s="58"/>
      <c r="D70" s="131"/>
      <c r="E70" s="168"/>
      <c r="F70" s="161"/>
      <c r="G70" s="165"/>
      <c r="H70" s="132"/>
      <c r="I70" s="172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43" t="str">
        <f t="shared" si="7"/>
        <v>B CAN</v>
      </c>
    </row>
    <row r="71" spans="1:43" x14ac:dyDescent="0.25">
      <c r="A71" s="82">
        <f t="shared" si="5"/>
        <v>70</v>
      </c>
      <c r="B71" s="82" t="str">
        <f t="shared" si="6"/>
        <v>B CAN</v>
      </c>
      <c r="C71" s="58"/>
      <c r="D71" s="131"/>
      <c r="E71" s="168"/>
      <c r="F71" s="161"/>
      <c r="G71" s="165"/>
      <c r="H71" s="132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43" t="str">
        <f t="shared" si="7"/>
        <v>B CAN</v>
      </c>
    </row>
    <row r="72" spans="1:43" x14ac:dyDescent="0.25">
      <c r="A72" s="82">
        <f t="shared" si="5"/>
        <v>71</v>
      </c>
      <c r="B72" s="82" t="str">
        <f t="shared" si="6"/>
        <v>B CAN</v>
      </c>
      <c r="C72" s="58"/>
      <c r="D72" s="131"/>
      <c r="E72" s="168"/>
      <c r="F72" s="161"/>
      <c r="G72" s="165"/>
      <c r="H72" s="132"/>
      <c r="I72" s="173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43" t="str">
        <f t="shared" si="7"/>
        <v>B CAN</v>
      </c>
    </row>
    <row r="73" spans="1:43" x14ac:dyDescent="0.25">
      <c r="A73" s="82">
        <f t="shared" si="5"/>
        <v>72</v>
      </c>
      <c r="B73" s="82" t="str">
        <f t="shared" si="6"/>
        <v>B CAN</v>
      </c>
      <c r="C73" s="58"/>
      <c r="D73" s="131"/>
      <c r="E73" s="168"/>
      <c r="F73" s="161"/>
      <c r="G73" s="165"/>
      <c r="H73" s="132"/>
      <c r="I73" s="173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43" t="str">
        <f t="shared" si="7"/>
        <v>B CAN</v>
      </c>
    </row>
    <row r="74" spans="1:43" x14ac:dyDescent="0.25">
      <c r="A74" s="82">
        <f t="shared" si="5"/>
        <v>73</v>
      </c>
      <c r="B74" s="82" t="str">
        <f t="shared" si="6"/>
        <v>B CAN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43" t="str">
        <f t="shared" si="7"/>
        <v>B CAN</v>
      </c>
    </row>
    <row r="75" spans="1:43" x14ac:dyDescent="0.25">
      <c r="A75" s="82">
        <f t="shared" si="5"/>
        <v>74</v>
      </c>
      <c r="B75" s="82" t="str">
        <f t="shared" si="6"/>
        <v>B CAN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43" t="str">
        <f t="shared" si="7"/>
        <v>B CAN</v>
      </c>
    </row>
    <row r="76" spans="1:43" x14ac:dyDescent="0.25">
      <c r="A76" s="82">
        <f t="shared" si="5"/>
        <v>75</v>
      </c>
      <c r="B76" s="82" t="str">
        <f t="shared" si="6"/>
        <v>B CAN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43" t="str">
        <f t="shared" si="7"/>
        <v>B CAN</v>
      </c>
    </row>
    <row r="77" spans="1:43" x14ac:dyDescent="0.25">
      <c r="A77" s="82">
        <f t="shared" si="5"/>
        <v>76</v>
      </c>
      <c r="B77" s="82" t="str">
        <f t="shared" si="6"/>
        <v>B CAN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43" t="str">
        <f t="shared" si="7"/>
        <v>B CAN</v>
      </c>
    </row>
    <row r="78" spans="1:43" x14ac:dyDescent="0.25">
      <c r="A78" s="82">
        <f t="shared" si="5"/>
        <v>77</v>
      </c>
      <c r="B78" s="82" t="str">
        <f t="shared" si="6"/>
        <v>B CAN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43" t="str">
        <f t="shared" si="7"/>
        <v>B CAN</v>
      </c>
    </row>
    <row r="79" spans="1:43" x14ac:dyDescent="0.25">
      <c r="A79" s="82">
        <f t="shared" si="5"/>
        <v>78</v>
      </c>
      <c r="B79" s="82" t="str">
        <f t="shared" si="6"/>
        <v>B CAN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43" t="str">
        <f t="shared" si="7"/>
        <v>B CAN</v>
      </c>
    </row>
    <row r="80" spans="1:43" x14ac:dyDescent="0.25">
      <c r="A80" s="82">
        <f t="shared" si="5"/>
        <v>79</v>
      </c>
      <c r="B80" s="82" t="str">
        <f t="shared" si="6"/>
        <v>B CAN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43" t="str">
        <f t="shared" si="7"/>
        <v>B CAN</v>
      </c>
    </row>
    <row r="81" spans="1:43" x14ac:dyDescent="0.25">
      <c r="A81" s="82">
        <f t="shared" si="5"/>
        <v>80</v>
      </c>
      <c r="B81" s="82" t="str">
        <f>B75</f>
        <v>B CAN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43" t="str">
        <f t="shared" si="7"/>
        <v>B CAN</v>
      </c>
    </row>
    <row r="82" spans="1:43" x14ac:dyDescent="0.25">
      <c r="A82" s="82">
        <f t="shared" si="5"/>
        <v>81</v>
      </c>
      <c r="B82" s="82" t="str">
        <f>B81</f>
        <v>B CAN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43" t="str">
        <f t="shared" si="7"/>
        <v>B CAN</v>
      </c>
    </row>
    <row r="83" spans="1:43" x14ac:dyDescent="0.25">
      <c r="A83" s="82">
        <f t="shared" si="5"/>
        <v>82</v>
      </c>
      <c r="B83" s="82" t="str">
        <f>B82</f>
        <v>B CAN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43" t="str">
        <f t="shared" si="7"/>
        <v>B CAN</v>
      </c>
    </row>
    <row r="84" spans="1:43" x14ac:dyDescent="0.25">
      <c r="A84" s="82">
        <f t="shared" si="5"/>
        <v>83</v>
      </c>
      <c r="B84" s="82" t="str">
        <f>B83</f>
        <v>B CAN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43" t="str">
        <f t="shared" si="7"/>
        <v>B CAN</v>
      </c>
    </row>
    <row r="85" spans="1:43" x14ac:dyDescent="0.25">
      <c r="A85" s="82">
        <f t="shared" si="5"/>
        <v>84</v>
      </c>
      <c r="B85" s="82" t="str">
        <f>B84</f>
        <v>B CAN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43" t="str">
        <f t="shared" si="7"/>
        <v>B CAN</v>
      </c>
    </row>
    <row r="86" spans="1:43" x14ac:dyDescent="0.25">
      <c r="A86" s="82">
        <f>A85+1</f>
        <v>85</v>
      </c>
      <c r="B86" s="82" t="str">
        <f>B85</f>
        <v>B CAN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43" t="str">
        <f t="shared" si="7"/>
        <v>B CAN</v>
      </c>
    </row>
    <row r="87" spans="1:43" x14ac:dyDescent="0.25">
      <c r="A87" s="82">
        <f t="shared" si="5"/>
        <v>86</v>
      </c>
      <c r="B87" s="82" t="str">
        <f t="shared" ref="B87:B100" si="8">B86</f>
        <v>B CAN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43" t="str">
        <f t="shared" si="7"/>
        <v>B CAN</v>
      </c>
    </row>
    <row r="88" spans="1:43" x14ac:dyDescent="0.25">
      <c r="A88" s="82">
        <f t="shared" si="5"/>
        <v>87</v>
      </c>
      <c r="B88" s="82" t="str">
        <f t="shared" si="8"/>
        <v>B CAN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43" t="str">
        <f t="shared" si="7"/>
        <v>B CAN</v>
      </c>
    </row>
    <row r="89" spans="1:43" x14ac:dyDescent="0.25">
      <c r="A89" s="82">
        <f t="shared" si="5"/>
        <v>88</v>
      </c>
      <c r="B89" s="82" t="str">
        <f t="shared" si="8"/>
        <v>B CAN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43" t="str">
        <f t="shared" si="7"/>
        <v>B CAN</v>
      </c>
    </row>
    <row r="90" spans="1:43" x14ac:dyDescent="0.25">
      <c r="A90" s="82">
        <f t="shared" si="5"/>
        <v>89</v>
      </c>
      <c r="B90" s="82" t="str">
        <f t="shared" si="8"/>
        <v>B CAN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43" t="str">
        <f t="shared" si="7"/>
        <v>B CAN</v>
      </c>
    </row>
    <row r="91" spans="1:43" x14ac:dyDescent="0.25">
      <c r="A91" s="82">
        <f t="shared" si="5"/>
        <v>90</v>
      </c>
      <c r="B91" s="82" t="str">
        <f t="shared" si="8"/>
        <v>B CAN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43" t="str">
        <f t="shared" si="7"/>
        <v>B CAN</v>
      </c>
    </row>
    <row r="92" spans="1:43" x14ac:dyDescent="0.25">
      <c r="A92" s="82">
        <f t="shared" si="5"/>
        <v>91</v>
      </c>
      <c r="B92" s="82" t="str">
        <f t="shared" si="8"/>
        <v>B CAN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43" t="str">
        <f t="shared" si="7"/>
        <v>B CAN</v>
      </c>
    </row>
    <row r="93" spans="1:43" x14ac:dyDescent="0.25">
      <c r="A93" s="82">
        <f t="shared" si="5"/>
        <v>92</v>
      </c>
      <c r="B93" s="82" t="str">
        <f t="shared" si="8"/>
        <v>B CAN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43" t="str">
        <f t="shared" si="7"/>
        <v>B CAN</v>
      </c>
    </row>
    <row r="94" spans="1:43" x14ac:dyDescent="0.25">
      <c r="A94" s="82">
        <f t="shared" si="5"/>
        <v>93</v>
      </c>
      <c r="B94" s="82" t="str">
        <f t="shared" si="8"/>
        <v>B CAN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43" t="str">
        <f t="shared" si="7"/>
        <v>B CAN</v>
      </c>
    </row>
    <row r="95" spans="1:43" x14ac:dyDescent="0.25">
      <c r="A95" s="82">
        <f t="shared" si="5"/>
        <v>94</v>
      </c>
      <c r="B95" s="82" t="str">
        <f t="shared" si="8"/>
        <v>B CAN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43" t="str">
        <f t="shared" si="7"/>
        <v>B CAN</v>
      </c>
    </row>
    <row r="96" spans="1:43" x14ac:dyDescent="0.25">
      <c r="A96" s="82">
        <f t="shared" si="5"/>
        <v>95</v>
      </c>
      <c r="B96" s="82" t="str">
        <f t="shared" si="8"/>
        <v>B CAN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43" t="str">
        <f t="shared" si="7"/>
        <v>B CAN</v>
      </c>
    </row>
    <row r="97" spans="1:43" x14ac:dyDescent="0.25">
      <c r="A97" s="82">
        <f t="shared" si="5"/>
        <v>96</v>
      </c>
      <c r="B97" s="82" t="str">
        <f t="shared" si="8"/>
        <v>B CAN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43" t="str">
        <f t="shared" si="7"/>
        <v>B CAN</v>
      </c>
    </row>
    <row r="98" spans="1:43" x14ac:dyDescent="0.25">
      <c r="A98" s="82">
        <f t="shared" si="5"/>
        <v>97</v>
      </c>
      <c r="B98" s="82" t="str">
        <f t="shared" si="8"/>
        <v>B CAN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43" t="str">
        <f t="shared" si="7"/>
        <v>B CAN</v>
      </c>
    </row>
    <row r="99" spans="1:43" x14ac:dyDescent="0.25">
      <c r="A99" s="82">
        <f t="shared" si="5"/>
        <v>98</v>
      </c>
      <c r="B99" s="82" t="str">
        <f t="shared" si="8"/>
        <v>B CAN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43" t="str">
        <f t="shared" si="7"/>
        <v>B CAN</v>
      </c>
    </row>
    <row r="100" spans="1:43" x14ac:dyDescent="0.25">
      <c r="A100" s="82">
        <f t="shared" si="5"/>
        <v>99</v>
      </c>
      <c r="B100" s="82" t="str">
        <f t="shared" si="8"/>
        <v>B CAN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43" t="str">
        <f t="shared" si="7"/>
        <v>B CAN</v>
      </c>
    </row>
    <row r="101" spans="1:43" ht="16.5" thickBot="1" x14ac:dyDescent="0.3">
      <c r="A101" s="82">
        <f>A100+1</f>
        <v>100</v>
      </c>
      <c r="B101" s="82" t="str">
        <f>B50</f>
        <v>B CAN</v>
      </c>
      <c r="C101" s="50"/>
      <c r="D101" s="133"/>
      <c r="E101" s="170"/>
      <c r="F101" s="163"/>
      <c r="G101" s="164"/>
      <c r="H101" s="185"/>
      <c r="I101" s="176"/>
      <c r="J101" s="130"/>
      <c r="K101" s="176"/>
      <c r="L101" s="186"/>
      <c r="M101" s="164"/>
      <c r="N101" s="179"/>
      <c r="O101" s="190"/>
      <c r="P101" s="86"/>
      <c r="Q101" s="144"/>
      <c r="R101" s="85"/>
      <c r="S101" s="48"/>
      <c r="T101" s="49"/>
      <c r="U101" s="48"/>
      <c r="V101" s="49"/>
      <c r="W101" s="48"/>
      <c r="X101" s="49"/>
      <c r="Y101" s="48"/>
      <c r="Z101" s="49"/>
      <c r="AA101" s="48"/>
      <c r="AB101" s="49"/>
      <c r="AC101" s="48"/>
      <c r="AD101" s="49"/>
      <c r="AE101" s="48"/>
      <c r="AF101" s="47"/>
      <c r="AG101" s="46"/>
      <c r="AH101" s="47"/>
      <c r="AI101" s="46"/>
      <c r="AJ101" s="47"/>
      <c r="AK101" s="46"/>
      <c r="AL101" s="47"/>
      <c r="AM101" s="46"/>
      <c r="AN101" s="45"/>
      <c r="AO101" s="121"/>
      <c r="AP101" s="44"/>
      <c r="AQ101" s="43" t="str">
        <f t="shared" si="7"/>
        <v>B CAN</v>
      </c>
    </row>
    <row r="102" spans="1:43" ht="19.899999999999999" customHeight="1" thickTop="1" thickBot="1" x14ac:dyDescent="0.3">
      <c r="A102" s="42"/>
      <c r="B102" s="42"/>
      <c r="C102" s="42"/>
      <c r="D102" s="42"/>
      <c r="E102" s="42"/>
      <c r="F102" s="42"/>
      <c r="G102" s="138"/>
      <c r="H102" s="42"/>
      <c r="I102" s="42"/>
      <c r="J102" s="42"/>
      <c r="K102" s="41"/>
      <c r="L102" s="41"/>
      <c r="M102" s="138" t="s">
        <v>107</v>
      </c>
      <c r="N102" s="138"/>
      <c r="O102" s="139" t="s">
        <v>108</v>
      </c>
      <c r="P102" s="91">
        <f>IF(SUM(P5:P101)=0,"",SUM(P5:P101))</f>
        <v>100</v>
      </c>
      <c r="Q102" s="91" t="str">
        <f>IF(SUM(Q5:Q101)=0,"",SUM(Q5:Q101))</f>
        <v/>
      </c>
      <c r="R102" s="91">
        <f>IF(SUM(R5:R101)=0,"",SUM(R5:R101))</f>
        <v>40</v>
      </c>
      <c r="S102" s="635" t="str">
        <f>S2</f>
        <v>ADVENTUROUS ACTIVITIES</v>
      </c>
      <c r="T102" s="628" t="str">
        <f>T2</f>
        <v>ARCHERY</v>
      </c>
      <c r="U102" s="626" t="str">
        <f>U2</f>
        <v>ATHLETICS</v>
      </c>
      <c r="V102" s="628" t="str">
        <f>V2</f>
        <v>BADMINTON</v>
      </c>
      <c r="W102" s="626" t="str">
        <f>W2</f>
        <v>CANOEING</v>
      </c>
      <c r="X102" s="628" t="str">
        <f>X2</f>
        <v>GOLF</v>
      </c>
      <c r="Y102" s="626" t="str">
        <f>Y2</f>
        <v>GYMNASTICS</v>
      </c>
      <c r="Z102" s="628" t="str">
        <f>Z2</f>
        <v>JUDO</v>
      </c>
      <c r="AA102" s="626" t="str">
        <f>AA2</f>
        <v>MOUNTAIN BIKING</v>
      </c>
      <c r="AB102" s="628" t="str">
        <f>AB2</f>
        <v>POOL -ARTISTIC SWIMMING</v>
      </c>
      <c r="AC102" s="626" t="str">
        <f>AC2</f>
        <v>POOL - POOLSIDE DIVING</v>
      </c>
      <c r="AD102" s="628" t="str">
        <f>AD2</f>
        <v>SKATEBOARDING</v>
      </c>
      <c r="AE102" s="626" t="str">
        <f>AE2</f>
        <v>SWORD FENCING</v>
      </c>
      <c r="AF102" s="628" t="str">
        <f>AF2</f>
        <v>TABLE TENNIS</v>
      </c>
      <c r="AG102" s="626" t="str">
        <f>AG2</f>
        <v>TRAMPOLINING</v>
      </c>
      <c r="AH102" s="628" t="str">
        <f>AH2</f>
        <v>VOLLEYBALL</v>
      </c>
      <c r="AI102" s="626" t="str">
        <f>AI2</f>
        <v>UNUSED</v>
      </c>
      <c r="AJ102" s="628" t="str">
        <f>AJ2</f>
        <v>UNUSED</v>
      </c>
      <c r="AK102" s="626" t="str">
        <f>AK2</f>
        <v>UNUSED</v>
      </c>
      <c r="AL102" s="628" t="str">
        <f>AL2</f>
        <v>UNUSED</v>
      </c>
      <c r="AM102" s="626" t="str">
        <f>AM2</f>
        <v>UNUSED</v>
      </c>
      <c r="AN102" s="624" t="str">
        <f>AN2</f>
        <v>UNUSED</v>
      </c>
      <c r="AO102" s="40"/>
      <c r="AP102" s="40"/>
    </row>
    <row r="103" spans="1:43" ht="76.150000000000006" customHeight="1" thickTop="1" thickBot="1" x14ac:dyDescent="0.3">
      <c r="A103" s="30"/>
      <c r="B103" s="30"/>
      <c r="C103" s="30"/>
      <c r="D103" s="30"/>
      <c r="E103" s="30"/>
      <c r="F103" s="30"/>
      <c r="G103" s="118"/>
      <c r="H103" s="30"/>
      <c r="I103" s="30"/>
      <c r="J103" s="30"/>
      <c r="K103" s="31"/>
      <c r="L103" s="31"/>
      <c r="M103" s="118"/>
      <c r="N103" s="118"/>
      <c r="O103" s="31"/>
      <c r="P103" s="84"/>
      <c r="Q103" s="84"/>
      <c r="R103" s="30"/>
      <c r="S103" s="636"/>
      <c r="T103" s="629"/>
      <c r="U103" s="627"/>
      <c r="V103" s="629"/>
      <c r="W103" s="627"/>
      <c r="X103" s="629"/>
      <c r="Y103" s="627"/>
      <c r="Z103" s="629"/>
      <c r="AA103" s="627"/>
      <c r="AB103" s="629"/>
      <c r="AC103" s="627"/>
      <c r="AD103" s="629"/>
      <c r="AE103" s="627"/>
      <c r="AF103" s="629"/>
      <c r="AG103" s="627"/>
      <c r="AH103" s="629"/>
      <c r="AI103" s="627"/>
      <c r="AJ103" s="629"/>
      <c r="AK103" s="627"/>
      <c r="AL103" s="629"/>
      <c r="AM103" s="627"/>
      <c r="AN103" s="625"/>
      <c r="AO103" s="39"/>
      <c r="AP103" s="39"/>
    </row>
    <row r="104" spans="1:43" ht="17.25" thickTop="1" thickBot="1" x14ac:dyDescent="0.3">
      <c r="A104" s="30"/>
      <c r="B104" s="30"/>
      <c r="C104" s="30"/>
      <c r="D104" s="30"/>
      <c r="E104" s="30"/>
      <c r="F104" s="30"/>
      <c r="G104" s="118"/>
      <c r="H104" s="30"/>
      <c r="I104" s="30"/>
      <c r="J104" s="30"/>
      <c r="K104" s="31"/>
      <c r="L104" s="31"/>
      <c r="M104" s="118"/>
      <c r="N104" s="118"/>
      <c r="O104" s="30"/>
      <c r="P104" s="30"/>
      <c r="Q104" s="30"/>
      <c r="R104" s="30"/>
      <c r="S104" s="38"/>
      <c r="AL104" s="22"/>
      <c r="AM104" s="22"/>
      <c r="AN104" s="22"/>
      <c r="AO104" s="37" t="s">
        <v>40</v>
      </c>
      <c r="AP104" s="30"/>
      <c r="AQ104" s="21">
        <f>100-COUNTIF(C5:C101,"")</f>
        <v>17</v>
      </c>
    </row>
    <row r="105" spans="1:43" ht="16.899999999999999" customHeight="1" thickTop="1" thickBot="1" x14ac:dyDescent="0.3">
      <c r="A105" s="30"/>
      <c r="B105" s="30"/>
      <c r="C105" s="30"/>
      <c r="D105" s="30"/>
      <c r="E105" s="30"/>
      <c r="F105" s="30"/>
      <c r="G105" s="118"/>
      <c r="H105" s="30"/>
      <c r="I105" s="30"/>
      <c r="J105" s="30"/>
      <c r="K105" s="31"/>
      <c r="L105" s="31"/>
      <c r="M105" s="118"/>
      <c r="N105" s="118"/>
      <c r="O105" s="30"/>
      <c r="P105" s="30"/>
      <c r="Q105" s="30"/>
      <c r="R105" s="30"/>
      <c r="S105" s="36">
        <f>IF(COUNTIF(S5:S101,1)=0,"",COUNTIF(S5:S101,1))</f>
        <v>1</v>
      </c>
      <c r="T105" s="35">
        <f>IF(COUNTIF(T5:T101,1)=0,"",COUNTIF(T5:T101,1))</f>
        <v>4</v>
      </c>
      <c r="U105" s="35" t="str">
        <f>IF(COUNTIF(U5:U101,1)=0,"",COUNTIF(U5:U101,1))</f>
        <v/>
      </c>
      <c r="V105" s="35" t="str">
        <f>IF(COUNTIF(V5:V101,1)=0,"",COUNTIF(V5:V101,1))</f>
        <v/>
      </c>
      <c r="W105" s="35" t="str">
        <f>IF(COUNTIF(W5:W101,1)=0,"",COUNTIF(W5:W101,1))</f>
        <v/>
      </c>
      <c r="X105" s="35" t="str">
        <f>IF(COUNTIF(X5:X101,1)=0,"",COUNTIF(X5:X101,1))</f>
        <v/>
      </c>
      <c r="Y105" s="35">
        <f>IF(COUNTIF(Y5:Y101,1)=0,"",COUNTIF(Y5:Y101,1))</f>
        <v>4</v>
      </c>
      <c r="Z105" s="35" t="str">
        <f>IF(COUNTIF(Z5:Z101,1)=0,"",COUNTIF(Z5:Z101,1))</f>
        <v/>
      </c>
      <c r="AA105" s="35" t="str">
        <f>IF(COUNTIF(AA5:AA101,1)=0,"",COUNTIF(AA5:AA101,1))</f>
        <v/>
      </c>
      <c r="AB105" s="35" t="str">
        <f>IF(COUNTIF(AB5:AB101,1)=0,"",COUNTIF(AB5:AB101,1))</f>
        <v/>
      </c>
      <c r="AC105" s="35" t="str">
        <f>IF(COUNTIF(AC5:AC101,1)=0,"",COUNTIF(AC5:AC101,1))</f>
        <v/>
      </c>
      <c r="AD105" s="35">
        <f>IF(COUNTIF(AD5:AD101,1)=0,"",COUNTIF(AD5:AD101,1))</f>
        <v>2</v>
      </c>
      <c r="AE105" s="35">
        <f>IF(COUNTIF(AE5:AE101,1)=0,"",COUNTIF(AE5:AE101,1))</f>
        <v>1</v>
      </c>
      <c r="AF105" s="35" t="str">
        <f>IF(COUNTIF(AF5:AF101,1)=0,"",COUNTIF(AF5:AF101,1))</f>
        <v/>
      </c>
      <c r="AG105" s="35">
        <f>IF(COUNTIF(AG5:AG101,1)=0,"",COUNTIF(AG5:AG101,1))</f>
        <v>2</v>
      </c>
      <c r="AH105" s="35" t="str">
        <f>IF(COUNTIF(AH5:AH101,1)=0,"",COUNTIF(AH5:AH101,1))</f>
        <v/>
      </c>
      <c r="AI105" s="35" t="str">
        <f>IF(COUNTIF(AI5:AI101,1)=0,"",COUNTIF(AI5:AI101,1))</f>
        <v/>
      </c>
      <c r="AJ105" s="35" t="str">
        <f>IF(COUNTIF(AJ5:AJ101,1)=0,"",COUNTIF(AJ5:AJ101,1))</f>
        <v/>
      </c>
      <c r="AK105" s="35" t="str">
        <f>IF(COUNTIF(AK5:AK101,1)=0,"",COUNTIF(AK5:AK101,1))</f>
        <v/>
      </c>
      <c r="AL105" s="35" t="str">
        <f>IF(COUNTIF(AL5:AL101,1)=0,"",COUNTIF(AL5:AL101,1))</f>
        <v/>
      </c>
      <c r="AM105" s="35" t="str">
        <f>IF(COUNTIF(AM5:AM101,1)=0,"",COUNTIF(AM5:AM101,1))</f>
        <v/>
      </c>
      <c r="AN105" s="34" t="str">
        <f>IF(COUNTIF(AN5:AN101,1)=0,"",COUNTIF(AN5:AN101,1))</f>
        <v/>
      </c>
      <c r="AO105" s="33" t="s">
        <v>3</v>
      </c>
      <c r="AP105" s="32"/>
      <c r="AQ105" s="95">
        <f>SUM(S105:AN105)</f>
        <v>14</v>
      </c>
    </row>
    <row r="106" spans="1:43" ht="16.899999999999999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0"/>
      <c r="P106" s="30"/>
      <c r="Q106" s="30"/>
      <c r="R106" s="30"/>
      <c r="S106" s="29">
        <f>IF(COUNTIF(S5:S101,2)=0,"",COUNTIF(S5:S101,2))</f>
        <v>2</v>
      </c>
      <c r="T106" s="27" t="str">
        <f>IF(COUNTIF(T5:T101,2)=0,"",COUNTIF(T5:T101,2))</f>
        <v/>
      </c>
      <c r="U106" s="27" t="str">
        <f>IF(COUNTIF(U5:U101,2)=0,"",COUNTIF(U5:U101,2))</f>
        <v/>
      </c>
      <c r="V106" s="27" t="str">
        <f>IF(COUNTIF(V5:V101,2)=0,"",COUNTIF(V5:V101,2))</f>
        <v/>
      </c>
      <c r="W106" s="27">
        <f>IF(COUNTIF(W5:W101,2)=0,"",COUNTIF(W5:W101,2))</f>
        <v>2</v>
      </c>
      <c r="X106" s="27">
        <f>IF(COUNTIF(X5:X101,2)=0,"",COUNTIF(X5:X101,2))</f>
        <v>1</v>
      </c>
      <c r="Y106" s="27">
        <f>IF(COUNTIF(Y5:Y101,2)=0,"",COUNTIF(Y5:Y101,2))</f>
        <v>1</v>
      </c>
      <c r="Z106" s="27" t="str">
        <f>IF(COUNTIF(Z5:Z101,2)=0,"",COUNTIF(Z5:Z101,2))</f>
        <v/>
      </c>
      <c r="AA106" s="27" t="str">
        <f>IF(COUNTIF(AA5:AA101,2)=0,"",COUNTIF(AA5:AA101,2))</f>
        <v/>
      </c>
      <c r="AB106" s="27">
        <f>IF(COUNTIF(AB5:AB101,2)=0,"",COUNTIF(AB5:AB101,2))</f>
        <v>1</v>
      </c>
      <c r="AC106" s="27" t="str">
        <f>IF(COUNTIF(AC5:AC101,2)=0,"",COUNTIF(AC5:AC101,2))</f>
        <v/>
      </c>
      <c r="AD106" s="27">
        <f>IF(COUNTIF(AD5:AD101,2)=0,"",COUNTIF(AD5:AD101,2))</f>
        <v>1</v>
      </c>
      <c r="AE106" s="27">
        <f>IF(COUNTIF(AE5:AE101,2)=0,"",COUNTIF(AE5:AE101,2))</f>
        <v>2</v>
      </c>
      <c r="AF106" s="27">
        <f>IF(COUNTIF(AF5:AF101,2)=0,"",COUNTIF(AF5:AF101,2))</f>
        <v>1</v>
      </c>
      <c r="AG106" s="27">
        <f>IF(COUNTIF(AG5:AG101,2)=0,"",COUNTIF(AG5:AG101,2))</f>
        <v>3</v>
      </c>
      <c r="AH106" s="27" t="str">
        <f>IF(COUNTIF(AH5:AH101,2)=0,"",COUNTIF(AH5:AH101,2))</f>
        <v/>
      </c>
      <c r="AI106" s="27" t="str">
        <f>IF(COUNTIF(AI5:AI101,2)=0,"",COUNTIF(AI5:AI101,2))</f>
        <v/>
      </c>
      <c r="AJ106" s="27" t="str">
        <f>IF(COUNTIF(AJ5:AJ101,2)=0,"",COUNTIF(AJ5:AJ101,2))</f>
        <v/>
      </c>
      <c r="AK106" s="27" t="str">
        <f>IF(COUNTIF(AK5:AK101,2)=0,"",COUNTIF(AK5:AK101,2))</f>
        <v/>
      </c>
      <c r="AL106" s="27" t="str">
        <f>IF(COUNTIF(AL5:AL101,2)=0,"",COUNTIF(AL5:AL101,2))</f>
        <v/>
      </c>
      <c r="AM106" s="27" t="str">
        <f>IF(COUNTIF(AM5:AM101,2)=0,"",COUNTIF(AM5:AM101,2))</f>
        <v/>
      </c>
      <c r="AN106" s="26" t="str">
        <f>IF(COUNTIF(AN5:AN101,2)=0,"",COUNTIF(AN5:AN101,2))</f>
        <v/>
      </c>
      <c r="AO106" s="25" t="s">
        <v>59</v>
      </c>
      <c r="AP106" s="24"/>
      <c r="AQ106" s="95">
        <f>SUM(S106:AN106)</f>
        <v>14</v>
      </c>
    </row>
    <row r="107" spans="1:43" ht="17.25" thickTop="1" thickBot="1" x14ac:dyDescent="0.3">
      <c r="G107" s="120"/>
      <c r="H107" s="21"/>
      <c r="I107" s="21"/>
      <c r="J107" s="21"/>
      <c r="K107" s="23"/>
      <c r="L107" s="23"/>
      <c r="M107" s="120"/>
      <c r="N107" s="120"/>
      <c r="O107" s="83"/>
      <c r="P107" s="83"/>
      <c r="Q107" s="83"/>
      <c r="R107" s="83"/>
      <c r="S107" s="29">
        <f>IF(COUNTIF(S5:S101,3)=0,"",COUNTIF(S5:S101,3))</f>
        <v>1</v>
      </c>
      <c r="T107" s="28">
        <f>IF(COUNTIF(T5:T101,3)=0,"",COUNTIF(T5:T101,3))</f>
        <v>5</v>
      </c>
      <c r="U107" s="27">
        <f>IF(COUNTIF(U5:U101,3)=0,"",COUNTIF(U5:U101,3))</f>
        <v>2</v>
      </c>
      <c r="V107" s="27" t="str">
        <f>IF(COUNTIF(V5:V101,3)=0,"",COUNTIF(V5:V101,3))</f>
        <v/>
      </c>
      <c r="W107" s="27">
        <f>IF(COUNTIF(W5:W101,3)=0,"",COUNTIF(W5:W101,3))</f>
        <v>2</v>
      </c>
      <c r="X107" s="27">
        <f>IF(COUNTIF(X5:X101,3)=0,"",COUNTIF(X5:X101,3))</f>
        <v>1</v>
      </c>
      <c r="Y107" s="27">
        <f>IF(COUNTIF(Y5:Y101,3)=0,"",COUNTIF(Y5:Y101,3))</f>
        <v>1</v>
      </c>
      <c r="Z107" s="27" t="str">
        <f>IF(COUNTIF(Z5:Z101,3)=0,"",COUNTIF(Z5:Z101,3))</f>
        <v/>
      </c>
      <c r="AA107" s="27" t="str">
        <f>IF(COUNTIF(AA5:AA101,3)=0,"",COUNTIF(AA5:AA101,3))</f>
        <v/>
      </c>
      <c r="AB107" s="27" t="str">
        <f>IF(COUNTIF(AB5:AB101,3)=0,"",COUNTIF(AB5:AB101,3))</f>
        <v/>
      </c>
      <c r="AC107" s="27" t="str">
        <f>IF(COUNTIF(AC5:AC101,3)=0,"",COUNTIF(AC5:AC101,3))</f>
        <v/>
      </c>
      <c r="AD107" s="27" t="str">
        <f>IF(COUNTIF(AD5:AD101,3)=0,"",COUNTIF(AD5:AD101,3))</f>
        <v/>
      </c>
      <c r="AE107" s="27" t="str">
        <f>IF(COUNTIF(AE5:AE101,3)=0,"",COUNTIF(AE5:AE101,3))</f>
        <v/>
      </c>
      <c r="AF107" s="27">
        <f>IF(COUNTIF(AF5:AF101,3)=0,"",COUNTIF(AF5:AF101,3))</f>
        <v>1</v>
      </c>
      <c r="AG107" s="27" t="str">
        <f>IF(COUNTIF(AG5:AG101,3)=0,"",COUNTIF(AG5:AG101,3))</f>
        <v/>
      </c>
      <c r="AH107" s="27" t="str">
        <f>IF(COUNTIF(AH5:AH101,3)=0,"",COUNTIF(AH5:AH101,3))</f>
        <v/>
      </c>
      <c r="AI107" s="27" t="str">
        <f>IF(COUNTIF(AI5:AI101,3)=0,"",COUNTIF(AI5:AI101,3))</f>
        <v/>
      </c>
      <c r="AJ107" s="27" t="str">
        <f>IF(COUNTIF(AJ5:AJ101,3)=0,"",COUNTIF(AJ5:AJ101,3))</f>
        <v/>
      </c>
      <c r="AK107" s="27" t="str">
        <f>IF(COUNTIF(AK5:AK101,3)=0,"",COUNTIF(AK5:AK101,3))</f>
        <v/>
      </c>
      <c r="AL107" s="27" t="str">
        <f>IF(COUNTIF(AL5:AL101,3)=0,"",COUNTIF(AL5:AL101,3))</f>
        <v/>
      </c>
      <c r="AM107" s="27" t="str">
        <f>IF(COUNTIF(AM5:AM101,3)=0,"",COUNTIF(AM5:AM101,3))</f>
        <v/>
      </c>
      <c r="AN107" s="26" t="str">
        <f>IF(COUNTIF(AN5:AN101,3)=0,"",COUNTIF(AN5:AN101,3))</f>
        <v/>
      </c>
      <c r="AO107" s="25" t="s">
        <v>58</v>
      </c>
      <c r="AP107" s="24"/>
      <c r="AQ107" s="95">
        <f>SUM(S107:AN107)</f>
        <v>13</v>
      </c>
    </row>
    <row r="108" spans="1:43" ht="16.5" thickTop="1" x14ac:dyDescent="0.25"/>
  </sheetData>
  <sortState xmlns:xlrd2="http://schemas.microsoft.com/office/spreadsheetml/2017/richdata2" ref="A5:AQ18">
    <sortCondition ref="AF5:AF18"/>
    <sortCondition ref="C5:C18"/>
  </sortState>
  <mergeCells count="48">
    <mergeCell ref="AO2:AO3"/>
    <mergeCell ref="P3:R3"/>
    <mergeCell ref="AL102:AL103"/>
    <mergeCell ref="AM102:AM103"/>
    <mergeCell ref="AN102:AN103"/>
    <mergeCell ref="AC102:AC103"/>
    <mergeCell ref="AD102:AD103"/>
    <mergeCell ref="AE102:AE103"/>
    <mergeCell ref="AF102:AF103"/>
    <mergeCell ref="AG102:AG103"/>
    <mergeCell ref="AD2:AD4"/>
    <mergeCell ref="AE2:AE4"/>
    <mergeCell ref="AF2:AF4"/>
    <mergeCell ref="AJ102:AJ103"/>
    <mergeCell ref="AK102:AK103"/>
    <mergeCell ref="S2:S4"/>
    <mergeCell ref="S1:AN1"/>
    <mergeCell ref="D2:G2"/>
    <mergeCell ref="AL2:AL4"/>
    <mergeCell ref="AM2:AM4"/>
    <mergeCell ref="AN2:AN4"/>
    <mergeCell ref="AJ2:AJ4"/>
    <mergeCell ref="AK2:AK4"/>
    <mergeCell ref="V2:V4"/>
    <mergeCell ref="W2:W4"/>
    <mergeCell ref="X2:X4"/>
    <mergeCell ref="Y2:Y4"/>
    <mergeCell ref="Z2:Z4"/>
    <mergeCell ref="AH2:AH4"/>
    <mergeCell ref="AI2:AI4"/>
    <mergeCell ref="AB2:AB4"/>
    <mergeCell ref="AC2:AC4"/>
    <mergeCell ref="T2:T4"/>
    <mergeCell ref="U2:U4"/>
    <mergeCell ref="AA2:AA4"/>
    <mergeCell ref="AG2:AG4"/>
    <mergeCell ref="W102:W103"/>
    <mergeCell ref="X102:X103"/>
    <mergeCell ref="Y102:Y103"/>
    <mergeCell ref="Z102:Z103"/>
    <mergeCell ref="AA102:AA103"/>
    <mergeCell ref="AH102:AH103"/>
    <mergeCell ref="AI102:AI103"/>
    <mergeCell ref="AB102:AB103"/>
    <mergeCell ref="S102:S103"/>
    <mergeCell ref="T102:T103"/>
    <mergeCell ref="U102:U103"/>
    <mergeCell ref="V102:V103"/>
  </mergeCells>
  <conditionalFormatting sqref="S105:AN107">
    <cfRule type="notContainsBlanks" dxfId="24" priority="5">
      <formula>LEN(TRIM(S105))&gt;0</formula>
    </cfRule>
  </conditionalFormatting>
  <conditionalFormatting sqref="S101:AN101 S5:AN50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1:AN71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2:AN92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3:AN100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0" r:id="rId1" xr:uid="{767CA5BD-564F-C54D-A72F-B4D51B95FD11}"/>
    <hyperlink ref="H11" r:id="rId2" xr:uid="{60BF9D5C-D16A-614A-8397-07791DD2C414}"/>
    <hyperlink ref="H16" r:id="rId3" xr:uid="{6BC474A7-2911-1D4A-8528-50A5E2CBC441}"/>
    <hyperlink ref="H5" r:id="rId4" xr:uid="{09FA8EE2-3D67-F945-8C4A-129770C57E0D}"/>
    <hyperlink ref="H9" r:id="rId5" xr:uid="{BA82418B-4246-F047-BD83-A4A3B8B123B3}"/>
    <hyperlink ref="H8" r:id="rId6" xr:uid="{BB0AA551-21BF-F740-A87B-75A3F78A4743}"/>
    <hyperlink ref="H15" r:id="rId7" xr:uid="{389B5AB0-2AA9-9241-A180-63C40524234F}"/>
    <hyperlink ref="H6" r:id="rId8" xr:uid="{6952134E-4AF9-0443-8DD4-E359C3A61A96}"/>
    <hyperlink ref="H14" r:id="rId9" xr:uid="{37A5C7F2-432E-6C43-A75D-E36775FE606F}"/>
    <hyperlink ref="H12" r:id="rId10" xr:uid="{64A70E81-9226-C94E-BA7D-0EEA5C801349}"/>
    <hyperlink ref="H13" r:id="rId11" xr:uid="{17B02CAC-EAC2-4A35-99E8-C819974F29F3}"/>
    <hyperlink ref="H7" r:id="rId12" xr:uid="{3E2C9FD1-B854-4CA3-A7EB-A81702D5321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11"/>
  <sheetViews>
    <sheetView view="pageBreakPreview" topLeftCell="I1" zoomScale="85" zoomScaleNormal="120" zoomScaleSheetLayoutView="85" workbookViewId="0">
      <pane ySplit="2415" activePane="bottomLeft"/>
      <selection activeCell="E6" sqref="E6"/>
      <selection pane="bottomLeft" activeCell="AP10" sqref="AP10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123</v>
      </c>
      <c r="E2" s="631"/>
      <c r="F2" s="631"/>
      <c r="G2" s="632"/>
      <c r="H2" s="124"/>
      <c r="I2" s="124"/>
      <c r="J2" s="78" t="s">
        <v>62</v>
      </c>
      <c r="K2" s="122"/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Chirton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5" thickTop="1" x14ac:dyDescent="0.25">
      <c r="A5" s="386">
        <v>1</v>
      </c>
      <c r="B5" s="386" t="s">
        <v>27</v>
      </c>
      <c r="C5" s="418" t="s">
        <v>1077</v>
      </c>
      <c r="D5" s="419" t="s">
        <v>1078</v>
      </c>
      <c r="E5" s="403" t="s">
        <v>1805</v>
      </c>
      <c r="F5" s="403" t="s">
        <v>2742</v>
      </c>
      <c r="G5" s="390" t="s">
        <v>148</v>
      </c>
      <c r="H5" s="404" t="s">
        <v>1079</v>
      </c>
      <c r="I5" s="405" t="s">
        <v>1080</v>
      </c>
      <c r="J5" s="405"/>
      <c r="K5" s="405" t="s">
        <v>149</v>
      </c>
      <c r="L5" s="406" t="s">
        <v>1081</v>
      </c>
      <c r="M5" s="390" t="s">
        <v>1082</v>
      </c>
      <c r="N5" s="395" t="s">
        <v>1083</v>
      </c>
      <c r="O5" s="420" t="s">
        <v>153</v>
      </c>
      <c r="P5" s="89">
        <v>10</v>
      </c>
      <c r="Q5" s="143"/>
      <c r="R5" s="280"/>
      <c r="S5" s="64"/>
      <c r="T5" s="65">
        <v>1</v>
      </c>
      <c r="U5" s="64"/>
      <c r="V5" s="65">
        <v>2</v>
      </c>
      <c r="W5" s="64"/>
      <c r="X5" s="65">
        <v>3</v>
      </c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57" t="str">
        <f t="shared" ref="AQ5:AQ36" si="0">B5</f>
        <v>CHIR</v>
      </c>
    </row>
    <row r="6" spans="1:43" x14ac:dyDescent="0.25">
      <c r="A6" s="386">
        <v>2</v>
      </c>
      <c r="B6" s="386" t="s">
        <v>27</v>
      </c>
      <c r="C6" s="418" t="s">
        <v>1084</v>
      </c>
      <c r="D6" s="419" t="s">
        <v>1085</v>
      </c>
      <c r="E6" s="403" t="s">
        <v>1086</v>
      </c>
      <c r="F6" s="403" t="s">
        <v>1087</v>
      </c>
      <c r="G6" s="390" t="s">
        <v>161</v>
      </c>
      <c r="H6" s="404" t="s">
        <v>1088</v>
      </c>
      <c r="I6" s="405" t="s">
        <v>1089</v>
      </c>
      <c r="J6" s="405" t="s">
        <v>838</v>
      </c>
      <c r="K6" s="405" t="s">
        <v>149</v>
      </c>
      <c r="L6" s="406" t="s">
        <v>1090</v>
      </c>
      <c r="M6" s="390" t="s">
        <v>1091</v>
      </c>
      <c r="N6" s="395"/>
      <c r="O6" s="400" t="s">
        <v>153</v>
      </c>
      <c r="P6" s="89"/>
      <c r="Q6" s="143"/>
      <c r="R6" s="281">
        <v>10</v>
      </c>
      <c r="S6" s="64"/>
      <c r="T6" s="65"/>
      <c r="U6" s="64">
        <v>1</v>
      </c>
      <c r="V6" s="65"/>
      <c r="W6" s="64"/>
      <c r="X6" s="65"/>
      <c r="Y6" s="64"/>
      <c r="Z6" s="65"/>
      <c r="AA6" s="221"/>
      <c r="AB6" s="65"/>
      <c r="AC6" s="64">
        <v>2</v>
      </c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 t="s">
        <v>1101</v>
      </c>
      <c r="AQ6" s="157" t="str">
        <f t="shared" si="0"/>
        <v>CHIR</v>
      </c>
    </row>
    <row r="7" spans="1:43" ht="26.25" x14ac:dyDescent="0.25">
      <c r="A7" s="386">
        <v>3</v>
      </c>
      <c r="B7" s="386" t="s">
        <v>27</v>
      </c>
      <c r="C7" s="387" t="s">
        <v>1092</v>
      </c>
      <c r="D7" s="388" t="s">
        <v>1093</v>
      </c>
      <c r="E7" s="389" t="s">
        <v>1094</v>
      </c>
      <c r="F7" s="389" t="s">
        <v>1095</v>
      </c>
      <c r="G7" s="390" t="s">
        <v>161</v>
      </c>
      <c r="H7" s="391" t="s">
        <v>1096</v>
      </c>
      <c r="I7" s="392" t="s">
        <v>1097</v>
      </c>
      <c r="J7" s="392"/>
      <c r="K7" s="392" t="s">
        <v>149</v>
      </c>
      <c r="L7" s="393" t="s">
        <v>1098</v>
      </c>
      <c r="M7" s="394" t="s">
        <v>1099</v>
      </c>
      <c r="N7" s="395" t="s">
        <v>1102</v>
      </c>
      <c r="O7" s="400" t="s">
        <v>153</v>
      </c>
      <c r="P7" s="89"/>
      <c r="Q7" s="143"/>
      <c r="R7" s="281">
        <v>10</v>
      </c>
      <c r="S7" s="56"/>
      <c r="T7" s="57"/>
      <c r="U7" s="56"/>
      <c r="V7" s="57">
        <v>2</v>
      </c>
      <c r="W7" s="56">
        <v>1</v>
      </c>
      <c r="X7" s="57">
        <v>3</v>
      </c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1100</v>
      </c>
      <c r="AQ7" s="157" t="str">
        <f t="shared" si="0"/>
        <v>CHIR</v>
      </c>
    </row>
    <row r="8" spans="1:43" x14ac:dyDescent="0.25">
      <c r="A8" s="386">
        <v>4</v>
      </c>
      <c r="B8" s="386" t="s">
        <v>27</v>
      </c>
      <c r="C8" s="398" t="s">
        <v>468</v>
      </c>
      <c r="D8" s="399" t="s">
        <v>1103</v>
      </c>
      <c r="E8" s="389" t="s">
        <v>1104</v>
      </c>
      <c r="F8" s="389" t="s">
        <v>1105</v>
      </c>
      <c r="G8" s="390" t="s">
        <v>152</v>
      </c>
      <c r="H8" s="391" t="s">
        <v>1106</v>
      </c>
      <c r="I8" s="392" t="s">
        <v>1107</v>
      </c>
      <c r="J8" s="392"/>
      <c r="K8" s="392" t="s">
        <v>149</v>
      </c>
      <c r="L8" s="393" t="s">
        <v>1108</v>
      </c>
      <c r="M8" s="394" t="s">
        <v>1109</v>
      </c>
      <c r="N8" s="395"/>
      <c r="O8" s="400" t="s">
        <v>153</v>
      </c>
      <c r="P8" s="89">
        <v>10</v>
      </c>
      <c r="Q8" s="143"/>
      <c r="R8" s="88"/>
      <c r="S8" s="56"/>
      <c r="T8" s="57">
        <v>2</v>
      </c>
      <c r="U8" s="56"/>
      <c r="V8" s="57"/>
      <c r="W8" s="56">
        <v>1</v>
      </c>
      <c r="X8" s="57"/>
      <c r="Y8" s="56"/>
      <c r="Z8" s="57"/>
      <c r="AA8" s="222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 t="s">
        <v>1110</v>
      </c>
      <c r="AQ8" s="157" t="str">
        <f t="shared" si="0"/>
        <v>CHIR</v>
      </c>
    </row>
    <row r="9" spans="1:43" x14ac:dyDescent="0.25">
      <c r="A9" s="386">
        <v>5</v>
      </c>
      <c r="B9" s="386" t="s">
        <v>27</v>
      </c>
      <c r="C9" s="398" t="s">
        <v>1294</v>
      </c>
      <c r="D9" s="399" t="s">
        <v>1295</v>
      </c>
      <c r="E9" s="389" t="s">
        <v>1296</v>
      </c>
      <c r="F9" s="389" t="s">
        <v>1297</v>
      </c>
      <c r="G9" s="390" t="s">
        <v>148</v>
      </c>
      <c r="H9" s="391" t="s">
        <v>1298</v>
      </c>
      <c r="I9" s="393" t="s">
        <v>1299</v>
      </c>
      <c r="J9" s="393" t="s">
        <v>1300</v>
      </c>
      <c r="K9" s="393" t="s">
        <v>149</v>
      </c>
      <c r="L9" s="393" t="s">
        <v>1301</v>
      </c>
      <c r="M9" s="394" t="s">
        <v>1302</v>
      </c>
      <c r="N9" s="395"/>
      <c r="O9" s="400" t="s">
        <v>151</v>
      </c>
      <c r="P9" s="89">
        <v>10</v>
      </c>
      <c r="Q9" s="143"/>
      <c r="R9" s="88"/>
      <c r="S9" s="56">
        <v>1</v>
      </c>
      <c r="T9" s="57">
        <v>3</v>
      </c>
      <c r="U9" s="56"/>
      <c r="V9" s="57"/>
      <c r="W9" s="56"/>
      <c r="X9" s="57"/>
      <c r="Y9" s="56"/>
      <c r="Z9" s="57"/>
      <c r="AA9" s="56"/>
      <c r="AB9" s="57">
        <v>2</v>
      </c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57" t="str">
        <f t="shared" si="0"/>
        <v>CHIR</v>
      </c>
    </row>
    <row r="10" spans="1:43" x14ac:dyDescent="0.25">
      <c r="A10" s="386">
        <v>6</v>
      </c>
      <c r="B10" s="386" t="s">
        <v>27</v>
      </c>
      <c r="C10" s="398" t="s">
        <v>1303</v>
      </c>
      <c r="D10" s="399" t="s">
        <v>1304</v>
      </c>
      <c r="E10" s="389" t="s">
        <v>1305</v>
      </c>
      <c r="F10" s="389" t="s">
        <v>1306</v>
      </c>
      <c r="G10" s="390" t="s">
        <v>161</v>
      </c>
      <c r="H10" s="391" t="s">
        <v>1307</v>
      </c>
      <c r="I10" s="393" t="s">
        <v>1308</v>
      </c>
      <c r="J10" s="393" t="s">
        <v>654</v>
      </c>
      <c r="K10" s="393" t="s">
        <v>233</v>
      </c>
      <c r="L10" s="393" t="s">
        <v>655</v>
      </c>
      <c r="M10" s="394" t="s">
        <v>1310</v>
      </c>
      <c r="N10" s="395" t="s">
        <v>1309</v>
      </c>
      <c r="O10" s="400" t="s">
        <v>153</v>
      </c>
      <c r="P10" s="89">
        <v>10</v>
      </c>
      <c r="Q10" s="143"/>
      <c r="R10" s="88"/>
      <c r="S10" s="56"/>
      <c r="T10" s="57"/>
      <c r="U10" s="56">
        <v>1</v>
      </c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>
        <v>3</v>
      </c>
      <c r="AG10" s="54"/>
      <c r="AH10" s="55">
        <v>2</v>
      </c>
      <c r="AI10" s="54"/>
      <c r="AJ10" s="55"/>
      <c r="AK10" s="54"/>
      <c r="AL10" s="55"/>
      <c r="AM10" s="54"/>
      <c r="AN10" s="53"/>
      <c r="AO10" s="59"/>
      <c r="AP10" s="52" t="s">
        <v>1280</v>
      </c>
      <c r="AQ10" s="157" t="str">
        <f t="shared" si="0"/>
        <v>CHIR</v>
      </c>
    </row>
    <row r="11" spans="1:43" x14ac:dyDescent="0.25">
      <c r="A11" s="87">
        <v>7</v>
      </c>
      <c r="B11" s="87" t="s">
        <v>27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57" t="str">
        <f t="shared" si="0"/>
        <v>CHIR</v>
      </c>
    </row>
    <row r="12" spans="1:43" x14ac:dyDescent="0.25">
      <c r="A12" s="87">
        <v>8</v>
      </c>
      <c r="B12" s="87" t="s">
        <v>27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57" t="str">
        <f t="shared" si="0"/>
        <v>CHIR</v>
      </c>
    </row>
    <row r="13" spans="1:43" x14ac:dyDescent="0.25">
      <c r="A13" s="87">
        <v>9</v>
      </c>
      <c r="B13" s="87" t="s">
        <v>27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57" t="str">
        <f t="shared" si="0"/>
        <v>CHIR</v>
      </c>
    </row>
    <row r="14" spans="1:43" x14ac:dyDescent="0.25">
      <c r="A14" s="87">
        <v>10</v>
      </c>
      <c r="B14" s="87" t="s">
        <v>27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57" t="str">
        <f t="shared" si="0"/>
        <v>CHIR</v>
      </c>
    </row>
    <row r="15" spans="1:43" x14ac:dyDescent="0.25">
      <c r="A15" s="87">
        <f t="shared" ref="A15:A37" si="1">A14+1</f>
        <v>11</v>
      </c>
      <c r="B15" s="87" t="str">
        <f t="shared" ref="B15:B50" si="2">B14</f>
        <v>CHIR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57" t="str">
        <f t="shared" si="0"/>
        <v>CHIR</v>
      </c>
    </row>
    <row r="16" spans="1:43" x14ac:dyDescent="0.25">
      <c r="A16" s="87">
        <f t="shared" si="1"/>
        <v>12</v>
      </c>
      <c r="B16" s="87" t="str">
        <f t="shared" si="2"/>
        <v>CHIR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57" t="str">
        <f t="shared" si="0"/>
        <v>CHIR</v>
      </c>
    </row>
    <row r="17" spans="1:43" x14ac:dyDescent="0.25">
      <c r="A17" s="87">
        <f t="shared" si="1"/>
        <v>13</v>
      </c>
      <c r="B17" s="87" t="str">
        <f t="shared" si="2"/>
        <v>CHIR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57" t="str">
        <f t="shared" si="0"/>
        <v>CHIR</v>
      </c>
    </row>
    <row r="18" spans="1:43" x14ac:dyDescent="0.25">
      <c r="A18" s="87">
        <f t="shared" si="1"/>
        <v>14</v>
      </c>
      <c r="B18" s="87" t="str">
        <f t="shared" si="2"/>
        <v>CHIR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57" t="str">
        <f t="shared" si="0"/>
        <v>CHIR</v>
      </c>
    </row>
    <row r="19" spans="1:43" x14ac:dyDescent="0.25">
      <c r="A19" s="87">
        <f t="shared" si="1"/>
        <v>15</v>
      </c>
      <c r="B19" s="87" t="str">
        <f t="shared" si="2"/>
        <v>CHIR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57" t="str">
        <f t="shared" si="0"/>
        <v>CHIR</v>
      </c>
    </row>
    <row r="20" spans="1:43" x14ac:dyDescent="0.25">
      <c r="A20" s="87">
        <f t="shared" si="1"/>
        <v>16</v>
      </c>
      <c r="B20" s="87" t="str">
        <f t="shared" si="2"/>
        <v>CHIR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57" t="str">
        <f t="shared" si="0"/>
        <v>CHIR</v>
      </c>
    </row>
    <row r="21" spans="1:43" x14ac:dyDescent="0.25">
      <c r="A21" s="87">
        <f t="shared" si="1"/>
        <v>17</v>
      </c>
      <c r="B21" s="87" t="str">
        <f t="shared" si="2"/>
        <v>CHIR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57" t="str">
        <f t="shared" si="0"/>
        <v>CHIR</v>
      </c>
    </row>
    <row r="22" spans="1:43" x14ac:dyDescent="0.25">
      <c r="A22" s="87">
        <f t="shared" si="1"/>
        <v>18</v>
      </c>
      <c r="B22" s="87" t="str">
        <f t="shared" si="2"/>
        <v>CHIR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57" t="str">
        <f t="shared" si="0"/>
        <v>CHIR</v>
      </c>
    </row>
    <row r="23" spans="1:43" x14ac:dyDescent="0.25">
      <c r="A23" s="87">
        <f t="shared" si="1"/>
        <v>19</v>
      </c>
      <c r="B23" s="87" t="str">
        <f t="shared" si="2"/>
        <v>CHIR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57" t="str">
        <f t="shared" si="0"/>
        <v>CHIR</v>
      </c>
    </row>
    <row r="24" spans="1:43" x14ac:dyDescent="0.25">
      <c r="A24" s="87">
        <f t="shared" si="1"/>
        <v>20</v>
      </c>
      <c r="B24" s="87" t="str">
        <f t="shared" si="2"/>
        <v>CHIR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57" t="str">
        <f t="shared" si="0"/>
        <v>CHIR</v>
      </c>
    </row>
    <row r="25" spans="1:43" x14ac:dyDescent="0.25">
      <c r="A25" s="87">
        <f t="shared" si="1"/>
        <v>21</v>
      </c>
      <c r="B25" s="87" t="str">
        <f t="shared" si="2"/>
        <v>CHIR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57" t="str">
        <f t="shared" si="0"/>
        <v>CHIR</v>
      </c>
    </row>
    <row r="26" spans="1:43" x14ac:dyDescent="0.25">
      <c r="A26" s="87">
        <f t="shared" si="1"/>
        <v>22</v>
      </c>
      <c r="B26" s="87" t="str">
        <f t="shared" si="2"/>
        <v>CHIR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57" t="str">
        <f t="shared" si="0"/>
        <v>CHIR</v>
      </c>
    </row>
    <row r="27" spans="1:43" x14ac:dyDescent="0.25">
      <c r="A27" s="87">
        <f t="shared" si="1"/>
        <v>23</v>
      </c>
      <c r="B27" s="87" t="str">
        <f t="shared" si="2"/>
        <v>CHIR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57" t="str">
        <f t="shared" si="0"/>
        <v>CHIR</v>
      </c>
    </row>
    <row r="28" spans="1:43" x14ac:dyDescent="0.25">
      <c r="A28" s="87">
        <f t="shared" si="1"/>
        <v>24</v>
      </c>
      <c r="B28" s="87" t="str">
        <f t="shared" si="2"/>
        <v>CHIR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57" t="str">
        <f t="shared" si="0"/>
        <v>CHIR</v>
      </c>
    </row>
    <row r="29" spans="1:43" x14ac:dyDescent="0.25">
      <c r="A29" s="87">
        <f t="shared" si="1"/>
        <v>25</v>
      </c>
      <c r="B29" s="87" t="str">
        <f t="shared" si="2"/>
        <v>CHIR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57" t="str">
        <f t="shared" si="0"/>
        <v>CHIR</v>
      </c>
    </row>
    <row r="30" spans="1:43" x14ac:dyDescent="0.25">
      <c r="A30" s="87">
        <f t="shared" si="1"/>
        <v>26</v>
      </c>
      <c r="B30" s="87" t="str">
        <f t="shared" si="2"/>
        <v>CHIR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57" t="str">
        <f t="shared" si="0"/>
        <v>CHIR</v>
      </c>
    </row>
    <row r="31" spans="1:43" x14ac:dyDescent="0.25">
      <c r="A31" s="87">
        <f t="shared" si="1"/>
        <v>27</v>
      </c>
      <c r="B31" s="87" t="str">
        <f t="shared" si="2"/>
        <v>CHIR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57" t="str">
        <f t="shared" si="0"/>
        <v>CHIR</v>
      </c>
    </row>
    <row r="32" spans="1:43" x14ac:dyDescent="0.25">
      <c r="A32" s="87">
        <f t="shared" si="1"/>
        <v>28</v>
      </c>
      <c r="B32" s="87" t="str">
        <f t="shared" si="2"/>
        <v>CHIR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57" t="str">
        <f t="shared" si="0"/>
        <v>CHIR</v>
      </c>
    </row>
    <row r="33" spans="1:43" x14ac:dyDescent="0.25">
      <c r="A33" s="87">
        <f t="shared" si="1"/>
        <v>29</v>
      </c>
      <c r="B33" s="87" t="str">
        <f t="shared" si="2"/>
        <v>CHIR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57" t="str">
        <f t="shared" si="0"/>
        <v>CHIR</v>
      </c>
    </row>
    <row r="34" spans="1:43" x14ac:dyDescent="0.25">
      <c r="A34" s="87">
        <f t="shared" si="1"/>
        <v>30</v>
      </c>
      <c r="B34" s="87" t="str">
        <f t="shared" si="2"/>
        <v>CHIR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57" t="str">
        <f t="shared" si="0"/>
        <v>CHIR</v>
      </c>
    </row>
    <row r="35" spans="1:43" x14ac:dyDescent="0.25">
      <c r="A35" s="87">
        <f t="shared" si="1"/>
        <v>31</v>
      </c>
      <c r="B35" s="87" t="str">
        <f t="shared" si="2"/>
        <v>CHIR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57" t="str">
        <f t="shared" si="0"/>
        <v>CHIR</v>
      </c>
    </row>
    <row r="36" spans="1:43" x14ac:dyDescent="0.25">
      <c r="A36" s="87">
        <f t="shared" si="1"/>
        <v>32</v>
      </c>
      <c r="B36" s="87" t="str">
        <f t="shared" si="2"/>
        <v>CHIR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57" t="str">
        <f t="shared" si="0"/>
        <v>CHIR</v>
      </c>
    </row>
    <row r="37" spans="1:43" x14ac:dyDescent="0.25">
      <c r="A37" s="87">
        <f t="shared" si="1"/>
        <v>33</v>
      </c>
      <c r="B37" s="87" t="str">
        <f t="shared" si="2"/>
        <v>CHIR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57" t="str">
        <f t="shared" ref="AQ37:AQ68" si="3">B37</f>
        <v>CHIR</v>
      </c>
    </row>
    <row r="38" spans="1:43" x14ac:dyDescent="0.25">
      <c r="A38" s="87">
        <f t="shared" ref="A38:A101" si="4">A37+1</f>
        <v>34</v>
      </c>
      <c r="B38" s="87" t="str">
        <f t="shared" si="2"/>
        <v>CHIR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57" t="str">
        <f t="shared" si="3"/>
        <v>CHIR</v>
      </c>
    </row>
    <row r="39" spans="1:43" x14ac:dyDescent="0.25">
      <c r="A39" s="87">
        <f t="shared" si="4"/>
        <v>35</v>
      </c>
      <c r="B39" s="87" t="str">
        <f t="shared" si="2"/>
        <v>CHIR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57" t="str">
        <f t="shared" si="3"/>
        <v>CHIR</v>
      </c>
    </row>
    <row r="40" spans="1:43" x14ac:dyDescent="0.25">
      <c r="A40" s="87">
        <f t="shared" si="4"/>
        <v>36</v>
      </c>
      <c r="B40" s="87" t="str">
        <f t="shared" si="2"/>
        <v>CHIR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57" t="str">
        <f t="shared" si="3"/>
        <v>CHIR</v>
      </c>
    </row>
    <row r="41" spans="1:43" x14ac:dyDescent="0.25">
      <c r="A41" s="87">
        <f t="shared" si="4"/>
        <v>37</v>
      </c>
      <c r="B41" s="87" t="str">
        <f t="shared" si="2"/>
        <v>CHIR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57" t="str">
        <f t="shared" si="3"/>
        <v>CHIR</v>
      </c>
    </row>
    <row r="42" spans="1:43" x14ac:dyDescent="0.25">
      <c r="A42" s="87">
        <f t="shared" si="4"/>
        <v>38</v>
      </c>
      <c r="B42" s="87" t="str">
        <f t="shared" si="2"/>
        <v>CHIR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57" t="str">
        <f t="shared" si="3"/>
        <v>CHIR</v>
      </c>
    </row>
    <row r="43" spans="1:43" x14ac:dyDescent="0.25">
      <c r="A43" s="87">
        <f t="shared" si="4"/>
        <v>39</v>
      </c>
      <c r="B43" s="87" t="str">
        <f t="shared" si="2"/>
        <v>CHIR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57" t="str">
        <f t="shared" si="3"/>
        <v>CHIR</v>
      </c>
    </row>
    <row r="44" spans="1:43" x14ac:dyDescent="0.25">
      <c r="A44" s="87">
        <f t="shared" si="4"/>
        <v>40</v>
      </c>
      <c r="B44" s="87" t="str">
        <f t="shared" si="2"/>
        <v>CHIR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57" t="str">
        <f t="shared" si="3"/>
        <v>CHIR</v>
      </c>
    </row>
    <row r="45" spans="1:43" x14ac:dyDescent="0.25">
      <c r="A45" s="87">
        <f t="shared" si="4"/>
        <v>41</v>
      </c>
      <c r="B45" s="87" t="str">
        <f t="shared" si="2"/>
        <v>CHIR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57" t="str">
        <f t="shared" si="3"/>
        <v>CHIR</v>
      </c>
    </row>
    <row r="46" spans="1:43" x14ac:dyDescent="0.25">
      <c r="A46" s="87">
        <f t="shared" si="4"/>
        <v>42</v>
      </c>
      <c r="B46" s="87" t="str">
        <f t="shared" si="2"/>
        <v>CHIR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57" t="str">
        <f t="shared" si="3"/>
        <v>CHIR</v>
      </c>
    </row>
    <row r="47" spans="1:43" x14ac:dyDescent="0.25">
      <c r="A47" s="87">
        <f t="shared" si="4"/>
        <v>43</v>
      </c>
      <c r="B47" s="87" t="str">
        <f t="shared" si="2"/>
        <v>CHIR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57" t="str">
        <f t="shared" si="3"/>
        <v>CHIR</v>
      </c>
    </row>
    <row r="48" spans="1:43" x14ac:dyDescent="0.25">
      <c r="A48" s="87">
        <f t="shared" si="4"/>
        <v>44</v>
      </c>
      <c r="B48" s="87" t="str">
        <f t="shared" si="2"/>
        <v>CHIR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57" t="str">
        <f t="shared" si="3"/>
        <v>CHIR</v>
      </c>
    </row>
    <row r="49" spans="1:43" x14ac:dyDescent="0.25">
      <c r="A49" s="87">
        <f t="shared" si="4"/>
        <v>45</v>
      </c>
      <c r="B49" s="87" t="str">
        <f t="shared" si="2"/>
        <v>CHIR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57" t="str">
        <f t="shared" si="3"/>
        <v>CHIR</v>
      </c>
    </row>
    <row r="50" spans="1:43" x14ac:dyDescent="0.25">
      <c r="A50" s="87">
        <f t="shared" si="4"/>
        <v>46</v>
      </c>
      <c r="B50" s="87" t="str">
        <f t="shared" si="2"/>
        <v>CHIR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57" t="str">
        <f t="shared" si="3"/>
        <v>CHIR</v>
      </c>
    </row>
    <row r="51" spans="1:43" x14ac:dyDescent="0.25">
      <c r="A51" s="87">
        <f t="shared" si="4"/>
        <v>47</v>
      </c>
      <c r="B51" s="87" t="str">
        <f>B50</f>
        <v>CHIR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57" t="str">
        <f t="shared" si="3"/>
        <v>CHIR</v>
      </c>
    </row>
    <row r="52" spans="1:43" x14ac:dyDescent="0.25">
      <c r="A52" s="87">
        <f t="shared" si="4"/>
        <v>48</v>
      </c>
      <c r="B52" s="87" t="str">
        <f>B51</f>
        <v>CHIR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57" t="str">
        <f t="shared" si="3"/>
        <v>CHIR</v>
      </c>
    </row>
    <row r="53" spans="1:43" x14ac:dyDescent="0.25">
      <c r="A53" s="87">
        <f t="shared" si="4"/>
        <v>49</v>
      </c>
      <c r="B53" s="87" t="str">
        <f>B52</f>
        <v>CHIR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57" t="str">
        <f t="shared" si="3"/>
        <v>CHIR</v>
      </c>
    </row>
    <row r="54" spans="1:43" x14ac:dyDescent="0.25">
      <c r="A54" s="87">
        <f t="shared" si="4"/>
        <v>50</v>
      </c>
      <c r="B54" s="87" t="str">
        <f t="shared" ref="B54:B87" si="5">B53</f>
        <v>CHIR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57" t="str">
        <f t="shared" si="3"/>
        <v>CHIR</v>
      </c>
    </row>
    <row r="55" spans="1:43" x14ac:dyDescent="0.25">
      <c r="A55" s="87">
        <f t="shared" si="4"/>
        <v>51</v>
      </c>
      <c r="B55" s="87" t="str">
        <f t="shared" si="5"/>
        <v>CHIR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57" t="str">
        <f t="shared" si="3"/>
        <v>CHIR</v>
      </c>
    </row>
    <row r="56" spans="1:43" x14ac:dyDescent="0.25">
      <c r="A56" s="87">
        <f t="shared" si="4"/>
        <v>52</v>
      </c>
      <c r="B56" s="87" t="str">
        <f t="shared" si="5"/>
        <v>CHIR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57" t="str">
        <f t="shared" si="3"/>
        <v>CHIR</v>
      </c>
    </row>
    <row r="57" spans="1:43" x14ac:dyDescent="0.25">
      <c r="A57" s="87">
        <f t="shared" si="4"/>
        <v>53</v>
      </c>
      <c r="B57" s="87" t="str">
        <f t="shared" si="5"/>
        <v>CHIR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57" t="str">
        <f t="shared" si="3"/>
        <v>CHIR</v>
      </c>
    </row>
    <row r="58" spans="1:43" x14ac:dyDescent="0.25">
      <c r="A58" s="87">
        <f t="shared" si="4"/>
        <v>54</v>
      </c>
      <c r="B58" s="87" t="str">
        <f t="shared" si="5"/>
        <v>CHIR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57" t="str">
        <f t="shared" si="3"/>
        <v>CHIR</v>
      </c>
    </row>
    <row r="59" spans="1:43" x14ac:dyDescent="0.25">
      <c r="A59" s="87">
        <f t="shared" si="4"/>
        <v>55</v>
      </c>
      <c r="B59" s="87" t="str">
        <f t="shared" si="5"/>
        <v>CHIR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57" t="str">
        <f t="shared" si="3"/>
        <v>CHIR</v>
      </c>
    </row>
    <row r="60" spans="1:43" x14ac:dyDescent="0.25">
      <c r="A60" s="87">
        <f t="shared" si="4"/>
        <v>56</v>
      </c>
      <c r="B60" s="87" t="str">
        <f t="shared" si="5"/>
        <v>CHIR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57" t="str">
        <f t="shared" si="3"/>
        <v>CHIR</v>
      </c>
    </row>
    <row r="61" spans="1:43" x14ac:dyDescent="0.25">
      <c r="A61" s="87">
        <f t="shared" si="4"/>
        <v>57</v>
      </c>
      <c r="B61" s="87" t="str">
        <f t="shared" si="5"/>
        <v>CHIR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57" t="str">
        <f t="shared" si="3"/>
        <v>CHIR</v>
      </c>
    </row>
    <row r="62" spans="1:43" x14ac:dyDescent="0.25">
      <c r="A62" s="87">
        <f t="shared" si="4"/>
        <v>58</v>
      </c>
      <c r="B62" s="87" t="str">
        <f t="shared" si="5"/>
        <v>CHIR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57" t="str">
        <f t="shared" si="3"/>
        <v>CHIR</v>
      </c>
    </row>
    <row r="63" spans="1:43" x14ac:dyDescent="0.25">
      <c r="A63" s="87">
        <f t="shared" si="4"/>
        <v>59</v>
      </c>
      <c r="B63" s="87" t="str">
        <f t="shared" si="5"/>
        <v>CHIR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57" t="str">
        <f t="shared" si="3"/>
        <v>CHIR</v>
      </c>
    </row>
    <row r="64" spans="1:43" x14ac:dyDescent="0.25">
      <c r="A64" s="87">
        <f t="shared" si="4"/>
        <v>60</v>
      </c>
      <c r="B64" s="87" t="str">
        <f t="shared" si="5"/>
        <v>CHIR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57" t="str">
        <f t="shared" si="3"/>
        <v>CHIR</v>
      </c>
    </row>
    <row r="65" spans="1:43" x14ac:dyDescent="0.25">
      <c r="A65" s="87">
        <f t="shared" si="4"/>
        <v>61</v>
      </c>
      <c r="B65" s="87" t="str">
        <f t="shared" si="5"/>
        <v>CHIR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57" t="str">
        <f t="shared" si="3"/>
        <v>CHIR</v>
      </c>
    </row>
    <row r="66" spans="1:43" x14ac:dyDescent="0.25">
      <c r="A66" s="87">
        <f t="shared" si="4"/>
        <v>62</v>
      </c>
      <c r="B66" s="87" t="str">
        <f t="shared" si="5"/>
        <v>CHIR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57" t="str">
        <f t="shared" si="3"/>
        <v>CHIR</v>
      </c>
    </row>
    <row r="67" spans="1:43" x14ac:dyDescent="0.25">
      <c r="A67" s="87">
        <f t="shared" si="4"/>
        <v>63</v>
      </c>
      <c r="B67" s="87" t="str">
        <f t="shared" si="5"/>
        <v>CHIR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57" t="str">
        <f t="shared" si="3"/>
        <v>CHIR</v>
      </c>
    </row>
    <row r="68" spans="1:43" x14ac:dyDescent="0.25">
      <c r="A68" s="87">
        <f t="shared" si="4"/>
        <v>64</v>
      </c>
      <c r="B68" s="87" t="str">
        <f t="shared" si="5"/>
        <v>CHIR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57" t="str">
        <f t="shared" si="3"/>
        <v>CHIR</v>
      </c>
    </row>
    <row r="69" spans="1:43" x14ac:dyDescent="0.25">
      <c r="A69" s="87">
        <f t="shared" si="4"/>
        <v>65</v>
      </c>
      <c r="B69" s="87" t="str">
        <f t="shared" si="5"/>
        <v>CHIR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57" t="str">
        <f t="shared" ref="AQ69:AQ104" si="6">B69</f>
        <v>CHIR</v>
      </c>
    </row>
    <row r="70" spans="1:43" x14ac:dyDescent="0.25">
      <c r="A70" s="87">
        <f t="shared" si="4"/>
        <v>66</v>
      </c>
      <c r="B70" s="87" t="str">
        <f t="shared" si="5"/>
        <v>CHIR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57" t="str">
        <f t="shared" si="6"/>
        <v>CHIR</v>
      </c>
    </row>
    <row r="71" spans="1:43" x14ac:dyDescent="0.25">
      <c r="A71" s="87">
        <f t="shared" si="4"/>
        <v>67</v>
      </c>
      <c r="B71" s="87" t="str">
        <f t="shared" si="5"/>
        <v>CHIR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57" t="str">
        <f t="shared" si="6"/>
        <v>CHIR</v>
      </c>
    </row>
    <row r="72" spans="1:43" x14ac:dyDescent="0.25">
      <c r="A72" s="87">
        <f t="shared" si="4"/>
        <v>68</v>
      </c>
      <c r="B72" s="87" t="str">
        <f t="shared" si="5"/>
        <v>CHIR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57" t="str">
        <f t="shared" si="6"/>
        <v>CHIR</v>
      </c>
    </row>
    <row r="73" spans="1:43" x14ac:dyDescent="0.25">
      <c r="A73" s="87">
        <f t="shared" si="4"/>
        <v>69</v>
      </c>
      <c r="B73" s="87" t="str">
        <f t="shared" si="5"/>
        <v>CHIR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57" t="str">
        <f t="shared" si="6"/>
        <v>CHIR</v>
      </c>
    </row>
    <row r="74" spans="1:43" x14ac:dyDescent="0.25">
      <c r="A74" s="87">
        <f t="shared" si="4"/>
        <v>70</v>
      </c>
      <c r="B74" s="87" t="str">
        <f t="shared" si="5"/>
        <v>CHIR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57" t="str">
        <f t="shared" si="6"/>
        <v>CHIR</v>
      </c>
    </row>
    <row r="75" spans="1:43" x14ac:dyDescent="0.25">
      <c r="A75" s="87">
        <f t="shared" si="4"/>
        <v>71</v>
      </c>
      <c r="B75" s="87" t="str">
        <f t="shared" si="5"/>
        <v>CHIR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57" t="str">
        <f t="shared" si="6"/>
        <v>CHIR</v>
      </c>
    </row>
    <row r="76" spans="1:43" x14ac:dyDescent="0.25">
      <c r="A76" s="87">
        <f t="shared" si="4"/>
        <v>72</v>
      </c>
      <c r="B76" s="87" t="str">
        <f t="shared" si="5"/>
        <v>CHIR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57" t="str">
        <f t="shared" si="6"/>
        <v>CHIR</v>
      </c>
    </row>
    <row r="77" spans="1:43" x14ac:dyDescent="0.25">
      <c r="A77" s="87">
        <f t="shared" si="4"/>
        <v>73</v>
      </c>
      <c r="B77" s="87" t="str">
        <f t="shared" si="5"/>
        <v>CHIR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57" t="str">
        <f t="shared" si="6"/>
        <v>CHIR</v>
      </c>
    </row>
    <row r="78" spans="1:43" x14ac:dyDescent="0.25">
      <c r="A78" s="87">
        <f t="shared" si="4"/>
        <v>74</v>
      </c>
      <c r="B78" s="87" t="str">
        <f t="shared" si="5"/>
        <v>CHIR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57" t="str">
        <f t="shared" si="6"/>
        <v>CHIR</v>
      </c>
    </row>
    <row r="79" spans="1:43" x14ac:dyDescent="0.25">
      <c r="A79" s="87">
        <f t="shared" si="4"/>
        <v>75</v>
      </c>
      <c r="B79" s="87" t="str">
        <f t="shared" si="5"/>
        <v>CHIR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57" t="str">
        <f t="shared" si="6"/>
        <v>CHIR</v>
      </c>
    </row>
    <row r="80" spans="1:43" x14ac:dyDescent="0.25">
      <c r="A80" s="87">
        <f t="shared" si="4"/>
        <v>76</v>
      </c>
      <c r="B80" s="87" t="str">
        <f t="shared" si="5"/>
        <v>CHIR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57" t="str">
        <f t="shared" si="6"/>
        <v>CHIR</v>
      </c>
    </row>
    <row r="81" spans="1:43" x14ac:dyDescent="0.25">
      <c r="A81" s="87">
        <f t="shared" si="4"/>
        <v>77</v>
      </c>
      <c r="B81" s="87" t="str">
        <f t="shared" si="5"/>
        <v>CHIR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57" t="str">
        <f t="shared" si="6"/>
        <v>CHIR</v>
      </c>
    </row>
    <row r="82" spans="1:43" x14ac:dyDescent="0.25">
      <c r="A82" s="87">
        <f t="shared" si="4"/>
        <v>78</v>
      </c>
      <c r="B82" s="87" t="str">
        <f t="shared" si="5"/>
        <v>CHIR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57" t="str">
        <f t="shared" si="6"/>
        <v>CHIR</v>
      </c>
    </row>
    <row r="83" spans="1:43" x14ac:dyDescent="0.25">
      <c r="A83" s="87">
        <f t="shared" si="4"/>
        <v>79</v>
      </c>
      <c r="B83" s="87" t="str">
        <f t="shared" si="5"/>
        <v>CHIR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57" t="str">
        <f t="shared" si="6"/>
        <v>CHIR</v>
      </c>
    </row>
    <row r="84" spans="1:43" x14ac:dyDescent="0.25">
      <c r="A84" s="87">
        <f t="shared" si="4"/>
        <v>80</v>
      </c>
      <c r="B84" s="87" t="str">
        <f t="shared" si="5"/>
        <v>CHIR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57" t="str">
        <f t="shared" si="6"/>
        <v>CHIR</v>
      </c>
    </row>
    <row r="85" spans="1:43" x14ac:dyDescent="0.25">
      <c r="A85" s="87">
        <f t="shared" si="4"/>
        <v>81</v>
      </c>
      <c r="B85" s="87" t="str">
        <f t="shared" si="5"/>
        <v>CHIR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57" t="str">
        <f t="shared" si="6"/>
        <v>CHIR</v>
      </c>
    </row>
    <row r="86" spans="1:43" x14ac:dyDescent="0.25">
      <c r="A86" s="87">
        <f t="shared" si="4"/>
        <v>82</v>
      </c>
      <c r="B86" s="87" t="str">
        <f t="shared" si="5"/>
        <v>CHIR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57" t="str">
        <f t="shared" si="6"/>
        <v>CHIR</v>
      </c>
    </row>
    <row r="87" spans="1:43" x14ac:dyDescent="0.25">
      <c r="A87" s="87">
        <f t="shared" si="4"/>
        <v>83</v>
      </c>
      <c r="B87" s="87" t="str">
        <f t="shared" si="5"/>
        <v>CHIR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57" t="str">
        <f t="shared" si="6"/>
        <v>CHIR</v>
      </c>
    </row>
    <row r="88" spans="1:43" x14ac:dyDescent="0.25">
      <c r="A88" s="87">
        <f t="shared" si="4"/>
        <v>84</v>
      </c>
      <c r="B88" s="87" t="str">
        <f>B82</f>
        <v>CHIR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57" t="str">
        <f t="shared" si="6"/>
        <v>CHIR</v>
      </c>
    </row>
    <row r="89" spans="1:43" x14ac:dyDescent="0.25">
      <c r="A89" s="87">
        <f t="shared" si="4"/>
        <v>85</v>
      </c>
      <c r="B89" s="87" t="str">
        <f>B88</f>
        <v>CHIR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57" t="str">
        <f t="shared" si="6"/>
        <v>CHIR</v>
      </c>
    </row>
    <row r="90" spans="1:43" x14ac:dyDescent="0.25">
      <c r="A90" s="87">
        <f t="shared" si="4"/>
        <v>86</v>
      </c>
      <c r="B90" s="87" t="str">
        <f t="shared" ref="B90:B103" si="7">B89</f>
        <v>CHIR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57" t="str">
        <f t="shared" si="6"/>
        <v>CHIR</v>
      </c>
    </row>
    <row r="91" spans="1:43" x14ac:dyDescent="0.25">
      <c r="A91" s="87">
        <f t="shared" si="4"/>
        <v>87</v>
      </c>
      <c r="B91" s="87" t="str">
        <f t="shared" si="7"/>
        <v>CHIR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57" t="str">
        <f t="shared" si="6"/>
        <v>CHIR</v>
      </c>
    </row>
    <row r="92" spans="1:43" x14ac:dyDescent="0.25">
      <c r="A92" s="87">
        <f t="shared" si="4"/>
        <v>88</v>
      </c>
      <c r="B92" s="87" t="str">
        <f t="shared" si="7"/>
        <v>CHIR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57" t="str">
        <f t="shared" si="6"/>
        <v>CHIR</v>
      </c>
    </row>
    <row r="93" spans="1:43" x14ac:dyDescent="0.25">
      <c r="A93" s="87">
        <f t="shared" si="4"/>
        <v>89</v>
      </c>
      <c r="B93" s="87" t="str">
        <f t="shared" si="7"/>
        <v>CHIR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57" t="str">
        <f t="shared" si="6"/>
        <v>CHIR</v>
      </c>
    </row>
    <row r="94" spans="1:43" x14ac:dyDescent="0.25">
      <c r="A94" s="87">
        <f t="shared" si="4"/>
        <v>90</v>
      </c>
      <c r="B94" s="87" t="str">
        <f t="shared" si="7"/>
        <v>CHIR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57" t="str">
        <f t="shared" si="6"/>
        <v>CHIR</v>
      </c>
    </row>
    <row r="95" spans="1:43" x14ac:dyDescent="0.25">
      <c r="A95" s="87">
        <f t="shared" si="4"/>
        <v>91</v>
      </c>
      <c r="B95" s="87" t="str">
        <f t="shared" si="7"/>
        <v>CHIR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57" t="str">
        <f t="shared" si="6"/>
        <v>CHIR</v>
      </c>
    </row>
    <row r="96" spans="1:43" x14ac:dyDescent="0.25">
      <c r="A96" s="87">
        <f t="shared" si="4"/>
        <v>92</v>
      </c>
      <c r="B96" s="87" t="str">
        <f t="shared" si="7"/>
        <v>CHIR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57" t="str">
        <f t="shared" si="6"/>
        <v>CHIR</v>
      </c>
    </row>
    <row r="97" spans="1:43" x14ac:dyDescent="0.25">
      <c r="A97" s="87">
        <f t="shared" si="4"/>
        <v>93</v>
      </c>
      <c r="B97" s="87" t="str">
        <f t="shared" si="7"/>
        <v>CHIR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57" t="str">
        <f t="shared" si="6"/>
        <v>CHIR</v>
      </c>
    </row>
    <row r="98" spans="1:43" x14ac:dyDescent="0.25">
      <c r="A98" s="87">
        <f t="shared" si="4"/>
        <v>94</v>
      </c>
      <c r="B98" s="87" t="str">
        <f t="shared" si="7"/>
        <v>CHIR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57" t="str">
        <f t="shared" si="6"/>
        <v>CHIR</v>
      </c>
    </row>
    <row r="99" spans="1:43" x14ac:dyDescent="0.25">
      <c r="A99" s="87">
        <f t="shared" si="4"/>
        <v>95</v>
      </c>
      <c r="B99" s="87" t="str">
        <f t="shared" si="7"/>
        <v>CHIR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57" t="str">
        <f t="shared" si="6"/>
        <v>CHIR</v>
      </c>
    </row>
    <row r="100" spans="1:43" x14ac:dyDescent="0.25">
      <c r="A100" s="87">
        <f t="shared" si="4"/>
        <v>96</v>
      </c>
      <c r="B100" s="87" t="str">
        <f t="shared" si="7"/>
        <v>CHIR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57" t="str">
        <f t="shared" si="6"/>
        <v>CHIR</v>
      </c>
    </row>
    <row r="101" spans="1:43" x14ac:dyDescent="0.25">
      <c r="A101" s="87">
        <f t="shared" si="4"/>
        <v>97</v>
      </c>
      <c r="B101" s="87" t="str">
        <f t="shared" si="7"/>
        <v>CHIR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57" t="str">
        <f t="shared" si="6"/>
        <v>CHIR</v>
      </c>
    </row>
    <row r="102" spans="1:43" x14ac:dyDescent="0.25">
      <c r="A102" s="87">
        <f t="shared" ref="A102:A103" si="8">A101+1</f>
        <v>98</v>
      </c>
      <c r="B102" s="87" t="str">
        <f t="shared" si="7"/>
        <v>CHIR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57" t="str">
        <f t="shared" si="6"/>
        <v>CHIR</v>
      </c>
    </row>
    <row r="103" spans="1:43" x14ac:dyDescent="0.25">
      <c r="A103" s="87">
        <f t="shared" si="8"/>
        <v>99</v>
      </c>
      <c r="B103" s="87" t="str">
        <f t="shared" si="7"/>
        <v>CHIR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57" t="str">
        <f t="shared" si="6"/>
        <v>CHIR</v>
      </c>
    </row>
    <row r="104" spans="1:43" ht="16.5" thickBot="1" x14ac:dyDescent="0.3">
      <c r="A104" s="87">
        <f>A103+1</f>
        <v>100</v>
      </c>
      <c r="B104" s="87" t="str">
        <f>B53</f>
        <v>CHIR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57" t="str">
        <f t="shared" si="6"/>
        <v>CHIR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40</v>
      </c>
      <c r="Q105" s="91" t="str">
        <f>IF(SUM(Q5:Q104)=0,"",SUM(Q5:Q104))</f>
        <v/>
      </c>
      <c r="R105" s="91">
        <f>IF(SUM(R5:R104)=0,"",SUM(R5:R104))</f>
        <v>20</v>
      </c>
      <c r="S105" s="635" t="str">
        <f t="shared" ref="S105:AN105" si="9">S2</f>
        <v>ADVENTUROUS ACTIVITIES</v>
      </c>
      <c r="T105" s="628" t="str">
        <f t="shared" si="9"/>
        <v>ARCHERY</v>
      </c>
      <c r="U105" s="626" t="str">
        <f t="shared" si="9"/>
        <v>ATHLETICS</v>
      </c>
      <c r="V105" s="628" t="str">
        <f t="shared" si="9"/>
        <v>BADMINTON</v>
      </c>
      <c r="W105" s="626" t="str">
        <f t="shared" si="9"/>
        <v>CANOEING</v>
      </c>
      <c r="X105" s="628" t="str">
        <f t="shared" si="9"/>
        <v>GOLF</v>
      </c>
      <c r="Y105" s="626" t="str">
        <f t="shared" si="9"/>
        <v>GYMNASTICS</v>
      </c>
      <c r="Z105" s="628" t="str">
        <f t="shared" si="9"/>
        <v>JUDO</v>
      </c>
      <c r="AA105" s="626" t="str">
        <f t="shared" si="9"/>
        <v>MOUNTAIN BIKING</v>
      </c>
      <c r="AB105" s="628" t="str">
        <f t="shared" si="9"/>
        <v>POOL -ARTISTIC SWIMMING</v>
      </c>
      <c r="AC105" s="626" t="str">
        <f t="shared" si="9"/>
        <v>POOL - POOLSIDE DIVING</v>
      </c>
      <c r="AD105" s="628" t="str">
        <f t="shared" si="9"/>
        <v>SKATEBOARDING</v>
      </c>
      <c r="AE105" s="626" t="str">
        <f t="shared" si="9"/>
        <v>SWORD FENCING</v>
      </c>
      <c r="AF105" s="628" t="str">
        <f t="shared" si="9"/>
        <v>TABLE TENNIS</v>
      </c>
      <c r="AG105" s="626" t="str">
        <f t="shared" si="9"/>
        <v>TRAMPOLINING</v>
      </c>
      <c r="AH105" s="628" t="str">
        <f t="shared" si="9"/>
        <v>VOLLEYBALL</v>
      </c>
      <c r="AI105" s="626" t="str">
        <f t="shared" si="9"/>
        <v>UNUSED</v>
      </c>
      <c r="AJ105" s="628" t="str">
        <f t="shared" si="9"/>
        <v>UNUSED</v>
      </c>
      <c r="AK105" s="626" t="str">
        <f t="shared" si="9"/>
        <v>UNUSED</v>
      </c>
      <c r="AL105" s="628" t="str">
        <f t="shared" si="9"/>
        <v>UNUSED</v>
      </c>
      <c r="AM105" s="626" t="str">
        <f t="shared" si="9"/>
        <v>UNUSED</v>
      </c>
      <c r="AN105" s="624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1</v>
      </c>
      <c r="T108" s="35">
        <f t="shared" si="10"/>
        <v>1</v>
      </c>
      <c r="U108" s="35">
        <f t="shared" si="10"/>
        <v>2</v>
      </c>
      <c r="V108" s="35" t="str">
        <f t="shared" si="10"/>
        <v/>
      </c>
      <c r="W108" s="35">
        <f t="shared" si="10"/>
        <v>2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 t="str">
        <f t="shared" si="10"/>
        <v/>
      </c>
      <c r="AF108" s="35" t="str">
        <f t="shared" si="10"/>
        <v/>
      </c>
      <c r="AG108" s="35" t="str">
        <f t="shared" si="10"/>
        <v/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1</v>
      </c>
      <c r="U109" s="27" t="str">
        <f t="shared" si="11"/>
        <v/>
      </c>
      <c r="V109" s="27">
        <f t="shared" si="11"/>
        <v>2</v>
      </c>
      <c r="W109" s="27" t="str">
        <f t="shared" si="11"/>
        <v/>
      </c>
      <c r="X109" s="27" t="str">
        <f t="shared" si="11"/>
        <v/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>
        <f t="shared" si="11"/>
        <v>1</v>
      </c>
      <c r="AC109" s="27">
        <f t="shared" si="11"/>
        <v>1</v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 t="str">
        <f t="shared" si="11"/>
        <v/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>
        <f t="shared" si="12"/>
        <v>1</v>
      </c>
      <c r="U110" s="27" t="str">
        <f t="shared" si="12"/>
        <v/>
      </c>
      <c r="V110" s="27" t="str">
        <f t="shared" si="12"/>
        <v/>
      </c>
      <c r="W110" s="27" t="str">
        <f t="shared" si="12"/>
        <v/>
      </c>
      <c r="X110" s="27">
        <f t="shared" si="12"/>
        <v>2</v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>
        <f t="shared" si="12"/>
        <v>1</v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4</v>
      </c>
    </row>
    <row r="111" spans="1:43" ht="16.5" thickTop="1" x14ac:dyDescent="0.25"/>
  </sheetData>
  <sortState xmlns:xlrd2="http://schemas.microsoft.com/office/spreadsheetml/2017/richdata2" ref="C5:AM7">
    <sortCondition ref="D5:D7"/>
    <sortCondition ref="C5:C7"/>
  </sortState>
  <mergeCells count="48">
    <mergeCell ref="AL105:AL106"/>
    <mergeCell ref="AM105:AM106"/>
    <mergeCell ref="AN105:AN106"/>
    <mergeCell ref="D2:G2"/>
    <mergeCell ref="AL2:AL4"/>
    <mergeCell ref="AM2:AM4"/>
    <mergeCell ref="AN2:AN4"/>
    <mergeCell ref="W105:W106"/>
    <mergeCell ref="X105:X106"/>
    <mergeCell ref="Y105:Y106"/>
    <mergeCell ref="Z105:Z106"/>
    <mergeCell ref="AA105:AA106"/>
    <mergeCell ref="AJ105:AJ106"/>
    <mergeCell ref="AK105:AK106"/>
    <mergeCell ref="S105:S106"/>
    <mergeCell ref="T105:T106"/>
    <mergeCell ref="AO2:AO3"/>
    <mergeCell ref="P3:R3"/>
    <mergeCell ref="AE2:AE4"/>
    <mergeCell ref="AF2:AF4"/>
    <mergeCell ref="AG2:AG4"/>
    <mergeCell ref="V2:V4"/>
    <mergeCell ref="W2:W4"/>
    <mergeCell ref="X2:X4"/>
    <mergeCell ref="Y2:Y4"/>
    <mergeCell ref="Z2:Z4"/>
    <mergeCell ref="AA2:AA4"/>
    <mergeCell ref="S2:S4"/>
    <mergeCell ref="T2:T4"/>
    <mergeCell ref="U2:U4"/>
    <mergeCell ref="AJ2:AJ4"/>
    <mergeCell ref="AK2:AK4"/>
    <mergeCell ref="U105:U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S1:AN1"/>
    <mergeCell ref="AH2:AH4"/>
    <mergeCell ref="AI2:AI4"/>
    <mergeCell ref="AB2:AB4"/>
    <mergeCell ref="AC2:AC4"/>
    <mergeCell ref="AD2:AD4"/>
  </mergeCells>
  <conditionalFormatting sqref="S108:AN110">
    <cfRule type="notContainsBlanks" dxfId="23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379C31A2-1576-8B41-AB3B-AD8153104646}"/>
    <hyperlink ref="H6" r:id="rId2" xr:uid="{9F0C3050-4484-D141-83B6-9ABC58B299A0}"/>
    <hyperlink ref="H7" r:id="rId3" xr:uid="{5B099550-8DC5-8548-964F-E926D0ABE1F2}"/>
    <hyperlink ref="H8" r:id="rId4" xr:uid="{1AD6CE23-8ED0-E44C-9479-82848F389CDE}"/>
    <hyperlink ref="H9" r:id="rId5" xr:uid="{5B9CA5E1-E975-496F-B68B-17CB1A04E204}"/>
    <hyperlink ref="H10" r:id="rId6" xr:uid="{E131FB43-EF30-49A2-93E7-A70A831D9540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8"/>
  <sheetViews>
    <sheetView zoomScale="70" zoomScaleNormal="70" workbookViewId="0">
      <pane ySplit="1995" activePane="bottomLeft"/>
      <selection activeCell="E6" sqref="E6"/>
      <selection pane="bottomLeft" activeCell="A5" sqref="A5:XFD7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93</v>
      </c>
      <c r="E2" s="631"/>
      <c r="F2" s="631"/>
      <c r="G2" s="632"/>
      <c r="H2" s="124"/>
      <c r="I2" s="124"/>
      <c r="J2" s="78" t="s">
        <v>62</v>
      </c>
      <c r="K2" s="122" t="s">
        <v>94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Dauntsey Academy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s="361" customFormat="1" ht="16.5" thickTop="1" x14ac:dyDescent="0.25">
      <c r="A5" s="407">
        <v>7</v>
      </c>
      <c r="B5" s="407" t="s">
        <v>64</v>
      </c>
      <c r="C5" s="398" t="s">
        <v>1204</v>
      </c>
      <c r="D5" s="421" t="s">
        <v>2719</v>
      </c>
      <c r="E5" s="408" t="s">
        <v>1205</v>
      </c>
      <c r="F5" s="408" t="s">
        <v>1206</v>
      </c>
      <c r="G5" s="409" t="s">
        <v>152</v>
      </c>
      <c r="H5" s="410" t="s">
        <v>1207</v>
      </c>
      <c r="I5" s="411" t="s">
        <v>1208</v>
      </c>
      <c r="J5" s="411" t="s">
        <v>325</v>
      </c>
      <c r="K5" s="411" t="s">
        <v>149</v>
      </c>
      <c r="L5" s="412" t="s">
        <v>1209</v>
      </c>
      <c r="M5" s="413" t="s">
        <v>1210</v>
      </c>
      <c r="N5" s="414"/>
      <c r="O5" s="415" t="s">
        <v>153</v>
      </c>
      <c r="P5" s="352">
        <v>10</v>
      </c>
      <c r="Q5" s="353"/>
      <c r="R5" s="278"/>
      <c r="S5" s="354"/>
      <c r="T5" s="355"/>
      <c r="U5" s="354"/>
      <c r="V5" s="355"/>
      <c r="W5" s="354"/>
      <c r="X5" s="355"/>
      <c r="Y5" s="354">
        <v>3</v>
      </c>
      <c r="Z5" s="355"/>
      <c r="AA5" s="354"/>
      <c r="AB5" s="355"/>
      <c r="AC5" s="354"/>
      <c r="AD5" s="355"/>
      <c r="AE5" s="354">
        <v>2</v>
      </c>
      <c r="AF5" s="356"/>
      <c r="AG5" s="357">
        <v>1</v>
      </c>
      <c r="AH5" s="356"/>
      <c r="AI5" s="357"/>
      <c r="AJ5" s="356"/>
      <c r="AK5" s="357"/>
      <c r="AL5" s="356"/>
      <c r="AM5" s="357"/>
      <c r="AN5" s="358"/>
      <c r="AO5" s="359" t="s">
        <v>336</v>
      </c>
      <c r="AP5" s="360"/>
      <c r="AQ5" s="366" t="str">
        <f t="shared" ref="AQ5:AQ17" si="0">B5</f>
        <v>DAPS</v>
      </c>
    </row>
    <row r="6" spans="1:43" s="361" customFormat="1" x14ac:dyDescent="0.25">
      <c r="A6" s="407">
        <v>16</v>
      </c>
      <c r="B6" s="407" t="s">
        <v>64</v>
      </c>
      <c r="C6" s="398" t="s">
        <v>1248</v>
      </c>
      <c r="D6" s="398" t="s">
        <v>1249</v>
      </c>
      <c r="E6" s="408" t="s">
        <v>1250</v>
      </c>
      <c r="F6" s="408" t="s">
        <v>1253</v>
      </c>
      <c r="G6" s="438" t="s">
        <v>148</v>
      </c>
      <c r="H6" s="410" t="s">
        <v>1251</v>
      </c>
      <c r="I6" s="412" t="s">
        <v>1252</v>
      </c>
      <c r="J6" s="412" t="s">
        <v>325</v>
      </c>
      <c r="K6" s="412" t="s">
        <v>149</v>
      </c>
      <c r="L6" s="412" t="s">
        <v>1254</v>
      </c>
      <c r="M6" s="413" t="s">
        <v>1255</v>
      </c>
      <c r="N6" s="414"/>
      <c r="O6" s="415" t="s">
        <v>151</v>
      </c>
      <c r="P6" s="352"/>
      <c r="Q6" s="353"/>
      <c r="R6" s="278">
        <v>10</v>
      </c>
      <c r="S6" s="354"/>
      <c r="T6" s="355"/>
      <c r="U6" s="354"/>
      <c r="V6" s="355"/>
      <c r="W6" s="354"/>
      <c r="X6" s="355"/>
      <c r="Y6" s="354">
        <v>3</v>
      </c>
      <c r="Z6" s="355"/>
      <c r="AA6" s="354"/>
      <c r="AB6" s="355"/>
      <c r="AC6" s="354"/>
      <c r="AD6" s="355"/>
      <c r="AE6" s="354"/>
      <c r="AF6" s="356"/>
      <c r="AG6" s="357">
        <v>1</v>
      </c>
      <c r="AH6" s="356">
        <v>2</v>
      </c>
      <c r="AI6" s="357"/>
      <c r="AJ6" s="356"/>
      <c r="AK6" s="357"/>
      <c r="AL6" s="356"/>
      <c r="AM6" s="357"/>
      <c r="AN6" s="358"/>
      <c r="AO6" s="359"/>
      <c r="AP6" s="360"/>
      <c r="AQ6" s="366" t="str">
        <f t="shared" si="0"/>
        <v>DAPS</v>
      </c>
    </row>
    <row r="7" spans="1:43" s="361" customFormat="1" x14ac:dyDescent="0.25">
      <c r="A7" s="407">
        <v>6</v>
      </c>
      <c r="B7" s="407" t="s">
        <v>64</v>
      </c>
      <c r="C7" s="398" t="s">
        <v>1195</v>
      </c>
      <c r="D7" s="399" t="s">
        <v>1197</v>
      </c>
      <c r="E7" s="408" t="s">
        <v>1196</v>
      </c>
      <c r="F7" s="408" t="s">
        <v>1198</v>
      </c>
      <c r="G7" s="409" t="s">
        <v>161</v>
      </c>
      <c r="H7" s="410" t="s">
        <v>1199</v>
      </c>
      <c r="I7" s="412" t="s">
        <v>1200</v>
      </c>
      <c r="J7" s="412" t="s">
        <v>617</v>
      </c>
      <c r="K7" s="412" t="s">
        <v>149</v>
      </c>
      <c r="L7" s="412" t="s">
        <v>1201</v>
      </c>
      <c r="M7" s="413" t="s">
        <v>1202</v>
      </c>
      <c r="N7" s="414" t="s">
        <v>1203</v>
      </c>
      <c r="O7" s="415" t="s">
        <v>151</v>
      </c>
      <c r="P7" s="352">
        <v>10</v>
      </c>
      <c r="Q7" s="353"/>
      <c r="R7" s="278"/>
      <c r="S7" s="354">
        <v>1</v>
      </c>
      <c r="T7" s="355"/>
      <c r="U7" s="354"/>
      <c r="V7" s="355"/>
      <c r="W7" s="354"/>
      <c r="X7" s="355"/>
      <c r="Y7" s="354"/>
      <c r="Z7" s="355"/>
      <c r="AA7" s="354"/>
      <c r="AB7" s="355"/>
      <c r="AC7" s="354">
        <v>3</v>
      </c>
      <c r="AD7" s="355"/>
      <c r="AE7" s="354"/>
      <c r="AF7" s="356"/>
      <c r="AG7" s="357">
        <v>2</v>
      </c>
      <c r="AH7" s="356"/>
      <c r="AI7" s="357"/>
      <c r="AJ7" s="356"/>
      <c r="AK7" s="357"/>
      <c r="AL7" s="356"/>
      <c r="AM7" s="357"/>
      <c r="AN7" s="358"/>
      <c r="AO7" s="359"/>
      <c r="AP7" s="360"/>
      <c r="AQ7" s="366" t="str">
        <f t="shared" si="0"/>
        <v>DAPS</v>
      </c>
    </row>
    <row r="8" spans="1:43" s="361" customFormat="1" x14ac:dyDescent="0.25">
      <c r="A8" s="407">
        <v>1</v>
      </c>
      <c r="B8" s="407" t="s">
        <v>64</v>
      </c>
      <c r="C8" s="398" t="s">
        <v>158</v>
      </c>
      <c r="D8" s="399" t="s">
        <v>159</v>
      </c>
      <c r="E8" s="416" t="s">
        <v>2718</v>
      </c>
      <c r="F8" s="408" t="s">
        <v>160</v>
      </c>
      <c r="G8" s="409" t="s">
        <v>161</v>
      </c>
      <c r="H8" s="410" t="s">
        <v>162</v>
      </c>
      <c r="I8" s="411" t="s">
        <v>163</v>
      </c>
      <c r="J8" s="411" t="s">
        <v>164</v>
      </c>
      <c r="K8" s="411" t="s">
        <v>149</v>
      </c>
      <c r="L8" s="412" t="s">
        <v>165</v>
      </c>
      <c r="M8" s="413" t="s">
        <v>166</v>
      </c>
      <c r="N8" s="414" t="s">
        <v>167</v>
      </c>
      <c r="O8" s="429" t="s">
        <v>153</v>
      </c>
      <c r="P8" s="352"/>
      <c r="Q8" s="353"/>
      <c r="R8" s="362">
        <v>10</v>
      </c>
      <c r="S8" s="354"/>
      <c r="T8" s="355">
        <v>3</v>
      </c>
      <c r="U8" s="354"/>
      <c r="V8" s="355"/>
      <c r="W8" s="354">
        <v>1</v>
      </c>
      <c r="X8" s="355"/>
      <c r="Y8" s="354"/>
      <c r="Z8" s="355"/>
      <c r="AA8" s="354"/>
      <c r="AB8" s="355"/>
      <c r="AC8" s="354"/>
      <c r="AD8" s="355"/>
      <c r="AE8" s="354"/>
      <c r="AF8" s="356"/>
      <c r="AG8" s="357">
        <v>2</v>
      </c>
      <c r="AH8" s="356"/>
      <c r="AI8" s="357"/>
      <c r="AJ8" s="356"/>
      <c r="AK8" s="357"/>
      <c r="AL8" s="356"/>
      <c r="AM8" s="357"/>
      <c r="AN8" s="358"/>
      <c r="AO8" s="359" t="s">
        <v>168</v>
      </c>
      <c r="AP8" s="360"/>
      <c r="AQ8" s="366" t="str">
        <f t="shared" si="0"/>
        <v>DAPS</v>
      </c>
    </row>
    <row r="9" spans="1:43" s="361" customFormat="1" x14ac:dyDescent="0.25">
      <c r="A9" s="407">
        <v>13</v>
      </c>
      <c r="B9" s="407" t="s">
        <v>64</v>
      </c>
      <c r="C9" s="398" t="s">
        <v>1234</v>
      </c>
      <c r="D9" s="399" t="s">
        <v>1235</v>
      </c>
      <c r="E9" s="408" t="s">
        <v>1236</v>
      </c>
      <c r="F9" s="408" t="s">
        <v>1237</v>
      </c>
      <c r="G9" s="409" t="s">
        <v>152</v>
      </c>
      <c r="H9" s="430" t="s">
        <v>2721</v>
      </c>
      <c r="I9" s="411" t="s">
        <v>1238</v>
      </c>
      <c r="J9" s="411" t="s">
        <v>325</v>
      </c>
      <c r="K9" s="411" t="s">
        <v>149</v>
      </c>
      <c r="L9" s="412" t="s">
        <v>1239</v>
      </c>
      <c r="M9" s="413" t="s">
        <v>1240</v>
      </c>
      <c r="N9" s="414" t="s">
        <v>1241</v>
      </c>
      <c r="O9" s="415" t="s">
        <v>153</v>
      </c>
      <c r="P9" s="352">
        <v>10</v>
      </c>
      <c r="Q9" s="353"/>
      <c r="R9" s="278"/>
      <c r="S9" s="354"/>
      <c r="T9" s="355"/>
      <c r="U9" s="354"/>
      <c r="V9" s="355">
        <v>1</v>
      </c>
      <c r="W9" s="354">
        <v>3</v>
      </c>
      <c r="X9" s="355"/>
      <c r="Y9" s="354"/>
      <c r="Z9" s="355"/>
      <c r="AA9" s="354"/>
      <c r="AB9" s="355"/>
      <c r="AC9" s="354"/>
      <c r="AD9" s="355"/>
      <c r="AE9" s="354"/>
      <c r="AF9" s="356"/>
      <c r="AG9" s="357">
        <v>2</v>
      </c>
      <c r="AH9" s="356"/>
      <c r="AI9" s="357"/>
      <c r="AJ9" s="356"/>
      <c r="AK9" s="357"/>
      <c r="AL9" s="356"/>
      <c r="AM9" s="357"/>
      <c r="AN9" s="358"/>
      <c r="AO9" s="359" t="s">
        <v>336</v>
      </c>
      <c r="AP9" s="360"/>
      <c r="AQ9" s="366" t="str">
        <f t="shared" si="0"/>
        <v>DAPS</v>
      </c>
    </row>
    <row r="10" spans="1:43" s="361" customFormat="1" ht="26.25" x14ac:dyDescent="0.25">
      <c r="A10" s="407">
        <v>5</v>
      </c>
      <c r="B10" s="407" t="s">
        <v>64</v>
      </c>
      <c r="C10" s="433" t="s">
        <v>1187</v>
      </c>
      <c r="D10" s="421" t="s">
        <v>1188</v>
      </c>
      <c r="E10" s="408" t="s">
        <v>1189</v>
      </c>
      <c r="F10" s="408" t="s">
        <v>1190</v>
      </c>
      <c r="G10" s="409" t="s">
        <v>152</v>
      </c>
      <c r="H10" s="410" t="s">
        <v>1191</v>
      </c>
      <c r="I10" s="411" t="s">
        <v>1192</v>
      </c>
      <c r="J10" s="411" t="s">
        <v>164</v>
      </c>
      <c r="K10" s="411" t="s">
        <v>149</v>
      </c>
      <c r="L10" s="412" t="s">
        <v>1193</v>
      </c>
      <c r="M10" s="413"/>
      <c r="N10" s="414" t="s">
        <v>1194</v>
      </c>
      <c r="O10" s="415" t="s">
        <v>153</v>
      </c>
      <c r="P10" s="352">
        <v>10</v>
      </c>
      <c r="Q10" s="353"/>
      <c r="R10" s="278"/>
      <c r="S10" s="354"/>
      <c r="T10" s="355"/>
      <c r="U10" s="354">
        <v>2</v>
      </c>
      <c r="V10" s="355"/>
      <c r="W10" s="354"/>
      <c r="X10" s="355"/>
      <c r="Y10" s="354"/>
      <c r="Z10" s="355"/>
      <c r="AA10" s="354"/>
      <c r="AB10" s="355"/>
      <c r="AC10" s="354"/>
      <c r="AD10" s="355">
        <v>1</v>
      </c>
      <c r="AE10" s="354"/>
      <c r="AF10" s="356"/>
      <c r="AG10" s="357">
        <v>3</v>
      </c>
      <c r="AH10" s="356"/>
      <c r="AI10" s="357"/>
      <c r="AJ10" s="356"/>
      <c r="AK10" s="357"/>
      <c r="AL10" s="356"/>
      <c r="AM10" s="357"/>
      <c r="AN10" s="358"/>
      <c r="AO10" s="359"/>
      <c r="AP10" s="360"/>
      <c r="AQ10" s="366" t="str">
        <f t="shared" si="0"/>
        <v>DAPS</v>
      </c>
    </row>
    <row r="11" spans="1:43" s="361" customFormat="1" x14ac:dyDescent="0.25">
      <c r="A11" s="407">
        <v>14</v>
      </c>
      <c r="B11" s="407" t="s">
        <v>64</v>
      </c>
      <c r="C11" s="398" t="s">
        <v>208</v>
      </c>
      <c r="D11" s="399" t="s">
        <v>1130</v>
      </c>
      <c r="E11" s="408" t="s">
        <v>1242</v>
      </c>
      <c r="F11" s="408" t="s">
        <v>1243</v>
      </c>
      <c r="G11" s="409" t="s">
        <v>148</v>
      </c>
      <c r="H11" s="410" t="s">
        <v>1244</v>
      </c>
      <c r="I11" s="411" t="s">
        <v>1245</v>
      </c>
      <c r="J11" s="411"/>
      <c r="K11" s="411" t="s">
        <v>149</v>
      </c>
      <c r="L11" s="412" t="s">
        <v>157</v>
      </c>
      <c r="M11" s="413" t="s">
        <v>1246</v>
      </c>
      <c r="N11" s="414" t="s">
        <v>1247</v>
      </c>
      <c r="O11" s="415" t="s">
        <v>153</v>
      </c>
      <c r="P11" s="352"/>
      <c r="Q11" s="353"/>
      <c r="R11" s="278">
        <v>10</v>
      </c>
      <c r="S11" s="354"/>
      <c r="T11" s="355"/>
      <c r="U11" s="354">
        <v>2</v>
      </c>
      <c r="V11" s="355"/>
      <c r="W11" s="354"/>
      <c r="X11" s="355"/>
      <c r="Y11" s="354"/>
      <c r="Z11" s="355"/>
      <c r="AA11" s="354"/>
      <c r="AB11" s="355"/>
      <c r="AC11" s="354">
        <v>1</v>
      </c>
      <c r="AD11" s="355"/>
      <c r="AE11" s="354"/>
      <c r="AF11" s="356"/>
      <c r="AG11" s="357"/>
      <c r="AH11" s="356"/>
      <c r="AI11" s="357"/>
      <c r="AJ11" s="356"/>
      <c r="AK11" s="357"/>
      <c r="AL11" s="356"/>
      <c r="AM11" s="357"/>
      <c r="AN11" s="358"/>
      <c r="AO11" s="359"/>
      <c r="AP11" s="360"/>
      <c r="AQ11" s="366" t="str">
        <f t="shared" si="0"/>
        <v>DAPS</v>
      </c>
    </row>
    <row r="12" spans="1:43" s="361" customFormat="1" x14ac:dyDescent="0.25">
      <c r="A12" s="407">
        <v>4</v>
      </c>
      <c r="B12" s="407" t="s">
        <v>64</v>
      </c>
      <c r="C12" s="433" t="s">
        <v>2136</v>
      </c>
      <c r="D12" s="399" t="s">
        <v>1163</v>
      </c>
      <c r="E12" s="408" t="s">
        <v>1165</v>
      </c>
      <c r="F12" s="408" t="s">
        <v>1166</v>
      </c>
      <c r="G12" s="409" t="s">
        <v>148</v>
      </c>
      <c r="H12" s="410" t="s">
        <v>1167</v>
      </c>
      <c r="I12" s="411" t="s">
        <v>1184</v>
      </c>
      <c r="J12" s="411"/>
      <c r="K12" s="411" t="s">
        <v>149</v>
      </c>
      <c r="L12" s="412" t="s">
        <v>1023</v>
      </c>
      <c r="M12" s="413"/>
      <c r="N12" s="414" t="s">
        <v>1185</v>
      </c>
      <c r="O12" s="415" t="s">
        <v>151</v>
      </c>
      <c r="P12" s="352">
        <v>10</v>
      </c>
      <c r="Q12" s="353"/>
      <c r="R12" s="278"/>
      <c r="S12" s="354"/>
      <c r="T12" s="355">
        <v>3</v>
      </c>
      <c r="U12" s="354">
        <v>1</v>
      </c>
      <c r="V12" s="355"/>
      <c r="W12" s="354"/>
      <c r="X12" s="355"/>
      <c r="Y12" s="354"/>
      <c r="Z12" s="355"/>
      <c r="AA12" s="354"/>
      <c r="AB12" s="355"/>
      <c r="AC12" s="354"/>
      <c r="AD12" s="355"/>
      <c r="AE12" s="354">
        <v>2</v>
      </c>
      <c r="AF12" s="356"/>
      <c r="AG12" s="357"/>
      <c r="AH12" s="356"/>
      <c r="AI12" s="357"/>
      <c r="AJ12" s="356"/>
      <c r="AK12" s="357"/>
      <c r="AL12" s="356"/>
      <c r="AM12" s="357"/>
      <c r="AN12" s="358"/>
      <c r="AO12" s="359"/>
      <c r="AP12" s="360" t="s">
        <v>1186</v>
      </c>
      <c r="AQ12" s="366" t="str">
        <f t="shared" si="0"/>
        <v>DAPS</v>
      </c>
    </row>
    <row r="13" spans="1:43" s="361" customFormat="1" x14ac:dyDescent="0.25">
      <c r="A13" s="407">
        <v>11</v>
      </c>
      <c r="B13" s="407" t="s">
        <v>64</v>
      </c>
      <c r="C13" s="398" t="s">
        <v>1233</v>
      </c>
      <c r="D13" s="399" t="s">
        <v>1227</v>
      </c>
      <c r="E13" s="408" t="s">
        <v>1228</v>
      </c>
      <c r="F13" s="408" t="s">
        <v>1229</v>
      </c>
      <c r="G13" s="409" t="s">
        <v>152</v>
      </c>
      <c r="H13" s="410" t="s">
        <v>1230</v>
      </c>
      <c r="I13" s="411" t="s">
        <v>1231</v>
      </c>
      <c r="J13" s="411"/>
      <c r="K13" s="411" t="s">
        <v>149</v>
      </c>
      <c r="L13" s="412" t="s">
        <v>363</v>
      </c>
      <c r="M13" s="413" t="s">
        <v>1232</v>
      </c>
      <c r="N13" s="414"/>
      <c r="O13" s="415" t="s">
        <v>153</v>
      </c>
      <c r="P13" s="352">
        <v>10</v>
      </c>
      <c r="Q13" s="353"/>
      <c r="R13" s="278"/>
      <c r="S13" s="354">
        <v>1</v>
      </c>
      <c r="T13" s="355"/>
      <c r="U13" s="354"/>
      <c r="V13" s="355"/>
      <c r="W13" s="354"/>
      <c r="X13" s="355"/>
      <c r="Y13" s="354"/>
      <c r="Z13" s="355"/>
      <c r="AA13" s="354"/>
      <c r="AB13" s="355"/>
      <c r="AC13" s="354"/>
      <c r="AD13" s="355"/>
      <c r="AE13" s="354">
        <v>3</v>
      </c>
      <c r="AF13" s="356"/>
      <c r="AG13" s="357"/>
      <c r="AH13" s="356">
        <v>2</v>
      </c>
      <c r="AI13" s="357"/>
      <c r="AJ13" s="356"/>
      <c r="AK13" s="357"/>
      <c r="AL13" s="356"/>
      <c r="AM13" s="357"/>
      <c r="AN13" s="358"/>
      <c r="AO13" s="359"/>
      <c r="AP13" s="360" t="s">
        <v>2612</v>
      </c>
      <c r="AQ13" s="366" t="str">
        <f t="shared" si="0"/>
        <v>DAPS</v>
      </c>
    </row>
    <row r="14" spans="1:43" s="361" customFormat="1" x14ac:dyDescent="0.25">
      <c r="A14" s="407">
        <v>8</v>
      </c>
      <c r="B14" s="407" t="s">
        <v>64</v>
      </c>
      <c r="C14" s="398" t="s">
        <v>822</v>
      </c>
      <c r="D14" s="399" t="s">
        <v>1211</v>
      </c>
      <c r="E14" s="408" t="s">
        <v>1212</v>
      </c>
      <c r="F14" s="408" t="s">
        <v>1213</v>
      </c>
      <c r="G14" s="409" t="s">
        <v>148</v>
      </c>
      <c r="H14" s="410" t="s">
        <v>1214</v>
      </c>
      <c r="I14" s="411" t="s">
        <v>1215</v>
      </c>
      <c r="J14" s="411"/>
      <c r="K14" s="411" t="s">
        <v>796</v>
      </c>
      <c r="L14" s="412" t="s">
        <v>1216</v>
      </c>
      <c r="M14" s="413" t="s">
        <v>1217</v>
      </c>
      <c r="N14" s="414"/>
      <c r="O14" s="415" t="s">
        <v>151</v>
      </c>
      <c r="P14" s="352">
        <v>10</v>
      </c>
      <c r="Q14" s="353"/>
      <c r="R14" s="278"/>
      <c r="S14" s="354"/>
      <c r="T14" s="355">
        <v>1</v>
      </c>
      <c r="U14" s="354">
        <v>2</v>
      </c>
      <c r="V14" s="355"/>
      <c r="W14" s="354"/>
      <c r="X14" s="355"/>
      <c r="Y14" s="354"/>
      <c r="Z14" s="355"/>
      <c r="AA14" s="354"/>
      <c r="AB14" s="355"/>
      <c r="AC14" s="354"/>
      <c r="AD14" s="355"/>
      <c r="AE14" s="354"/>
      <c r="AF14" s="356"/>
      <c r="AG14" s="357"/>
      <c r="AH14" s="356"/>
      <c r="AI14" s="357"/>
      <c r="AJ14" s="356"/>
      <c r="AK14" s="357"/>
      <c r="AL14" s="356"/>
      <c r="AM14" s="357"/>
      <c r="AN14" s="358"/>
      <c r="AO14" s="359"/>
      <c r="AP14" s="360"/>
      <c r="AQ14" s="366" t="str">
        <f t="shared" si="0"/>
        <v>DAPS</v>
      </c>
    </row>
    <row r="15" spans="1:43" s="361" customFormat="1" x14ac:dyDescent="0.25">
      <c r="A15" s="407">
        <v>10</v>
      </c>
      <c r="B15" s="407" t="s">
        <v>64</v>
      </c>
      <c r="C15" s="398" t="s">
        <v>1218</v>
      </c>
      <c r="D15" s="399" t="s">
        <v>1219</v>
      </c>
      <c r="E15" s="408" t="s">
        <v>1220</v>
      </c>
      <c r="F15" s="408" t="s">
        <v>1221</v>
      </c>
      <c r="G15" s="409" t="s">
        <v>161</v>
      </c>
      <c r="H15" s="410" t="s">
        <v>1222</v>
      </c>
      <c r="I15" s="411" t="s">
        <v>1223</v>
      </c>
      <c r="J15" s="411" t="s">
        <v>325</v>
      </c>
      <c r="K15" s="411" t="s">
        <v>149</v>
      </c>
      <c r="L15" s="412" t="s">
        <v>1224</v>
      </c>
      <c r="M15" s="413" t="s">
        <v>1225</v>
      </c>
      <c r="N15" s="414" t="s">
        <v>1226</v>
      </c>
      <c r="O15" s="429" t="s">
        <v>153</v>
      </c>
      <c r="P15" s="352">
        <v>10</v>
      </c>
      <c r="Q15" s="353"/>
      <c r="R15" s="362"/>
      <c r="S15" s="354"/>
      <c r="T15" s="355"/>
      <c r="U15" s="354"/>
      <c r="V15" s="355"/>
      <c r="W15" s="354">
        <v>2</v>
      </c>
      <c r="X15" s="355"/>
      <c r="Y15" s="354"/>
      <c r="Z15" s="355"/>
      <c r="AA15" s="354"/>
      <c r="AB15" s="355"/>
      <c r="AC15" s="354">
        <v>1</v>
      </c>
      <c r="AD15" s="355"/>
      <c r="AE15" s="354"/>
      <c r="AF15" s="356"/>
      <c r="AG15" s="357"/>
      <c r="AH15" s="356"/>
      <c r="AI15" s="357"/>
      <c r="AJ15" s="356"/>
      <c r="AK15" s="357"/>
      <c r="AL15" s="356"/>
      <c r="AM15" s="357"/>
      <c r="AN15" s="358"/>
      <c r="AO15" s="359"/>
      <c r="AP15" s="360"/>
      <c r="AQ15" s="366" t="str">
        <f t="shared" si="0"/>
        <v>DAPS</v>
      </c>
    </row>
    <row r="16" spans="1:43" s="361" customFormat="1" x14ac:dyDescent="0.25">
      <c r="A16" s="407">
        <v>2</v>
      </c>
      <c r="B16" s="407" t="s">
        <v>64</v>
      </c>
      <c r="C16" s="398" t="s">
        <v>169</v>
      </c>
      <c r="D16" s="399" t="s">
        <v>170</v>
      </c>
      <c r="E16" s="408" t="s">
        <v>1157</v>
      </c>
      <c r="F16" s="408" t="s">
        <v>171</v>
      </c>
      <c r="G16" s="409" t="s">
        <v>148</v>
      </c>
      <c r="H16" s="410" t="s">
        <v>172</v>
      </c>
      <c r="I16" s="411" t="s">
        <v>173</v>
      </c>
      <c r="J16" s="411" t="s">
        <v>174</v>
      </c>
      <c r="K16" s="411" t="s">
        <v>149</v>
      </c>
      <c r="L16" s="437" t="s">
        <v>2720</v>
      </c>
      <c r="M16" s="413" t="s">
        <v>175</v>
      </c>
      <c r="N16" s="414" t="s">
        <v>176</v>
      </c>
      <c r="O16" s="415" t="s">
        <v>151</v>
      </c>
      <c r="P16" s="352"/>
      <c r="Q16" s="353"/>
      <c r="R16" s="278">
        <v>10</v>
      </c>
      <c r="S16" s="354">
        <v>1</v>
      </c>
      <c r="T16" s="355"/>
      <c r="U16" s="354"/>
      <c r="V16" s="355"/>
      <c r="W16" s="354"/>
      <c r="X16" s="355"/>
      <c r="Y16" s="354"/>
      <c r="Z16" s="355"/>
      <c r="AA16" s="354"/>
      <c r="AB16" s="355"/>
      <c r="AC16" s="354">
        <v>3</v>
      </c>
      <c r="AD16" s="355"/>
      <c r="AE16" s="354">
        <v>2</v>
      </c>
      <c r="AF16" s="356"/>
      <c r="AG16" s="357"/>
      <c r="AH16" s="356"/>
      <c r="AI16" s="357"/>
      <c r="AJ16" s="356"/>
      <c r="AK16" s="357"/>
      <c r="AL16" s="356"/>
      <c r="AM16" s="357"/>
      <c r="AN16" s="358"/>
      <c r="AO16" s="359"/>
      <c r="AP16" s="360"/>
      <c r="AQ16" s="366" t="str">
        <f t="shared" si="0"/>
        <v>DAPS</v>
      </c>
    </row>
    <row r="17" spans="1:43" s="361" customFormat="1" x14ac:dyDescent="0.25">
      <c r="A17" s="407">
        <v>3</v>
      </c>
      <c r="B17" s="407" t="s">
        <v>64</v>
      </c>
      <c r="C17" s="398" t="s">
        <v>1162</v>
      </c>
      <c r="D17" s="399" t="s">
        <v>1163</v>
      </c>
      <c r="E17" s="408" t="s">
        <v>1165</v>
      </c>
      <c r="F17" s="408" t="s">
        <v>1166</v>
      </c>
      <c r="G17" s="409" t="s">
        <v>148</v>
      </c>
      <c r="H17" s="410" t="s">
        <v>1167</v>
      </c>
      <c r="I17" s="411" t="s">
        <v>1184</v>
      </c>
      <c r="J17" s="411"/>
      <c r="K17" s="411" t="s">
        <v>149</v>
      </c>
      <c r="L17" s="412" t="s">
        <v>1023</v>
      </c>
      <c r="M17" s="413"/>
      <c r="N17" s="414" t="s">
        <v>1185</v>
      </c>
      <c r="O17" s="415" t="s">
        <v>151</v>
      </c>
      <c r="P17" s="352">
        <v>10</v>
      </c>
      <c r="Q17" s="353"/>
      <c r="R17" s="278"/>
      <c r="S17" s="354"/>
      <c r="T17" s="355"/>
      <c r="U17" s="354"/>
      <c r="V17" s="378">
        <v>1</v>
      </c>
      <c r="W17" s="354"/>
      <c r="X17" s="355">
        <v>2</v>
      </c>
      <c r="Y17" s="354"/>
      <c r="Z17" s="355"/>
      <c r="AA17" s="354"/>
      <c r="AB17" s="355"/>
      <c r="AC17" s="354"/>
      <c r="AD17" s="355"/>
      <c r="AE17" s="354"/>
      <c r="AF17" s="356"/>
      <c r="AG17" s="357"/>
      <c r="AH17" s="356">
        <v>3</v>
      </c>
      <c r="AI17" s="357"/>
      <c r="AJ17" s="356"/>
      <c r="AK17" s="357"/>
      <c r="AL17" s="356"/>
      <c r="AM17" s="357"/>
      <c r="AN17" s="358"/>
      <c r="AO17" s="359"/>
      <c r="AP17" s="360"/>
      <c r="AQ17" s="366" t="str">
        <f t="shared" si="0"/>
        <v>DAPS</v>
      </c>
    </row>
    <row r="18" spans="1:43" x14ac:dyDescent="0.25">
      <c r="A18" s="92">
        <v>17</v>
      </c>
      <c r="B18" s="92" t="s">
        <v>64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2" t="str">
        <f t="shared" ref="AQ18:AQ33" si="1">B18</f>
        <v>DAPS</v>
      </c>
    </row>
    <row r="19" spans="1:43" x14ac:dyDescent="0.25">
      <c r="A19" s="92">
        <v>18</v>
      </c>
      <c r="B19" s="92" t="s">
        <v>64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1"/>
        <v>DAPS</v>
      </c>
    </row>
    <row r="20" spans="1:43" x14ac:dyDescent="0.25">
      <c r="A20" s="92">
        <v>19</v>
      </c>
      <c r="B20" s="92" t="s">
        <v>64</v>
      </c>
      <c r="C20" s="125"/>
      <c r="D20" s="132"/>
      <c r="E20" s="169"/>
      <c r="F20" s="162"/>
      <c r="G20" s="165"/>
      <c r="H20" s="132"/>
      <c r="I20" s="176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1"/>
        <v>DAPS</v>
      </c>
    </row>
    <row r="21" spans="1:43" x14ac:dyDescent="0.25">
      <c r="A21" s="92">
        <v>20</v>
      </c>
      <c r="B21" s="92" t="s">
        <v>64</v>
      </c>
      <c r="C21" s="125"/>
      <c r="D21" s="132"/>
      <c r="E21" s="169"/>
      <c r="F21" s="162"/>
      <c r="G21" s="165"/>
      <c r="H21" s="132"/>
      <c r="I21" s="174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1"/>
        <v>DAPS</v>
      </c>
    </row>
    <row r="22" spans="1:43" x14ac:dyDescent="0.25">
      <c r="A22" s="92">
        <v>21</v>
      </c>
      <c r="B22" s="92" t="s">
        <v>64</v>
      </c>
      <c r="C22" s="58"/>
      <c r="D22" s="131"/>
      <c r="E22" s="167"/>
      <c r="F22" s="160"/>
      <c r="G22" s="165"/>
      <c r="H22" s="184"/>
      <c r="I22" s="172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1"/>
        <v>DAPS</v>
      </c>
    </row>
    <row r="23" spans="1:43" x14ac:dyDescent="0.25">
      <c r="A23" s="92">
        <v>22</v>
      </c>
      <c r="B23" s="92" t="s">
        <v>64</v>
      </c>
      <c r="C23" s="58"/>
      <c r="D23" s="131"/>
      <c r="E23" s="168"/>
      <c r="F23" s="161"/>
      <c r="G23" s="165"/>
      <c r="H23" s="132"/>
      <c r="I23" s="173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1"/>
        <v>DAPS</v>
      </c>
    </row>
    <row r="24" spans="1:43" x14ac:dyDescent="0.25">
      <c r="A24" s="92">
        <v>23</v>
      </c>
      <c r="B24" s="92" t="s">
        <v>64</v>
      </c>
      <c r="C24" s="58"/>
      <c r="D24" s="131"/>
      <c r="E24" s="168"/>
      <c r="F24" s="161"/>
      <c r="G24" s="165"/>
      <c r="H24" s="132"/>
      <c r="I24" s="173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1"/>
        <v>DAPS</v>
      </c>
    </row>
    <row r="25" spans="1:43" x14ac:dyDescent="0.25">
      <c r="A25" s="92">
        <v>24</v>
      </c>
      <c r="B25" s="92" t="s">
        <v>64</v>
      </c>
      <c r="C25" s="58"/>
      <c r="D25" s="131"/>
      <c r="E25" s="168"/>
      <c r="F25" s="161"/>
      <c r="G25" s="165"/>
      <c r="H25" s="132"/>
      <c r="I25" s="173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2" t="str">
        <f t="shared" si="1"/>
        <v>DAPS</v>
      </c>
    </row>
    <row r="26" spans="1:43" x14ac:dyDescent="0.25">
      <c r="A26" s="92">
        <v>25</v>
      </c>
      <c r="B26" s="92" t="s">
        <v>64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2" t="str">
        <f t="shared" si="1"/>
        <v>DAPS</v>
      </c>
    </row>
    <row r="27" spans="1:43" x14ac:dyDescent="0.25">
      <c r="A27" s="92">
        <v>26</v>
      </c>
      <c r="B27" s="92" t="s">
        <v>64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2" t="str">
        <f t="shared" si="1"/>
        <v>DAPS</v>
      </c>
    </row>
    <row r="28" spans="1:43" x14ac:dyDescent="0.25">
      <c r="A28" s="92">
        <v>27</v>
      </c>
      <c r="B28" s="92" t="s">
        <v>64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1"/>
        <v>DAPS</v>
      </c>
    </row>
    <row r="29" spans="1:43" x14ac:dyDescent="0.25">
      <c r="A29" s="92">
        <v>28</v>
      </c>
      <c r="B29" s="92" t="s">
        <v>64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2" t="str">
        <f t="shared" si="1"/>
        <v>DAPS</v>
      </c>
    </row>
    <row r="30" spans="1:43" x14ac:dyDescent="0.25">
      <c r="A30" s="92">
        <v>29</v>
      </c>
      <c r="B30" s="92" t="s">
        <v>64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si="1"/>
        <v>DAPS</v>
      </c>
    </row>
    <row r="31" spans="1:43" x14ac:dyDescent="0.25">
      <c r="A31" s="92">
        <v>30</v>
      </c>
      <c r="B31" s="92" t="s">
        <v>64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1"/>
        <v>DAPS</v>
      </c>
    </row>
    <row r="32" spans="1:43" x14ac:dyDescent="0.25">
      <c r="A32" s="92">
        <v>31</v>
      </c>
      <c r="B32" s="92" t="s">
        <v>64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1"/>
        <v>DAPS</v>
      </c>
    </row>
    <row r="33" spans="1:43" x14ac:dyDescent="0.25">
      <c r="A33" s="92">
        <f t="shared" ref="A33:A34" si="2">A32+1</f>
        <v>32</v>
      </c>
      <c r="B33" s="92" t="str">
        <f t="shared" ref="B33:B45" si="3">B32</f>
        <v>DAPS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1"/>
        <v>DAPS</v>
      </c>
    </row>
    <row r="34" spans="1:43" x14ac:dyDescent="0.25">
      <c r="A34" s="92">
        <f t="shared" si="2"/>
        <v>33</v>
      </c>
      <c r="B34" s="92" t="str">
        <f t="shared" si="3"/>
        <v>DAPS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ref="AQ34:AQ65" si="4">B34</f>
        <v>DAPS</v>
      </c>
    </row>
    <row r="35" spans="1:43" x14ac:dyDescent="0.25">
      <c r="A35" s="92">
        <f t="shared" ref="A35:A98" si="5">A34+1</f>
        <v>34</v>
      </c>
      <c r="B35" s="92" t="str">
        <f t="shared" si="3"/>
        <v>DAPS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4"/>
        <v>DAPS</v>
      </c>
    </row>
    <row r="36" spans="1:43" x14ac:dyDescent="0.25">
      <c r="A36" s="92">
        <f t="shared" si="5"/>
        <v>35</v>
      </c>
      <c r="B36" s="92" t="str">
        <f t="shared" si="3"/>
        <v>DAPS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4"/>
        <v>DAPS</v>
      </c>
    </row>
    <row r="37" spans="1:43" x14ac:dyDescent="0.25">
      <c r="A37" s="92">
        <f t="shared" si="5"/>
        <v>36</v>
      </c>
      <c r="B37" s="92" t="str">
        <f t="shared" si="3"/>
        <v>DAPS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si="4"/>
        <v>DAPS</v>
      </c>
    </row>
    <row r="38" spans="1:43" x14ac:dyDescent="0.25">
      <c r="A38" s="92">
        <f t="shared" si="5"/>
        <v>37</v>
      </c>
      <c r="B38" s="92" t="str">
        <f t="shared" si="3"/>
        <v>DAPS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4"/>
        <v>DAPS</v>
      </c>
    </row>
    <row r="39" spans="1:43" x14ac:dyDescent="0.25">
      <c r="A39" s="92">
        <f t="shared" si="5"/>
        <v>38</v>
      </c>
      <c r="B39" s="92" t="str">
        <f t="shared" si="3"/>
        <v>DAPS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4"/>
        <v>DAPS</v>
      </c>
    </row>
    <row r="40" spans="1:43" x14ac:dyDescent="0.25">
      <c r="A40" s="92">
        <f t="shared" si="5"/>
        <v>39</v>
      </c>
      <c r="B40" s="92" t="str">
        <f t="shared" si="3"/>
        <v>DAPS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4"/>
        <v>DAPS</v>
      </c>
    </row>
    <row r="41" spans="1:43" x14ac:dyDescent="0.25">
      <c r="A41" s="92">
        <f t="shared" si="5"/>
        <v>40</v>
      </c>
      <c r="B41" s="92" t="str">
        <f t="shared" si="3"/>
        <v>DAPS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4"/>
        <v>DAPS</v>
      </c>
    </row>
    <row r="42" spans="1:43" x14ac:dyDescent="0.25">
      <c r="A42" s="92">
        <f t="shared" si="5"/>
        <v>41</v>
      </c>
      <c r="B42" s="92" t="str">
        <f t="shared" si="3"/>
        <v>DAPS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4"/>
        <v>DAPS</v>
      </c>
    </row>
    <row r="43" spans="1:43" x14ac:dyDescent="0.25">
      <c r="A43" s="92">
        <f t="shared" si="5"/>
        <v>42</v>
      </c>
      <c r="B43" s="92" t="str">
        <f t="shared" si="3"/>
        <v>DAPS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4"/>
        <v>DAPS</v>
      </c>
    </row>
    <row r="44" spans="1:43" x14ac:dyDescent="0.25">
      <c r="A44" s="92">
        <f t="shared" si="5"/>
        <v>43</v>
      </c>
      <c r="B44" s="92" t="str">
        <f t="shared" si="3"/>
        <v>DAPS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4"/>
        <v>DAPS</v>
      </c>
    </row>
    <row r="45" spans="1:43" x14ac:dyDescent="0.25">
      <c r="A45" s="92">
        <f t="shared" si="5"/>
        <v>44</v>
      </c>
      <c r="B45" s="92" t="str">
        <f t="shared" si="3"/>
        <v>DAPS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4"/>
        <v>DAPS</v>
      </c>
    </row>
    <row r="46" spans="1:43" x14ac:dyDescent="0.25">
      <c r="A46" s="92">
        <f t="shared" si="5"/>
        <v>45</v>
      </c>
      <c r="B46" s="92" t="str">
        <f>B40</f>
        <v>DAPS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4"/>
        <v>DAPS</v>
      </c>
    </row>
    <row r="47" spans="1:43" x14ac:dyDescent="0.25">
      <c r="A47" s="92">
        <f t="shared" si="5"/>
        <v>46</v>
      </c>
      <c r="B47" s="92" t="str">
        <f>B46</f>
        <v>DAPS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4"/>
        <v>DAPS</v>
      </c>
    </row>
    <row r="48" spans="1:43" x14ac:dyDescent="0.25">
      <c r="A48" s="92">
        <f t="shared" si="5"/>
        <v>47</v>
      </c>
      <c r="B48" s="92" t="str">
        <f>B47</f>
        <v>DAPS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4"/>
        <v>DAPS</v>
      </c>
    </row>
    <row r="49" spans="1:43" x14ac:dyDescent="0.25">
      <c r="A49" s="92">
        <f t="shared" si="5"/>
        <v>48</v>
      </c>
      <c r="B49" s="92" t="str">
        <f>B48</f>
        <v>DAPS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4"/>
        <v>DAPS</v>
      </c>
    </row>
    <row r="50" spans="1:43" x14ac:dyDescent="0.25">
      <c r="A50" s="92">
        <f t="shared" si="5"/>
        <v>49</v>
      </c>
      <c r="B50" s="92" t="str">
        <f>B49</f>
        <v>DAPS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4"/>
        <v>DAPS</v>
      </c>
    </row>
    <row r="51" spans="1:43" x14ac:dyDescent="0.25">
      <c r="A51" s="92">
        <f t="shared" si="5"/>
        <v>50</v>
      </c>
      <c r="B51" s="92" t="str">
        <f t="shared" ref="B51:B63" si="6">B50</f>
        <v>DAPS</v>
      </c>
      <c r="C51" s="66"/>
      <c r="D51" s="128"/>
      <c r="E51" s="167"/>
      <c r="F51" s="160"/>
      <c r="G51" s="165"/>
      <c r="H51" s="132"/>
      <c r="I51" s="172"/>
      <c r="J51" s="129"/>
      <c r="K51" s="172"/>
      <c r="L51" s="181"/>
      <c r="M51" s="16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4"/>
        <v>DAPS</v>
      </c>
    </row>
    <row r="52" spans="1:43" x14ac:dyDescent="0.25">
      <c r="A52" s="92">
        <f t="shared" si="5"/>
        <v>51</v>
      </c>
      <c r="B52" s="92" t="str">
        <f t="shared" si="6"/>
        <v>DAPS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4"/>
        <v>DAPS</v>
      </c>
    </row>
    <row r="53" spans="1:43" x14ac:dyDescent="0.25">
      <c r="A53" s="92">
        <f t="shared" si="5"/>
        <v>52</v>
      </c>
      <c r="B53" s="92" t="str">
        <f t="shared" si="6"/>
        <v>DAPS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4"/>
        <v>DAPS</v>
      </c>
    </row>
    <row r="54" spans="1:43" x14ac:dyDescent="0.25">
      <c r="A54" s="92">
        <f t="shared" si="5"/>
        <v>53</v>
      </c>
      <c r="B54" s="92" t="str">
        <f t="shared" si="6"/>
        <v>DAPS</v>
      </c>
      <c r="C54" s="58"/>
      <c r="D54" s="131"/>
      <c r="E54" s="168"/>
      <c r="F54" s="161"/>
      <c r="G54" s="165"/>
      <c r="H54" s="132"/>
      <c r="I54" s="174"/>
      <c r="J54" s="135"/>
      <c r="K54" s="174"/>
      <c r="L54" s="135"/>
      <c r="M54" s="17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4"/>
        <v>DAPS</v>
      </c>
    </row>
    <row r="55" spans="1:43" x14ac:dyDescent="0.25">
      <c r="A55" s="92">
        <f t="shared" si="5"/>
        <v>54</v>
      </c>
      <c r="B55" s="92" t="str">
        <f t="shared" si="6"/>
        <v>DAPS</v>
      </c>
      <c r="C55" s="58"/>
      <c r="D55" s="131"/>
      <c r="E55" s="168"/>
      <c r="F55" s="161"/>
      <c r="G55" s="165"/>
      <c r="H55" s="132"/>
      <c r="I55" s="174"/>
      <c r="J55" s="135"/>
      <c r="K55" s="174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4"/>
        <v>DAPS</v>
      </c>
    </row>
    <row r="56" spans="1:43" x14ac:dyDescent="0.25">
      <c r="A56" s="92">
        <f t="shared" si="5"/>
        <v>55</v>
      </c>
      <c r="B56" s="92" t="str">
        <f t="shared" si="6"/>
        <v>DAPS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4"/>
        <v>DAPS</v>
      </c>
    </row>
    <row r="57" spans="1:43" x14ac:dyDescent="0.25">
      <c r="A57" s="92">
        <f t="shared" si="5"/>
        <v>56</v>
      </c>
      <c r="B57" s="92" t="str">
        <f t="shared" si="6"/>
        <v>DAPS</v>
      </c>
      <c r="C57" s="58"/>
      <c r="D57" s="131"/>
      <c r="E57" s="168"/>
      <c r="F57" s="161"/>
      <c r="G57" s="165"/>
      <c r="H57" s="132"/>
      <c r="I57" s="173"/>
      <c r="J57" s="134"/>
      <c r="K57" s="173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4"/>
        <v>DAPS</v>
      </c>
    </row>
    <row r="58" spans="1:43" x14ac:dyDescent="0.25">
      <c r="A58" s="92">
        <f t="shared" si="5"/>
        <v>57</v>
      </c>
      <c r="B58" s="92" t="str">
        <f t="shared" si="6"/>
        <v>DAPS</v>
      </c>
      <c r="C58" s="58"/>
      <c r="D58" s="131"/>
      <c r="E58" s="168"/>
      <c r="F58" s="161"/>
      <c r="G58" s="165"/>
      <c r="H58" s="132"/>
      <c r="I58" s="173"/>
      <c r="J58" s="134"/>
      <c r="K58" s="173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4"/>
        <v>DAPS</v>
      </c>
    </row>
    <row r="59" spans="1:43" x14ac:dyDescent="0.25">
      <c r="A59" s="92">
        <f t="shared" si="5"/>
        <v>58</v>
      </c>
      <c r="B59" s="92" t="str">
        <f t="shared" si="6"/>
        <v>DAPS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4"/>
        <v>DAPS</v>
      </c>
    </row>
    <row r="60" spans="1:43" x14ac:dyDescent="0.25">
      <c r="A60" s="92">
        <f t="shared" si="5"/>
        <v>59</v>
      </c>
      <c r="B60" s="92" t="str">
        <f t="shared" si="6"/>
        <v>DAPS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4"/>
        <v>DAPS</v>
      </c>
    </row>
    <row r="61" spans="1:43" x14ac:dyDescent="0.25">
      <c r="A61" s="92">
        <f t="shared" si="5"/>
        <v>60</v>
      </c>
      <c r="B61" s="92" t="str">
        <f t="shared" si="6"/>
        <v>DAPS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4"/>
        <v>DAPS</v>
      </c>
    </row>
    <row r="62" spans="1:43" x14ac:dyDescent="0.25">
      <c r="A62" s="92">
        <f t="shared" si="5"/>
        <v>61</v>
      </c>
      <c r="B62" s="92" t="str">
        <f t="shared" si="6"/>
        <v>DAPS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4"/>
        <v>DAPS</v>
      </c>
    </row>
    <row r="63" spans="1:43" x14ac:dyDescent="0.25">
      <c r="A63" s="92">
        <f t="shared" si="5"/>
        <v>62</v>
      </c>
      <c r="B63" s="92" t="str">
        <f t="shared" si="6"/>
        <v>DAPS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4"/>
        <v>DAPS</v>
      </c>
    </row>
    <row r="64" spans="1:43" x14ac:dyDescent="0.25">
      <c r="A64" s="92">
        <f t="shared" si="5"/>
        <v>63</v>
      </c>
      <c r="B64" s="92" t="str">
        <f>B58</f>
        <v>DAPS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4"/>
        <v>DAPS</v>
      </c>
    </row>
    <row r="65" spans="1:43" x14ac:dyDescent="0.25">
      <c r="A65" s="92">
        <f t="shared" si="5"/>
        <v>64</v>
      </c>
      <c r="B65" s="92" t="str">
        <f>B64</f>
        <v>DAPS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4"/>
        <v>DAPS</v>
      </c>
    </row>
    <row r="66" spans="1:43" x14ac:dyDescent="0.25">
      <c r="A66" s="92">
        <f t="shared" si="5"/>
        <v>65</v>
      </c>
      <c r="B66" s="92" t="str">
        <f>B65</f>
        <v>DAPS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ref="AQ66:AQ101" si="7">B66</f>
        <v>DAPS</v>
      </c>
    </row>
    <row r="67" spans="1:43" x14ac:dyDescent="0.25">
      <c r="A67" s="92">
        <f t="shared" si="5"/>
        <v>66</v>
      </c>
      <c r="B67" s="92" t="str">
        <f>B66</f>
        <v>DAPS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7"/>
        <v>DAPS</v>
      </c>
    </row>
    <row r="68" spans="1:43" x14ac:dyDescent="0.25">
      <c r="A68" s="92">
        <f t="shared" si="5"/>
        <v>67</v>
      </c>
      <c r="B68" s="92" t="str">
        <f>B67</f>
        <v>DAPS</v>
      </c>
      <c r="C68" s="58"/>
      <c r="D68" s="131"/>
      <c r="E68" s="168"/>
      <c r="F68" s="161"/>
      <c r="G68" s="165"/>
      <c r="H68" s="132"/>
      <c r="I68" s="176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7"/>
        <v>DAPS</v>
      </c>
    </row>
    <row r="69" spans="1:43" x14ac:dyDescent="0.25">
      <c r="A69" s="92">
        <f t="shared" si="5"/>
        <v>68</v>
      </c>
      <c r="B69" s="92" t="str">
        <f t="shared" ref="B69:B73" si="8">B68</f>
        <v>DAPS</v>
      </c>
      <c r="C69" s="125"/>
      <c r="D69" s="132"/>
      <c r="E69" s="169"/>
      <c r="F69" s="162"/>
      <c r="G69" s="165"/>
      <c r="H69" s="132"/>
      <c r="I69" s="174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si="7"/>
        <v>DAPS</v>
      </c>
    </row>
    <row r="70" spans="1:43" x14ac:dyDescent="0.25">
      <c r="A70" s="92">
        <f t="shared" si="5"/>
        <v>69</v>
      </c>
      <c r="B70" s="92" t="str">
        <f t="shared" si="8"/>
        <v>DAPS</v>
      </c>
      <c r="C70" s="58"/>
      <c r="D70" s="131"/>
      <c r="E70" s="168"/>
      <c r="F70" s="161"/>
      <c r="G70" s="165"/>
      <c r="H70" s="132"/>
      <c r="I70" s="172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7"/>
        <v>DAPS</v>
      </c>
    </row>
    <row r="71" spans="1:43" x14ac:dyDescent="0.25">
      <c r="A71" s="92">
        <f t="shared" si="5"/>
        <v>70</v>
      </c>
      <c r="B71" s="92" t="str">
        <f t="shared" si="8"/>
        <v>DAPS</v>
      </c>
      <c r="C71" s="58"/>
      <c r="D71" s="131"/>
      <c r="E71" s="168"/>
      <c r="F71" s="161"/>
      <c r="G71" s="165"/>
      <c r="H71" s="132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7"/>
        <v>DAPS</v>
      </c>
    </row>
    <row r="72" spans="1:43" x14ac:dyDescent="0.25">
      <c r="A72" s="92">
        <f t="shared" si="5"/>
        <v>71</v>
      </c>
      <c r="B72" s="92" t="str">
        <f t="shared" si="8"/>
        <v>DAPS</v>
      </c>
      <c r="C72" s="58"/>
      <c r="D72" s="131"/>
      <c r="E72" s="168"/>
      <c r="F72" s="161"/>
      <c r="G72" s="165"/>
      <c r="H72" s="132"/>
      <c r="I72" s="173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7"/>
        <v>DAPS</v>
      </c>
    </row>
    <row r="73" spans="1:43" x14ac:dyDescent="0.25">
      <c r="A73" s="92">
        <f t="shared" si="5"/>
        <v>72</v>
      </c>
      <c r="B73" s="92" t="str">
        <f t="shared" si="8"/>
        <v>DAPS</v>
      </c>
      <c r="C73" s="58"/>
      <c r="D73" s="131"/>
      <c r="E73" s="168"/>
      <c r="F73" s="161"/>
      <c r="G73" s="165"/>
      <c r="H73" s="132"/>
      <c r="I73" s="173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7"/>
        <v>DAPS</v>
      </c>
    </row>
    <row r="74" spans="1:43" x14ac:dyDescent="0.25">
      <c r="A74" s="92">
        <f t="shared" si="5"/>
        <v>73</v>
      </c>
      <c r="B74" s="92" t="str">
        <f>B68</f>
        <v>DAPS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7"/>
        <v>DAPS</v>
      </c>
    </row>
    <row r="75" spans="1:43" x14ac:dyDescent="0.25">
      <c r="A75" s="92">
        <f t="shared" si="5"/>
        <v>74</v>
      </c>
      <c r="B75" s="92" t="str">
        <f>B74</f>
        <v>DAPS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7"/>
        <v>DAPS</v>
      </c>
    </row>
    <row r="76" spans="1:43" x14ac:dyDescent="0.25">
      <c r="A76" s="92">
        <f t="shared" si="5"/>
        <v>75</v>
      </c>
      <c r="B76" s="92" t="str">
        <f>B75</f>
        <v>DAPS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7"/>
        <v>DAPS</v>
      </c>
    </row>
    <row r="77" spans="1:43" x14ac:dyDescent="0.25">
      <c r="A77" s="92">
        <f t="shared" si="5"/>
        <v>76</v>
      </c>
      <c r="B77" s="92" t="str">
        <f>B76</f>
        <v>DAPS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7"/>
        <v>DAPS</v>
      </c>
    </row>
    <row r="78" spans="1:43" x14ac:dyDescent="0.25">
      <c r="A78" s="92">
        <f t="shared" si="5"/>
        <v>77</v>
      </c>
      <c r="B78" s="92" t="str">
        <f>B77</f>
        <v>DAPS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7"/>
        <v>DAPS</v>
      </c>
    </row>
    <row r="79" spans="1:43" x14ac:dyDescent="0.25">
      <c r="A79" s="92">
        <f t="shared" si="5"/>
        <v>78</v>
      </c>
      <c r="B79" s="92" t="str">
        <f t="shared" ref="B79:B91" si="9">B78</f>
        <v>DAPS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7"/>
        <v>DAPS</v>
      </c>
    </row>
    <row r="80" spans="1:43" x14ac:dyDescent="0.25">
      <c r="A80" s="92">
        <f t="shared" si="5"/>
        <v>79</v>
      </c>
      <c r="B80" s="92" t="str">
        <f t="shared" si="9"/>
        <v>DAPS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7"/>
        <v>DAPS</v>
      </c>
    </row>
    <row r="81" spans="1:43" x14ac:dyDescent="0.25">
      <c r="A81" s="92">
        <f t="shared" si="5"/>
        <v>80</v>
      </c>
      <c r="B81" s="92" t="str">
        <f t="shared" si="9"/>
        <v>DAPS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7"/>
        <v>DAPS</v>
      </c>
    </row>
    <row r="82" spans="1:43" x14ac:dyDescent="0.25">
      <c r="A82" s="92">
        <f t="shared" si="5"/>
        <v>81</v>
      </c>
      <c r="B82" s="92" t="str">
        <f t="shared" si="9"/>
        <v>DAPS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7"/>
        <v>DAPS</v>
      </c>
    </row>
    <row r="83" spans="1:43" x14ac:dyDescent="0.25">
      <c r="A83" s="92">
        <f t="shared" si="5"/>
        <v>82</v>
      </c>
      <c r="B83" s="92" t="str">
        <f t="shared" si="9"/>
        <v>DAPS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7"/>
        <v>DAPS</v>
      </c>
    </row>
    <row r="84" spans="1:43" x14ac:dyDescent="0.25">
      <c r="A84" s="92">
        <f t="shared" si="5"/>
        <v>83</v>
      </c>
      <c r="B84" s="92" t="str">
        <f t="shared" si="9"/>
        <v>DAPS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7"/>
        <v>DAPS</v>
      </c>
    </row>
    <row r="85" spans="1:43" x14ac:dyDescent="0.25">
      <c r="A85" s="92">
        <f t="shared" si="5"/>
        <v>84</v>
      </c>
      <c r="B85" s="92" t="str">
        <f t="shared" si="9"/>
        <v>DAPS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7"/>
        <v>DAPS</v>
      </c>
    </row>
    <row r="86" spans="1:43" x14ac:dyDescent="0.25">
      <c r="A86" s="92">
        <f t="shared" si="5"/>
        <v>85</v>
      </c>
      <c r="B86" s="92" t="str">
        <f t="shared" si="9"/>
        <v>DAPS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7"/>
        <v>DAPS</v>
      </c>
    </row>
    <row r="87" spans="1:43" x14ac:dyDescent="0.25">
      <c r="A87" s="92">
        <f t="shared" si="5"/>
        <v>86</v>
      </c>
      <c r="B87" s="92" t="str">
        <f t="shared" si="9"/>
        <v>DAPS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7"/>
        <v>DAPS</v>
      </c>
    </row>
    <row r="88" spans="1:43" x14ac:dyDescent="0.25">
      <c r="A88" s="92">
        <f t="shared" si="5"/>
        <v>87</v>
      </c>
      <c r="B88" s="92" t="str">
        <f t="shared" si="9"/>
        <v>DAPS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7"/>
        <v>DAPS</v>
      </c>
    </row>
    <row r="89" spans="1:43" x14ac:dyDescent="0.25">
      <c r="A89" s="92">
        <f t="shared" si="5"/>
        <v>88</v>
      </c>
      <c r="B89" s="92" t="str">
        <f t="shared" si="9"/>
        <v>DAPS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7"/>
        <v>DAPS</v>
      </c>
    </row>
    <row r="90" spans="1:43" x14ac:dyDescent="0.25">
      <c r="A90" s="92">
        <f t="shared" si="5"/>
        <v>89</v>
      </c>
      <c r="B90" s="92" t="str">
        <f t="shared" si="9"/>
        <v>DAPS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7"/>
        <v>DAPS</v>
      </c>
    </row>
    <row r="91" spans="1:43" x14ac:dyDescent="0.25">
      <c r="A91" s="92">
        <f t="shared" si="5"/>
        <v>90</v>
      </c>
      <c r="B91" s="92" t="str">
        <f t="shared" si="9"/>
        <v>DAPS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7"/>
        <v>DAPS</v>
      </c>
    </row>
    <row r="92" spans="1:43" x14ac:dyDescent="0.25">
      <c r="A92" s="92">
        <f t="shared" si="5"/>
        <v>91</v>
      </c>
      <c r="B92" s="92" t="str">
        <f>B86</f>
        <v>DAPS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7"/>
        <v>DAPS</v>
      </c>
    </row>
    <row r="93" spans="1:43" x14ac:dyDescent="0.25">
      <c r="A93" s="92">
        <f t="shared" si="5"/>
        <v>92</v>
      </c>
      <c r="B93" s="92" t="str">
        <f>B92</f>
        <v>DAPS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7"/>
        <v>DAPS</v>
      </c>
    </row>
    <row r="94" spans="1:43" x14ac:dyDescent="0.25">
      <c r="A94" s="92">
        <f t="shared" si="5"/>
        <v>93</v>
      </c>
      <c r="B94" s="92" t="str">
        <f>B93</f>
        <v>DAPS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7"/>
        <v>DAPS</v>
      </c>
    </row>
    <row r="95" spans="1:43" x14ac:dyDescent="0.25">
      <c r="A95" s="92">
        <f t="shared" si="5"/>
        <v>94</v>
      </c>
      <c r="B95" s="92" t="str">
        <f>B94</f>
        <v>DAPS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7"/>
        <v>DAPS</v>
      </c>
    </row>
    <row r="96" spans="1:43" x14ac:dyDescent="0.25">
      <c r="A96" s="92">
        <f t="shared" si="5"/>
        <v>95</v>
      </c>
      <c r="B96" s="92" t="str">
        <f t="shared" ref="B96:B100" si="10">B95</f>
        <v>DAPS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7"/>
        <v>DAPS</v>
      </c>
    </row>
    <row r="97" spans="1:43" x14ac:dyDescent="0.25">
      <c r="A97" s="92">
        <f t="shared" si="5"/>
        <v>96</v>
      </c>
      <c r="B97" s="92" t="str">
        <f t="shared" si="10"/>
        <v>DAPS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7"/>
        <v>DAPS</v>
      </c>
    </row>
    <row r="98" spans="1:43" x14ac:dyDescent="0.25">
      <c r="A98" s="92">
        <f t="shared" si="5"/>
        <v>97</v>
      </c>
      <c r="B98" s="92" t="str">
        <f t="shared" si="10"/>
        <v>DAPS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7"/>
        <v>DAPS</v>
      </c>
    </row>
    <row r="99" spans="1:43" x14ac:dyDescent="0.25">
      <c r="A99" s="92">
        <f t="shared" ref="A99:A100" si="11">A98+1</f>
        <v>98</v>
      </c>
      <c r="B99" s="92" t="str">
        <f t="shared" si="10"/>
        <v>DAPS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7"/>
        <v>DAPS</v>
      </c>
    </row>
    <row r="100" spans="1:43" x14ac:dyDescent="0.25">
      <c r="A100" s="92">
        <f t="shared" si="11"/>
        <v>99</v>
      </c>
      <c r="B100" s="92" t="str">
        <f t="shared" si="10"/>
        <v>DAPS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7"/>
        <v>DAPS</v>
      </c>
    </row>
    <row r="101" spans="1:43" ht="16.5" thickBot="1" x14ac:dyDescent="0.3">
      <c r="A101" s="92">
        <f>A100+1</f>
        <v>100</v>
      </c>
      <c r="B101" s="92" t="str">
        <f>B50</f>
        <v>DAPS</v>
      </c>
      <c r="C101" s="50"/>
      <c r="D101" s="133"/>
      <c r="E101" s="170"/>
      <c r="F101" s="163"/>
      <c r="G101" s="164"/>
      <c r="H101" s="185"/>
      <c r="I101" s="176"/>
      <c r="J101" s="130"/>
      <c r="K101" s="176"/>
      <c r="L101" s="186"/>
      <c r="M101" s="164"/>
      <c r="N101" s="179"/>
      <c r="O101" s="190"/>
      <c r="P101" s="86"/>
      <c r="Q101" s="144"/>
      <c r="R101" s="85"/>
      <c r="S101" s="48"/>
      <c r="T101" s="49"/>
      <c r="U101" s="48"/>
      <c r="V101" s="49"/>
      <c r="W101" s="48"/>
      <c r="X101" s="49"/>
      <c r="Y101" s="48"/>
      <c r="Z101" s="49"/>
      <c r="AA101" s="48"/>
      <c r="AB101" s="49"/>
      <c r="AC101" s="48"/>
      <c r="AD101" s="49"/>
      <c r="AE101" s="48"/>
      <c r="AF101" s="47"/>
      <c r="AG101" s="46"/>
      <c r="AH101" s="47"/>
      <c r="AI101" s="46"/>
      <c r="AJ101" s="47"/>
      <c r="AK101" s="46"/>
      <c r="AL101" s="47"/>
      <c r="AM101" s="46"/>
      <c r="AN101" s="45"/>
      <c r="AO101" s="121"/>
      <c r="AP101" s="44"/>
      <c r="AQ101" s="192" t="str">
        <f t="shared" si="7"/>
        <v>DAPS</v>
      </c>
    </row>
    <row r="102" spans="1:43" ht="19.899999999999999" customHeight="1" thickTop="1" thickBot="1" x14ac:dyDescent="0.3">
      <c r="A102" s="42"/>
      <c r="B102" s="42"/>
      <c r="C102" s="42"/>
      <c r="D102" s="42"/>
      <c r="E102" s="42"/>
      <c r="F102" s="42"/>
      <c r="G102" s="138"/>
      <c r="H102" s="42"/>
      <c r="I102" s="42"/>
      <c r="J102" s="42"/>
      <c r="K102" s="41"/>
      <c r="L102" s="41"/>
      <c r="M102" s="138" t="s">
        <v>107</v>
      </c>
      <c r="N102" s="138"/>
      <c r="O102" s="139" t="s">
        <v>108</v>
      </c>
      <c r="P102" s="91">
        <f>IF(SUM(P5:P101)=0,"",SUM(P5:P101))</f>
        <v>90</v>
      </c>
      <c r="Q102" s="91" t="str">
        <f>IF(SUM(Q5:Q101)=0,"",SUM(Q5:Q101))</f>
        <v/>
      </c>
      <c r="R102" s="91">
        <f>IF(SUM(R5:R101)=0,"",SUM(R5:R101))</f>
        <v>40</v>
      </c>
      <c r="S102" s="635" t="str">
        <f>S2</f>
        <v>ADVENTUROUS ACTIVITIES</v>
      </c>
      <c r="T102" s="628" t="str">
        <f>T2</f>
        <v>ARCHERY</v>
      </c>
      <c r="U102" s="626" t="str">
        <f>U2</f>
        <v>ATHLETICS</v>
      </c>
      <c r="V102" s="628" t="str">
        <f>V2</f>
        <v>BADMINTON</v>
      </c>
      <c r="W102" s="626" t="str">
        <f>W2</f>
        <v>CANOEING</v>
      </c>
      <c r="X102" s="628" t="str">
        <f>X2</f>
        <v>GOLF</v>
      </c>
      <c r="Y102" s="626" t="str">
        <f>Y2</f>
        <v>GYMNASTICS</v>
      </c>
      <c r="Z102" s="628" t="str">
        <f>Z2</f>
        <v>JUDO</v>
      </c>
      <c r="AA102" s="626" t="str">
        <f>AA2</f>
        <v>MOUNTAIN BIKING</v>
      </c>
      <c r="AB102" s="628" t="str">
        <f>AB2</f>
        <v>POOL -ARTISTIC SWIMMING</v>
      </c>
      <c r="AC102" s="626" t="str">
        <f>AC2</f>
        <v>POOL - POOLSIDE DIVING</v>
      </c>
      <c r="AD102" s="628" t="str">
        <f>AD2</f>
        <v>SKATEBOARDING</v>
      </c>
      <c r="AE102" s="626" t="str">
        <f>AE2</f>
        <v>SWORD FENCING</v>
      </c>
      <c r="AF102" s="628" t="str">
        <f>AF2</f>
        <v>TABLE TENNIS</v>
      </c>
      <c r="AG102" s="626" t="str">
        <f>AG2</f>
        <v>TRAMPOLINING</v>
      </c>
      <c r="AH102" s="628" t="str">
        <f>AH2</f>
        <v>VOLLEYBALL</v>
      </c>
      <c r="AI102" s="626" t="str">
        <f>AI2</f>
        <v>UNUSED</v>
      </c>
      <c r="AJ102" s="628" t="str">
        <f>AJ2</f>
        <v>UNUSED</v>
      </c>
      <c r="AK102" s="626" t="str">
        <f>AK2</f>
        <v>UNUSED</v>
      </c>
      <c r="AL102" s="628" t="str">
        <f>AL2</f>
        <v>UNUSED</v>
      </c>
      <c r="AM102" s="626" t="str">
        <f>AM2</f>
        <v>UNUSED</v>
      </c>
      <c r="AN102" s="624" t="str">
        <f>AN2</f>
        <v>UNUSED</v>
      </c>
      <c r="AO102" s="40"/>
      <c r="AP102" s="40"/>
    </row>
    <row r="103" spans="1:43" ht="76.150000000000006" customHeight="1" thickTop="1" thickBot="1" x14ac:dyDescent="0.3">
      <c r="A103" s="30"/>
      <c r="B103" s="30"/>
      <c r="C103" s="30"/>
      <c r="D103" s="30"/>
      <c r="E103" s="30"/>
      <c r="F103" s="30"/>
      <c r="G103" s="118"/>
      <c r="H103" s="30"/>
      <c r="I103" s="30"/>
      <c r="J103" s="30"/>
      <c r="K103" s="31"/>
      <c r="L103" s="31"/>
      <c r="M103" s="118"/>
      <c r="N103" s="118"/>
      <c r="O103" s="31"/>
      <c r="P103" s="84"/>
      <c r="Q103" s="84"/>
      <c r="R103" s="30"/>
      <c r="S103" s="636"/>
      <c r="T103" s="629"/>
      <c r="U103" s="627"/>
      <c r="V103" s="629"/>
      <c r="W103" s="627"/>
      <c r="X103" s="629"/>
      <c r="Y103" s="627"/>
      <c r="Z103" s="629"/>
      <c r="AA103" s="627"/>
      <c r="AB103" s="629"/>
      <c r="AC103" s="627"/>
      <c r="AD103" s="629"/>
      <c r="AE103" s="627"/>
      <c r="AF103" s="629"/>
      <c r="AG103" s="627"/>
      <c r="AH103" s="629"/>
      <c r="AI103" s="627"/>
      <c r="AJ103" s="629"/>
      <c r="AK103" s="627"/>
      <c r="AL103" s="629"/>
      <c r="AM103" s="627"/>
      <c r="AN103" s="625"/>
      <c r="AO103" s="39"/>
      <c r="AP103" s="39"/>
    </row>
    <row r="104" spans="1:43" ht="17.25" thickTop="1" thickBot="1" x14ac:dyDescent="0.3">
      <c r="A104" s="30"/>
      <c r="B104" s="30"/>
      <c r="C104" s="30"/>
      <c r="D104" s="30"/>
      <c r="E104" s="30"/>
      <c r="F104" s="30"/>
      <c r="G104" s="118"/>
      <c r="H104" s="30"/>
      <c r="I104" s="30"/>
      <c r="J104" s="30"/>
      <c r="K104" s="31"/>
      <c r="L104" s="31"/>
      <c r="M104" s="118"/>
      <c r="N104" s="118"/>
      <c r="O104" s="30"/>
      <c r="P104" s="30"/>
      <c r="Q104" s="30"/>
      <c r="R104" s="30"/>
      <c r="S104" s="38"/>
      <c r="AL104" s="22"/>
      <c r="AM104" s="22"/>
      <c r="AN104" s="22"/>
      <c r="AO104" s="37" t="s">
        <v>40</v>
      </c>
      <c r="AP104" s="30"/>
      <c r="AQ104" s="21">
        <f>100-COUNTIF(C5:C101,"")</f>
        <v>16</v>
      </c>
    </row>
    <row r="105" spans="1:43" ht="16.899999999999999" customHeight="1" thickTop="1" thickBot="1" x14ac:dyDescent="0.3">
      <c r="A105" s="30"/>
      <c r="B105" s="30"/>
      <c r="C105" s="30"/>
      <c r="D105" s="30"/>
      <c r="E105" s="30"/>
      <c r="F105" s="30"/>
      <c r="G105" s="118"/>
      <c r="H105" s="30"/>
      <c r="I105" s="30"/>
      <c r="J105" s="30"/>
      <c r="K105" s="31"/>
      <c r="L105" s="31"/>
      <c r="M105" s="118"/>
      <c r="N105" s="118"/>
      <c r="O105" s="30"/>
      <c r="P105" s="30"/>
      <c r="Q105" s="30"/>
      <c r="R105" s="30"/>
      <c r="S105" s="36">
        <f>IF(COUNTIF(S5:S101,1)=0,"",COUNTIF(S5:S101,1))</f>
        <v>3</v>
      </c>
      <c r="T105" s="35">
        <f>IF(COUNTIF(T5:T101,1)=0,"",COUNTIF(T5:T101,1))</f>
        <v>1</v>
      </c>
      <c r="U105" s="35">
        <f>IF(COUNTIF(U5:U101,1)=0,"",COUNTIF(U5:U101,1))</f>
        <v>1</v>
      </c>
      <c r="V105" s="35">
        <f>IF(COUNTIF(V5:V101,1)=0,"",COUNTIF(V5:V101,1))</f>
        <v>2</v>
      </c>
      <c r="W105" s="35">
        <f>IF(COUNTIF(W5:W101,1)=0,"",COUNTIF(W5:W101,1))</f>
        <v>1</v>
      </c>
      <c r="X105" s="35" t="str">
        <f>IF(COUNTIF(X5:X101,1)=0,"",COUNTIF(X5:X101,1))</f>
        <v/>
      </c>
      <c r="Y105" s="35" t="str">
        <f>IF(COUNTIF(Y5:Y101,1)=0,"",COUNTIF(Y5:Y101,1))</f>
        <v/>
      </c>
      <c r="Z105" s="35" t="str">
        <f>IF(COUNTIF(Z5:Z101,1)=0,"",COUNTIF(Z5:Z101,1))</f>
        <v/>
      </c>
      <c r="AA105" s="35" t="str">
        <f>IF(COUNTIF(AA5:AA101,1)=0,"",COUNTIF(AA5:AA101,1))</f>
        <v/>
      </c>
      <c r="AB105" s="35" t="str">
        <f>IF(COUNTIF(AB5:AB101,1)=0,"",COUNTIF(AB5:AB101,1))</f>
        <v/>
      </c>
      <c r="AC105" s="35">
        <f>IF(COUNTIF(AC5:AC101,1)=0,"",COUNTIF(AC5:AC101,1))</f>
        <v>2</v>
      </c>
      <c r="AD105" s="35">
        <f>IF(COUNTIF(AD5:AD101,1)=0,"",COUNTIF(AD5:AD101,1))</f>
        <v>1</v>
      </c>
      <c r="AE105" s="35" t="str">
        <f>IF(COUNTIF(AE5:AE101,1)=0,"",COUNTIF(AE5:AE101,1))</f>
        <v/>
      </c>
      <c r="AF105" s="35" t="str">
        <f>IF(COUNTIF(AF5:AF101,1)=0,"",COUNTIF(AF5:AF101,1))</f>
        <v/>
      </c>
      <c r="AG105" s="35">
        <f>IF(COUNTIF(AG5:AG101,1)=0,"",COUNTIF(AG5:AG101,1))</f>
        <v>2</v>
      </c>
      <c r="AH105" s="35" t="str">
        <f>IF(COUNTIF(AH5:AH101,1)=0,"",COUNTIF(AH5:AH101,1))</f>
        <v/>
      </c>
      <c r="AI105" s="35" t="str">
        <f>IF(COUNTIF(AI5:AI101,1)=0,"",COUNTIF(AI5:AI101,1))</f>
        <v/>
      </c>
      <c r="AJ105" s="35" t="str">
        <f>IF(COUNTIF(AJ5:AJ101,1)=0,"",COUNTIF(AJ5:AJ101,1))</f>
        <v/>
      </c>
      <c r="AK105" s="35" t="str">
        <f>IF(COUNTIF(AK5:AK101,1)=0,"",COUNTIF(AK5:AK101,1))</f>
        <v/>
      </c>
      <c r="AL105" s="35" t="str">
        <f>IF(COUNTIF(AL5:AL101,1)=0,"",COUNTIF(AL5:AL101,1))</f>
        <v/>
      </c>
      <c r="AM105" s="35" t="str">
        <f>IF(COUNTIF(AM5:AM101,1)=0,"",COUNTIF(AM5:AM101,1))</f>
        <v/>
      </c>
      <c r="AN105" s="34" t="str">
        <f>IF(COUNTIF(AN5:AN101,1)=0,"",COUNTIF(AN5:AN101,1))</f>
        <v/>
      </c>
      <c r="AO105" s="33" t="s">
        <v>3</v>
      </c>
      <c r="AP105" s="32"/>
      <c r="AQ105" s="95">
        <f>SUM(S105:AN105)</f>
        <v>13</v>
      </c>
    </row>
    <row r="106" spans="1:43" ht="16.899999999999999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0"/>
      <c r="P106" s="30"/>
      <c r="Q106" s="30"/>
      <c r="R106" s="30"/>
      <c r="S106" s="29" t="str">
        <f>IF(COUNTIF(S5:S101,2)=0,"",COUNTIF(S5:S101,2))</f>
        <v/>
      </c>
      <c r="T106" s="27" t="str">
        <f>IF(COUNTIF(T5:T101,2)=0,"",COUNTIF(T5:T101,2))</f>
        <v/>
      </c>
      <c r="U106" s="27">
        <f>IF(COUNTIF(U5:U101,2)=0,"",COUNTIF(U5:U101,2))</f>
        <v>3</v>
      </c>
      <c r="V106" s="27" t="str">
        <f>IF(COUNTIF(V5:V101,2)=0,"",COUNTIF(V5:V101,2))</f>
        <v/>
      </c>
      <c r="W106" s="27">
        <f>IF(COUNTIF(W5:W101,2)=0,"",COUNTIF(W5:W101,2))</f>
        <v>1</v>
      </c>
      <c r="X106" s="27">
        <f>IF(COUNTIF(X5:X101,2)=0,"",COUNTIF(X5:X101,2))</f>
        <v>1</v>
      </c>
      <c r="Y106" s="27" t="str">
        <f>IF(COUNTIF(Y5:Y101,2)=0,"",COUNTIF(Y5:Y101,2))</f>
        <v/>
      </c>
      <c r="Z106" s="27" t="str">
        <f>IF(COUNTIF(Z5:Z101,2)=0,"",COUNTIF(Z5:Z101,2))</f>
        <v/>
      </c>
      <c r="AA106" s="27" t="str">
        <f>IF(COUNTIF(AA5:AA101,2)=0,"",COUNTIF(AA5:AA101,2))</f>
        <v/>
      </c>
      <c r="AB106" s="27" t="str">
        <f>IF(COUNTIF(AB5:AB101,2)=0,"",COUNTIF(AB5:AB101,2))</f>
        <v/>
      </c>
      <c r="AC106" s="27" t="str">
        <f>IF(COUNTIF(AC5:AC101,2)=0,"",COUNTIF(AC5:AC101,2))</f>
        <v/>
      </c>
      <c r="AD106" s="27" t="str">
        <f>IF(COUNTIF(AD5:AD101,2)=0,"",COUNTIF(AD5:AD101,2))</f>
        <v/>
      </c>
      <c r="AE106" s="27">
        <f>IF(COUNTIF(AE5:AE101,2)=0,"",COUNTIF(AE5:AE101,2))</f>
        <v>3</v>
      </c>
      <c r="AF106" s="27" t="str">
        <f>IF(COUNTIF(AF5:AF101,2)=0,"",COUNTIF(AF5:AF101,2))</f>
        <v/>
      </c>
      <c r="AG106" s="27">
        <f>IF(COUNTIF(AG5:AG101,2)=0,"",COUNTIF(AG5:AG101,2))</f>
        <v>3</v>
      </c>
      <c r="AH106" s="27">
        <f>IF(COUNTIF(AH5:AH101,2)=0,"",COUNTIF(AH5:AH101,2))</f>
        <v>2</v>
      </c>
      <c r="AI106" s="27" t="str">
        <f>IF(COUNTIF(AI5:AI101,2)=0,"",COUNTIF(AI5:AI101,2))</f>
        <v/>
      </c>
      <c r="AJ106" s="27" t="str">
        <f>IF(COUNTIF(AJ5:AJ101,2)=0,"",COUNTIF(AJ5:AJ101,2))</f>
        <v/>
      </c>
      <c r="AK106" s="27" t="str">
        <f>IF(COUNTIF(AK5:AK101,2)=0,"",COUNTIF(AK5:AK101,2))</f>
        <v/>
      </c>
      <c r="AL106" s="27" t="str">
        <f>IF(COUNTIF(AL5:AL101,2)=0,"",COUNTIF(AL5:AL101,2))</f>
        <v/>
      </c>
      <c r="AM106" s="27" t="str">
        <f>IF(COUNTIF(AM5:AM101,2)=0,"",COUNTIF(AM5:AM101,2))</f>
        <v/>
      </c>
      <c r="AN106" s="26" t="str">
        <f>IF(COUNTIF(AN5:AN101,2)=0,"",COUNTIF(AN5:AN101,2))</f>
        <v/>
      </c>
      <c r="AO106" s="25" t="s">
        <v>59</v>
      </c>
      <c r="AP106" s="24"/>
      <c r="AQ106" s="95">
        <f>SUM(S106:AN106)</f>
        <v>13</v>
      </c>
    </row>
    <row r="107" spans="1:43" ht="17.25" thickTop="1" thickBot="1" x14ac:dyDescent="0.3">
      <c r="G107" s="120"/>
      <c r="H107" s="21"/>
      <c r="I107" s="21"/>
      <c r="J107" s="21"/>
      <c r="K107" s="23"/>
      <c r="L107" s="23"/>
      <c r="M107" s="120"/>
      <c r="N107" s="120"/>
      <c r="O107" s="83"/>
      <c r="P107" s="83"/>
      <c r="Q107" s="83"/>
      <c r="R107" s="83"/>
      <c r="S107" s="29" t="str">
        <f>IF(COUNTIF(S5:S101,3)=0,"",COUNTIF(S5:S101,3))</f>
        <v/>
      </c>
      <c r="T107" s="28">
        <f>IF(COUNTIF(T5:T101,3)=0,"",COUNTIF(T5:T101,3))</f>
        <v>2</v>
      </c>
      <c r="U107" s="27" t="str">
        <f>IF(COUNTIF(U5:U101,3)=0,"",COUNTIF(U5:U101,3))</f>
        <v/>
      </c>
      <c r="V107" s="27" t="str">
        <f>IF(COUNTIF(V5:V101,3)=0,"",COUNTIF(V5:V101,3))</f>
        <v/>
      </c>
      <c r="W107" s="27">
        <f>IF(COUNTIF(W5:W101,3)=0,"",COUNTIF(W5:W101,3))</f>
        <v>1</v>
      </c>
      <c r="X107" s="27" t="str">
        <f>IF(COUNTIF(X5:X101,3)=0,"",COUNTIF(X5:X101,3))</f>
        <v/>
      </c>
      <c r="Y107" s="27">
        <f>IF(COUNTIF(Y5:Y101,3)=0,"",COUNTIF(Y5:Y101,3))</f>
        <v>2</v>
      </c>
      <c r="Z107" s="27" t="str">
        <f>IF(COUNTIF(Z5:Z101,3)=0,"",COUNTIF(Z5:Z101,3))</f>
        <v/>
      </c>
      <c r="AA107" s="27" t="str">
        <f>IF(COUNTIF(AA5:AA101,3)=0,"",COUNTIF(AA5:AA101,3))</f>
        <v/>
      </c>
      <c r="AB107" s="27" t="str">
        <f>IF(COUNTIF(AB5:AB101,3)=0,"",COUNTIF(AB5:AB101,3))</f>
        <v/>
      </c>
      <c r="AC107" s="27">
        <f>IF(COUNTIF(AC5:AC101,3)=0,"",COUNTIF(AC5:AC101,3))</f>
        <v>2</v>
      </c>
      <c r="AD107" s="27" t="str">
        <f>IF(COUNTIF(AD5:AD101,3)=0,"",COUNTIF(AD5:AD101,3))</f>
        <v/>
      </c>
      <c r="AE107" s="27">
        <f>IF(COUNTIF(AE5:AE101,3)=0,"",COUNTIF(AE5:AE101,3))</f>
        <v>1</v>
      </c>
      <c r="AF107" s="27" t="str">
        <f>IF(COUNTIF(AF5:AF101,3)=0,"",COUNTIF(AF5:AF101,3))</f>
        <v/>
      </c>
      <c r="AG107" s="27">
        <f>IF(COUNTIF(AG5:AG101,3)=0,"",COUNTIF(AG5:AG101,3))</f>
        <v>1</v>
      </c>
      <c r="AH107" s="27">
        <f>IF(COUNTIF(AH5:AH101,3)=0,"",COUNTIF(AH5:AH101,3))</f>
        <v>1</v>
      </c>
      <c r="AI107" s="27" t="str">
        <f>IF(COUNTIF(AI5:AI101,3)=0,"",COUNTIF(AI5:AI101,3))</f>
        <v/>
      </c>
      <c r="AJ107" s="27" t="str">
        <f>IF(COUNTIF(AJ5:AJ101,3)=0,"",COUNTIF(AJ5:AJ101,3))</f>
        <v/>
      </c>
      <c r="AK107" s="27" t="str">
        <f>IF(COUNTIF(AK5:AK101,3)=0,"",COUNTIF(AK5:AK101,3))</f>
        <v/>
      </c>
      <c r="AL107" s="27" t="str">
        <f>IF(COUNTIF(AL5:AL101,3)=0,"",COUNTIF(AL5:AL101,3))</f>
        <v/>
      </c>
      <c r="AM107" s="27" t="str">
        <f>IF(COUNTIF(AM5:AM101,3)=0,"",COUNTIF(AM5:AM101,3))</f>
        <v/>
      </c>
      <c r="AN107" s="26" t="str">
        <f>IF(COUNTIF(AN5:AN101,3)=0,"",COUNTIF(AN5:AN101,3))</f>
        <v/>
      </c>
      <c r="AO107" s="25" t="s">
        <v>58</v>
      </c>
      <c r="AP107" s="24"/>
      <c r="AQ107" s="95">
        <f>SUM(S107:AN107)</f>
        <v>10</v>
      </c>
    </row>
    <row r="108" spans="1:43" ht="16.5" thickTop="1" x14ac:dyDescent="0.25"/>
  </sheetData>
  <sortState xmlns:xlrd2="http://schemas.microsoft.com/office/spreadsheetml/2017/richdata2" ref="A5:AQ17">
    <sortCondition ref="AG5:AG17"/>
    <sortCondition ref="C5:C17"/>
  </sortState>
  <mergeCells count="48">
    <mergeCell ref="AO2:AO3"/>
    <mergeCell ref="P3:R3"/>
    <mergeCell ref="AL102:AL103"/>
    <mergeCell ref="AM102:AM103"/>
    <mergeCell ref="AN102:AN103"/>
    <mergeCell ref="Z2:Z4"/>
    <mergeCell ref="AA2:AA4"/>
    <mergeCell ref="AH2:AH4"/>
    <mergeCell ref="V102:V103"/>
    <mergeCell ref="W102:W103"/>
    <mergeCell ref="S102:S103"/>
    <mergeCell ref="T102:T103"/>
    <mergeCell ref="U102:U103"/>
    <mergeCell ref="AE102:AE103"/>
    <mergeCell ref="AF102:AF103"/>
    <mergeCell ref="AG102:AG103"/>
    <mergeCell ref="S1:AN1"/>
    <mergeCell ref="D2:G2"/>
    <mergeCell ref="AL2:AL4"/>
    <mergeCell ref="AM2:AM4"/>
    <mergeCell ref="AN2:AN4"/>
    <mergeCell ref="AI2:AI4"/>
    <mergeCell ref="S2:S4"/>
    <mergeCell ref="W2:W4"/>
    <mergeCell ref="AB2:AB4"/>
    <mergeCell ref="AC2:AC4"/>
    <mergeCell ref="AD2:AD4"/>
    <mergeCell ref="AE2:AE4"/>
    <mergeCell ref="AF2:AF4"/>
    <mergeCell ref="AG2:AG4"/>
    <mergeCell ref="X2:X4"/>
    <mergeCell ref="Y2:Y4"/>
    <mergeCell ref="T2:T4"/>
    <mergeCell ref="U2:U4"/>
    <mergeCell ref="V2:V4"/>
    <mergeCell ref="AJ2:AJ4"/>
    <mergeCell ref="AK2:AK4"/>
    <mergeCell ref="AJ102:AJ103"/>
    <mergeCell ref="AK102:AK103"/>
    <mergeCell ref="X102:X103"/>
    <mergeCell ref="Y102:Y103"/>
    <mergeCell ref="Z102:Z103"/>
    <mergeCell ref="AA102:AA103"/>
    <mergeCell ref="AH102:AH103"/>
    <mergeCell ref="AI102:AI103"/>
    <mergeCell ref="AB102:AB103"/>
    <mergeCell ref="AC102:AC103"/>
    <mergeCell ref="AD102:AD103"/>
  </mergeCells>
  <conditionalFormatting sqref="S105:AN107">
    <cfRule type="notContainsBlanks" dxfId="22" priority="5">
      <formula>LEN(TRIM(S105))&gt;0</formula>
    </cfRule>
  </conditionalFormatting>
  <conditionalFormatting sqref="S101:AN101 S5:AN50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1:AN71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2:AN92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3:AN100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8" r:id="rId1" xr:uid="{DF150A6D-DB59-0D47-BF53-B46BFD936673}"/>
    <hyperlink ref="H16" r:id="rId2" xr:uid="{4DA47473-F3C1-7942-BEA9-167ADF1EA594}"/>
    <hyperlink ref="H17" r:id="rId3" xr:uid="{459676B3-D207-CD4D-BCAB-4BDE7A7BC2B8}"/>
    <hyperlink ref="H12" r:id="rId4" xr:uid="{402A7801-DA9F-A748-AD24-7ADDC404575F}"/>
    <hyperlink ref="H10" r:id="rId5" xr:uid="{AF2B14A5-5DA7-D845-A55C-CC5DAED8F923}"/>
    <hyperlink ref="H7" r:id="rId6" xr:uid="{40913577-4B58-F44D-BC1D-D425E2AA8153}"/>
    <hyperlink ref="H5" r:id="rId7" xr:uid="{D1C8109B-A033-BB45-A287-B188DAE71A85}"/>
    <hyperlink ref="H14" r:id="rId8" xr:uid="{C89989EE-129D-1747-91E9-D3874EC4180C}"/>
    <hyperlink ref="H15" r:id="rId9" xr:uid="{7F21EAC6-F62E-E94D-9BF6-1445A3CFB575}"/>
    <hyperlink ref="H13" r:id="rId10" xr:uid="{98BCB64A-BBAC-AC44-B63F-1AD3E2554117}"/>
    <hyperlink ref="H11" r:id="rId11" xr:uid="{3259CB34-4E41-5D4D-A235-E3BCD0C2C5D2}"/>
    <hyperlink ref="H6" r:id="rId12" xr:uid="{270AF7EB-54FB-D54A-8F16-DC93B33A7C8A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8"/>
  <sheetViews>
    <sheetView tabSelected="1" zoomScale="70" zoomScaleNormal="70" workbookViewId="0">
      <pane ySplit="1770" activePane="bottomLeft"/>
      <selection activeCell="D2" sqref="D2:G2"/>
      <selection pane="bottomLeft" activeCell="A20" sqref="A20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31</v>
      </c>
      <c r="E2" s="631"/>
      <c r="F2" s="631"/>
      <c r="G2" s="632"/>
      <c r="H2" s="124"/>
      <c r="I2" s="124"/>
      <c r="J2" s="78" t="s">
        <v>62</v>
      </c>
      <c r="K2" s="122" t="s">
        <v>145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Devizes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27" thickTop="1" x14ac:dyDescent="0.25">
      <c r="A5" s="386" t="e">
        <f>#REF!+1</f>
        <v>#REF!</v>
      </c>
      <c r="B5" s="386" t="s">
        <v>20</v>
      </c>
      <c r="C5" s="418" t="s">
        <v>985</v>
      </c>
      <c r="D5" s="419" t="s">
        <v>986</v>
      </c>
      <c r="E5" s="403" t="s">
        <v>987</v>
      </c>
      <c r="F5" s="403" t="s">
        <v>988</v>
      </c>
      <c r="G5" s="390" t="s">
        <v>180</v>
      </c>
      <c r="H5" s="404" t="s">
        <v>989</v>
      </c>
      <c r="I5" s="405" t="s">
        <v>990</v>
      </c>
      <c r="J5" s="405" t="s">
        <v>991</v>
      </c>
      <c r="K5" s="405" t="s">
        <v>288</v>
      </c>
      <c r="L5" s="406" t="s">
        <v>992</v>
      </c>
      <c r="M5" s="390" t="s">
        <v>993</v>
      </c>
      <c r="N5" s="395" t="s">
        <v>994</v>
      </c>
      <c r="O5" s="400" t="s">
        <v>153</v>
      </c>
      <c r="P5" s="89"/>
      <c r="Q5" s="143"/>
      <c r="R5" s="88">
        <v>10</v>
      </c>
      <c r="S5" s="64"/>
      <c r="T5" s="65"/>
      <c r="U5" s="64"/>
      <c r="V5" s="65"/>
      <c r="W5" s="64"/>
      <c r="X5" s="65"/>
      <c r="Y5" s="64"/>
      <c r="Z5" s="65">
        <v>2</v>
      </c>
      <c r="AA5" s="64"/>
      <c r="AB5" s="65"/>
      <c r="AC5" s="64"/>
      <c r="AD5" s="65">
        <v>3</v>
      </c>
      <c r="AE5" s="64">
        <v>1</v>
      </c>
      <c r="AF5" s="63"/>
      <c r="AG5" s="62"/>
      <c r="AH5" s="63"/>
      <c r="AI5" s="62"/>
      <c r="AJ5" s="63"/>
      <c r="AK5" s="62"/>
      <c r="AL5" s="63"/>
      <c r="AM5" s="62"/>
      <c r="AN5" s="61"/>
      <c r="AO5" s="60"/>
      <c r="AP5" s="439" t="s">
        <v>995</v>
      </c>
      <c r="AQ5" s="193" t="str">
        <f t="shared" ref="AQ5:AQ26" si="0">B5</f>
        <v>DEV</v>
      </c>
    </row>
    <row r="6" spans="1:43" x14ac:dyDescent="0.25">
      <c r="A6" s="386" t="e">
        <f t="shared" ref="A6:A19" si="1">A5+1</f>
        <v>#REF!</v>
      </c>
      <c r="B6" s="386" t="s">
        <v>20</v>
      </c>
      <c r="C6" s="398" t="s">
        <v>903</v>
      </c>
      <c r="D6" s="399" t="s">
        <v>2055</v>
      </c>
      <c r="E6" s="389" t="s">
        <v>2056</v>
      </c>
      <c r="F6" s="389" t="s">
        <v>2057</v>
      </c>
      <c r="G6" s="390" t="s">
        <v>180</v>
      </c>
      <c r="H6" s="422" t="s">
        <v>2058</v>
      </c>
      <c r="I6" s="392" t="s">
        <v>2059</v>
      </c>
      <c r="J6" s="392"/>
      <c r="K6" s="392" t="s">
        <v>149</v>
      </c>
      <c r="L6" s="393" t="s">
        <v>2060</v>
      </c>
      <c r="M6" s="394" t="s">
        <v>2061</v>
      </c>
      <c r="N6" s="395"/>
      <c r="O6" s="420" t="s">
        <v>151</v>
      </c>
      <c r="P6" s="89"/>
      <c r="Q6" s="143"/>
      <c r="R6" s="191">
        <v>10</v>
      </c>
      <c r="S6" s="56"/>
      <c r="T6" s="57"/>
      <c r="U6" s="56"/>
      <c r="V6" s="57">
        <v>2</v>
      </c>
      <c r="W6" s="56"/>
      <c r="X6" s="57"/>
      <c r="Y6" s="56"/>
      <c r="Z6" s="57"/>
      <c r="AA6" s="56"/>
      <c r="AB6" s="57"/>
      <c r="AC6" s="56"/>
      <c r="AD6" s="57"/>
      <c r="AE6" s="56">
        <v>1</v>
      </c>
      <c r="AF6" s="55">
        <v>3</v>
      </c>
      <c r="AG6" s="54"/>
      <c r="AH6" s="55"/>
      <c r="AI6" s="54"/>
      <c r="AJ6" s="55"/>
      <c r="AK6" s="54"/>
      <c r="AL6" s="55"/>
      <c r="AM6" s="54"/>
      <c r="AN6" s="53"/>
      <c r="AO6" s="59"/>
      <c r="AP6" s="52"/>
      <c r="AQ6" s="193" t="str">
        <f t="shared" si="0"/>
        <v>DEV</v>
      </c>
    </row>
    <row r="7" spans="1:43" x14ac:dyDescent="0.25">
      <c r="A7" s="386" t="e">
        <f t="shared" si="1"/>
        <v>#REF!</v>
      </c>
      <c r="B7" s="386" t="s">
        <v>20</v>
      </c>
      <c r="C7" s="398" t="s">
        <v>208</v>
      </c>
      <c r="D7" s="399" t="s">
        <v>770</v>
      </c>
      <c r="E7" s="389" t="s">
        <v>771</v>
      </c>
      <c r="F7" s="389" t="s">
        <v>772</v>
      </c>
      <c r="G7" s="390" t="s">
        <v>180</v>
      </c>
      <c r="H7" s="391" t="s">
        <v>773</v>
      </c>
      <c r="I7" s="392" t="s">
        <v>774</v>
      </c>
      <c r="J7" s="392" t="s">
        <v>576</v>
      </c>
      <c r="K7" s="392" t="s">
        <v>149</v>
      </c>
      <c r="L7" s="393" t="s">
        <v>775</v>
      </c>
      <c r="M7" s="394" t="s">
        <v>776</v>
      </c>
      <c r="N7" s="395"/>
      <c r="O7" s="400" t="s">
        <v>153</v>
      </c>
      <c r="P7" s="89"/>
      <c r="Q7" s="143"/>
      <c r="R7" s="88">
        <v>10</v>
      </c>
      <c r="S7" s="56"/>
      <c r="T7" s="57"/>
      <c r="U7" s="56"/>
      <c r="V7" s="57"/>
      <c r="W7" s="56">
        <v>1</v>
      </c>
      <c r="X7" s="57"/>
      <c r="Y7" s="56"/>
      <c r="Z7" s="57"/>
      <c r="AA7" s="56"/>
      <c r="AB7" s="57"/>
      <c r="AC7" s="56"/>
      <c r="AD7" s="57"/>
      <c r="AE7" s="56">
        <v>2</v>
      </c>
      <c r="AF7" s="55">
        <v>3</v>
      </c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3" t="str">
        <f t="shared" si="0"/>
        <v>DEV</v>
      </c>
    </row>
    <row r="8" spans="1:43" x14ac:dyDescent="0.25">
      <c r="A8" s="386" t="e">
        <f t="shared" si="1"/>
        <v>#REF!</v>
      </c>
      <c r="B8" s="386" t="s">
        <v>20</v>
      </c>
      <c r="C8" s="398" t="s">
        <v>2113</v>
      </c>
      <c r="D8" s="399" t="s">
        <v>2114</v>
      </c>
      <c r="E8" s="389" t="s">
        <v>2115</v>
      </c>
      <c r="F8" s="416" t="s">
        <v>2727</v>
      </c>
      <c r="G8" s="390" t="s">
        <v>228</v>
      </c>
      <c r="H8" s="434" t="s">
        <v>2728</v>
      </c>
      <c r="I8" s="393" t="s">
        <v>2116</v>
      </c>
      <c r="J8" s="393" t="s">
        <v>1757</v>
      </c>
      <c r="K8" s="393" t="s">
        <v>149</v>
      </c>
      <c r="L8" s="393" t="s">
        <v>2051</v>
      </c>
      <c r="M8" s="394" t="s">
        <v>2117</v>
      </c>
      <c r="N8" s="395"/>
      <c r="O8" s="420" t="s">
        <v>151</v>
      </c>
      <c r="P8" s="89">
        <v>10</v>
      </c>
      <c r="Q8" s="143"/>
      <c r="R8" s="191"/>
      <c r="S8" s="56"/>
      <c r="T8" s="57">
        <v>3</v>
      </c>
      <c r="U8" s="56"/>
      <c r="V8" s="57"/>
      <c r="W8" s="56">
        <v>1</v>
      </c>
      <c r="X8" s="57"/>
      <c r="Y8" s="56"/>
      <c r="Z8" s="57"/>
      <c r="AA8" s="56"/>
      <c r="AB8" s="57"/>
      <c r="AC8" s="56"/>
      <c r="AD8" s="57"/>
      <c r="AE8" s="56">
        <v>2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3" t="str">
        <f t="shared" si="0"/>
        <v>DEV</v>
      </c>
    </row>
    <row r="9" spans="1:43" x14ac:dyDescent="0.25">
      <c r="A9" s="386" t="e">
        <f t="shared" si="1"/>
        <v>#REF!</v>
      </c>
      <c r="B9" s="386" t="s">
        <v>20</v>
      </c>
      <c r="C9" s="398" t="s">
        <v>2092</v>
      </c>
      <c r="D9" s="399" t="s">
        <v>1529</v>
      </c>
      <c r="E9" s="389" t="s">
        <v>2093</v>
      </c>
      <c r="F9" s="389" t="s">
        <v>2094</v>
      </c>
      <c r="G9" s="390" t="s">
        <v>228</v>
      </c>
      <c r="H9" s="422" t="s">
        <v>2095</v>
      </c>
      <c r="I9" s="393" t="s">
        <v>2096</v>
      </c>
      <c r="J9" s="393"/>
      <c r="K9" s="393" t="s">
        <v>149</v>
      </c>
      <c r="L9" s="393" t="s">
        <v>2097</v>
      </c>
      <c r="M9" s="394" t="s">
        <v>2098</v>
      </c>
      <c r="N9" s="395"/>
      <c r="O9" s="420" t="s">
        <v>151</v>
      </c>
      <c r="P9" s="89">
        <v>10</v>
      </c>
      <c r="Q9" s="143"/>
      <c r="R9" s="191"/>
      <c r="S9" s="56">
        <v>1</v>
      </c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>
        <v>2</v>
      </c>
      <c r="AF9" s="55">
        <v>3</v>
      </c>
      <c r="AG9" s="54"/>
      <c r="AH9" s="55"/>
      <c r="AI9" s="54"/>
      <c r="AJ9" s="55"/>
      <c r="AK9" s="54"/>
      <c r="AL9" s="55"/>
      <c r="AM9" s="54"/>
      <c r="AN9" s="53"/>
      <c r="AO9" s="59"/>
      <c r="AP9" s="440"/>
      <c r="AQ9" s="193" t="str">
        <f t="shared" si="0"/>
        <v>DEV</v>
      </c>
    </row>
    <row r="10" spans="1:43" x14ac:dyDescent="0.25">
      <c r="A10" s="386" t="e">
        <f t="shared" si="1"/>
        <v>#REF!</v>
      </c>
      <c r="B10" s="386" t="s">
        <v>20</v>
      </c>
      <c r="C10" s="398" t="s">
        <v>442</v>
      </c>
      <c r="D10" s="399" t="s">
        <v>443</v>
      </c>
      <c r="E10" s="389" t="s">
        <v>491</v>
      </c>
      <c r="F10" s="389" t="s">
        <v>444</v>
      </c>
      <c r="G10" s="390" t="s">
        <v>180</v>
      </c>
      <c r="H10" s="391" t="s">
        <v>445</v>
      </c>
      <c r="I10" s="392" t="s">
        <v>446</v>
      </c>
      <c r="J10" s="392"/>
      <c r="K10" s="392" t="s">
        <v>149</v>
      </c>
      <c r="L10" s="393" t="s">
        <v>447</v>
      </c>
      <c r="M10" s="394" t="s">
        <v>448</v>
      </c>
      <c r="N10" s="395" t="s">
        <v>449</v>
      </c>
      <c r="O10" s="400" t="s">
        <v>151</v>
      </c>
      <c r="P10" s="89"/>
      <c r="Q10" s="143"/>
      <c r="R10" s="281">
        <v>10</v>
      </c>
      <c r="S10" s="56"/>
      <c r="T10" s="57">
        <v>1</v>
      </c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>
        <v>2</v>
      </c>
      <c r="AF10" s="55">
        <v>3</v>
      </c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3" t="str">
        <f t="shared" si="0"/>
        <v>DEV</v>
      </c>
    </row>
    <row r="11" spans="1:43" x14ac:dyDescent="0.25">
      <c r="A11" s="94" t="e">
        <f t="shared" si="1"/>
        <v>#REF!</v>
      </c>
      <c r="B11" s="386" t="s">
        <v>20</v>
      </c>
      <c r="C11" s="398" t="s">
        <v>1786</v>
      </c>
      <c r="D11" s="399" t="s">
        <v>2118</v>
      </c>
      <c r="E11" s="389" t="s">
        <v>2119</v>
      </c>
      <c r="F11" s="389" t="s">
        <v>2120</v>
      </c>
      <c r="G11" s="390" t="s">
        <v>180</v>
      </c>
      <c r="H11" s="422" t="s">
        <v>2121</v>
      </c>
      <c r="I11" s="392" t="s">
        <v>2122</v>
      </c>
      <c r="J11" s="392"/>
      <c r="K11" s="392" t="s">
        <v>149</v>
      </c>
      <c r="L11" s="393" t="s">
        <v>2123</v>
      </c>
      <c r="M11" s="394" t="s">
        <v>2124</v>
      </c>
      <c r="N11" s="395" t="s">
        <v>2125</v>
      </c>
      <c r="O11" s="420" t="s">
        <v>151</v>
      </c>
      <c r="P11" s="89">
        <v>10</v>
      </c>
      <c r="Q11" s="143"/>
      <c r="R11" s="191"/>
      <c r="S11" s="56"/>
      <c r="T11" s="57">
        <v>3</v>
      </c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>
        <v>2</v>
      </c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193" t="str">
        <f t="shared" si="0"/>
        <v>DEV</v>
      </c>
    </row>
    <row r="12" spans="1:43" x14ac:dyDescent="0.25">
      <c r="A12" s="386" t="e">
        <f>#REF!+1</f>
        <v>#REF!</v>
      </c>
      <c r="B12" s="386" t="s">
        <v>20</v>
      </c>
      <c r="C12" s="398" t="s">
        <v>2089</v>
      </c>
      <c r="D12" s="399" t="s">
        <v>1015</v>
      </c>
      <c r="E12" s="389" t="s">
        <v>2090</v>
      </c>
      <c r="F12" s="389" t="s">
        <v>1017</v>
      </c>
      <c r="G12" s="390" t="s">
        <v>180</v>
      </c>
      <c r="H12" s="422" t="s">
        <v>1018</v>
      </c>
      <c r="I12" s="392" t="s">
        <v>2091</v>
      </c>
      <c r="J12" s="392"/>
      <c r="K12" s="392" t="s">
        <v>149</v>
      </c>
      <c r="L12" s="393" t="s">
        <v>1020</v>
      </c>
      <c r="M12" s="394" t="s">
        <v>1021</v>
      </c>
      <c r="N12" s="395"/>
      <c r="O12" s="420" t="s">
        <v>151</v>
      </c>
      <c r="P12" s="89">
        <v>10</v>
      </c>
      <c r="Q12" s="143"/>
      <c r="R12" s="191"/>
      <c r="S12" s="56"/>
      <c r="T12" s="57">
        <v>2</v>
      </c>
      <c r="U12" s="56"/>
      <c r="V12" s="57"/>
      <c r="W12" s="56">
        <v>1</v>
      </c>
      <c r="X12" s="57"/>
      <c r="Y12" s="56"/>
      <c r="Z12" s="57"/>
      <c r="AA12" s="56"/>
      <c r="AB12" s="57"/>
      <c r="AC12" s="56"/>
      <c r="AD12" s="57"/>
      <c r="AE12" s="56"/>
      <c r="AF12" s="55">
        <v>3</v>
      </c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3" t="str">
        <f t="shared" si="0"/>
        <v>DEV</v>
      </c>
    </row>
    <row r="13" spans="1:43" x14ac:dyDescent="0.25">
      <c r="A13" s="386" t="e">
        <f>#REF!+1</f>
        <v>#REF!</v>
      </c>
      <c r="B13" s="386" t="s">
        <v>20</v>
      </c>
      <c r="C13" s="433" t="s">
        <v>2105</v>
      </c>
      <c r="D13" s="421" t="s">
        <v>2106</v>
      </c>
      <c r="E13" s="389" t="s">
        <v>2107</v>
      </c>
      <c r="F13" s="389" t="s">
        <v>2108</v>
      </c>
      <c r="G13" s="390" t="s">
        <v>228</v>
      </c>
      <c r="H13" s="442" t="s">
        <v>2109</v>
      </c>
      <c r="I13" s="443" t="s">
        <v>2110</v>
      </c>
      <c r="J13" s="392"/>
      <c r="K13" s="392" t="s">
        <v>149</v>
      </c>
      <c r="L13" s="393" t="s">
        <v>2111</v>
      </c>
      <c r="M13" s="394" t="s">
        <v>2112</v>
      </c>
      <c r="N13" s="395"/>
      <c r="O13" s="420" t="s">
        <v>151</v>
      </c>
      <c r="P13" s="89">
        <v>10</v>
      </c>
      <c r="Q13" s="143"/>
      <c r="R13" s="191"/>
      <c r="S13" s="56">
        <v>1</v>
      </c>
      <c r="T13" s="57"/>
      <c r="U13" s="56"/>
      <c r="V13" s="57"/>
      <c r="W13" s="56">
        <v>3</v>
      </c>
      <c r="X13" s="57"/>
      <c r="Y13" s="56"/>
      <c r="Z13" s="57"/>
      <c r="AA13" s="56"/>
      <c r="AB13" s="57"/>
      <c r="AC13" s="56"/>
      <c r="AD13" s="57"/>
      <c r="AE13" s="56"/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313" t="s">
        <v>336</v>
      </c>
      <c r="AP13" s="52"/>
      <c r="AQ13" s="193" t="str">
        <f t="shared" si="0"/>
        <v>DEV</v>
      </c>
    </row>
    <row r="14" spans="1:43" x14ac:dyDescent="0.25">
      <c r="A14" s="386" t="e">
        <f t="shared" si="1"/>
        <v>#REF!</v>
      </c>
      <c r="B14" s="386" t="s">
        <v>20</v>
      </c>
      <c r="C14" s="398" t="s">
        <v>524</v>
      </c>
      <c r="D14" s="399" t="s">
        <v>525</v>
      </c>
      <c r="E14" s="389" t="s">
        <v>526</v>
      </c>
      <c r="F14" s="389" t="s">
        <v>527</v>
      </c>
      <c r="G14" s="390" t="s">
        <v>180</v>
      </c>
      <c r="H14" s="391" t="s">
        <v>528</v>
      </c>
      <c r="I14" s="392" t="s">
        <v>529</v>
      </c>
      <c r="J14" s="392"/>
      <c r="K14" s="392" t="s">
        <v>149</v>
      </c>
      <c r="L14" s="393" t="s">
        <v>530</v>
      </c>
      <c r="M14" s="394" t="s">
        <v>531</v>
      </c>
      <c r="N14" s="395" t="s">
        <v>532</v>
      </c>
      <c r="O14" s="400" t="s">
        <v>151</v>
      </c>
      <c r="P14" s="89"/>
      <c r="Q14" s="143"/>
      <c r="R14" s="88">
        <v>10</v>
      </c>
      <c r="S14" s="56">
        <v>2</v>
      </c>
      <c r="T14" s="57">
        <v>1</v>
      </c>
      <c r="U14" s="56"/>
      <c r="V14" s="57"/>
      <c r="W14" s="56">
        <v>3</v>
      </c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3" t="str">
        <f t="shared" si="0"/>
        <v>DEV</v>
      </c>
    </row>
    <row r="15" spans="1:43" ht="25.5" x14ac:dyDescent="0.25">
      <c r="A15" s="386" t="e">
        <f t="shared" si="1"/>
        <v>#REF!</v>
      </c>
      <c r="B15" s="386" t="s">
        <v>20</v>
      </c>
      <c r="C15" s="398" t="s">
        <v>2064</v>
      </c>
      <c r="D15" s="399" t="s">
        <v>2065</v>
      </c>
      <c r="E15" s="389" t="s">
        <v>2066</v>
      </c>
      <c r="F15" s="389" t="s">
        <v>2067</v>
      </c>
      <c r="G15" s="390" t="s">
        <v>180</v>
      </c>
      <c r="H15" s="422" t="s">
        <v>2068</v>
      </c>
      <c r="I15" s="392" t="s">
        <v>2069</v>
      </c>
      <c r="J15" s="392" t="s">
        <v>2070</v>
      </c>
      <c r="K15" s="392" t="s">
        <v>465</v>
      </c>
      <c r="L15" s="393" t="s">
        <v>2071</v>
      </c>
      <c r="M15" s="394" t="s">
        <v>2072</v>
      </c>
      <c r="N15" s="395"/>
      <c r="O15" s="420" t="s">
        <v>151</v>
      </c>
      <c r="P15" s="89">
        <v>10</v>
      </c>
      <c r="Q15" s="143"/>
      <c r="R15" s="191"/>
      <c r="S15" s="56">
        <v>1</v>
      </c>
      <c r="T15" s="57">
        <v>3</v>
      </c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>
        <v>2</v>
      </c>
      <c r="AH15" s="55"/>
      <c r="AI15" s="54"/>
      <c r="AJ15" s="55"/>
      <c r="AK15" s="54"/>
      <c r="AL15" s="55"/>
      <c r="AM15" s="54"/>
      <c r="AN15" s="53"/>
      <c r="AO15" s="59"/>
      <c r="AP15" s="52" t="s">
        <v>2073</v>
      </c>
      <c r="AQ15" s="193" t="str">
        <f t="shared" si="0"/>
        <v>DEV</v>
      </c>
    </row>
    <row r="16" spans="1:43" x14ac:dyDescent="0.25">
      <c r="A16" s="386" t="e">
        <f t="shared" si="1"/>
        <v>#REF!</v>
      </c>
      <c r="B16" s="386" t="s">
        <v>20</v>
      </c>
      <c r="C16" s="398" t="s">
        <v>718</v>
      </c>
      <c r="D16" s="399" t="s">
        <v>719</v>
      </c>
      <c r="E16" s="389" t="s">
        <v>720</v>
      </c>
      <c r="F16" s="389" t="s">
        <v>721</v>
      </c>
      <c r="G16" s="390" t="s">
        <v>228</v>
      </c>
      <c r="H16" s="391" t="s">
        <v>722</v>
      </c>
      <c r="I16" s="392" t="s">
        <v>723</v>
      </c>
      <c r="J16" s="392"/>
      <c r="K16" s="392" t="s">
        <v>149</v>
      </c>
      <c r="L16" s="393" t="s">
        <v>724</v>
      </c>
      <c r="M16" s="394" t="s">
        <v>725</v>
      </c>
      <c r="N16" s="395" t="s">
        <v>726</v>
      </c>
      <c r="O16" s="400" t="s">
        <v>151</v>
      </c>
      <c r="P16" s="89"/>
      <c r="Q16" s="143"/>
      <c r="R16" s="88">
        <v>10</v>
      </c>
      <c r="S16" s="56">
        <v>1</v>
      </c>
      <c r="T16" s="57"/>
      <c r="U16" s="56">
        <v>2</v>
      </c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3" t="str">
        <f t="shared" si="0"/>
        <v>DEV</v>
      </c>
    </row>
    <row r="17" spans="1:43" x14ac:dyDescent="0.25">
      <c r="A17" s="386" t="e">
        <f t="shared" si="1"/>
        <v>#REF!</v>
      </c>
      <c r="B17" s="386" t="s">
        <v>20</v>
      </c>
      <c r="C17" s="398" t="s">
        <v>951</v>
      </c>
      <c r="D17" s="399" t="s">
        <v>952</v>
      </c>
      <c r="E17" s="389" t="s">
        <v>953</v>
      </c>
      <c r="F17" s="389" t="s">
        <v>954</v>
      </c>
      <c r="G17" s="390" t="s">
        <v>180</v>
      </c>
      <c r="H17" s="391" t="s">
        <v>955</v>
      </c>
      <c r="I17" s="392" t="s">
        <v>956</v>
      </c>
      <c r="J17" s="392"/>
      <c r="K17" s="392" t="s">
        <v>149</v>
      </c>
      <c r="L17" s="393" t="s">
        <v>957</v>
      </c>
      <c r="M17" s="394" t="s">
        <v>958</v>
      </c>
      <c r="N17" s="395"/>
      <c r="O17" s="420" t="s">
        <v>153</v>
      </c>
      <c r="P17" s="89"/>
      <c r="Q17" s="143"/>
      <c r="R17" s="191">
        <v>10</v>
      </c>
      <c r="S17" s="56">
        <v>1</v>
      </c>
      <c r="T17" s="57">
        <v>2</v>
      </c>
      <c r="U17" s="56"/>
      <c r="V17" s="57"/>
      <c r="W17" s="56"/>
      <c r="X17" s="57"/>
      <c r="Y17" s="56"/>
      <c r="Z17" s="57"/>
      <c r="AA17" s="56"/>
      <c r="AB17" s="57"/>
      <c r="AC17" s="56">
        <v>3</v>
      </c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3" t="str">
        <f t="shared" si="0"/>
        <v>DEV</v>
      </c>
    </row>
    <row r="18" spans="1:43" ht="38.25" x14ac:dyDescent="0.25">
      <c r="A18" s="386" t="e">
        <f t="shared" si="1"/>
        <v>#REF!</v>
      </c>
      <c r="B18" s="386" t="s">
        <v>20</v>
      </c>
      <c r="C18" s="398" t="s">
        <v>198</v>
      </c>
      <c r="D18" s="399" t="s">
        <v>1726</v>
      </c>
      <c r="E18" s="389" t="s">
        <v>2052</v>
      </c>
      <c r="F18" s="389" t="s">
        <v>2053</v>
      </c>
      <c r="G18" s="390" t="s">
        <v>228</v>
      </c>
      <c r="H18" s="422" t="s">
        <v>1729</v>
      </c>
      <c r="I18" s="392" t="s">
        <v>1730</v>
      </c>
      <c r="J18" s="392"/>
      <c r="K18" s="392" t="s">
        <v>149</v>
      </c>
      <c r="L18" s="393" t="s">
        <v>1731</v>
      </c>
      <c r="M18" s="394" t="s">
        <v>1733</v>
      </c>
      <c r="N18" s="395"/>
      <c r="O18" s="420" t="s">
        <v>151</v>
      </c>
      <c r="P18" s="89">
        <v>10</v>
      </c>
      <c r="Q18" s="143"/>
      <c r="R18" s="191"/>
      <c r="S18" s="56">
        <v>1</v>
      </c>
      <c r="T18" s="57">
        <v>3</v>
      </c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>
        <v>2</v>
      </c>
      <c r="AH18" s="55"/>
      <c r="AI18" s="54"/>
      <c r="AJ18" s="55"/>
      <c r="AK18" s="54"/>
      <c r="AL18" s="55"/>
      <c r="AM18" s="54"/>
      <c r="AN18" s="53"/>
      <c r="AO18" s="59"/>
      <c r="AP18" s="52" t="s">
        <v>2054</v>
      </c>
      <c r="AQ18" s="193" t="str">
        <f t="shared" si="0"/>
        <v>DEV</v>
      </c>
    </row>
    <row r="19" spans="1:43" x14ac:dyDescent="0.25">
      <c r="A19" s="386" t="e">
        <f t="shared" si="1"/>
        <v>#REF!</v>
      </c>
      <c r="B19" s="386" t="s">
        <v>20</v>
      </c>
      <c r="C19" s="398" t="s">
        <v>2074</v>
      </c>
      <c r="D19" s="399" t="s">
        <v>2075</v>
      </c>
      <c r="E19" s="389" t="s">
        <v>2076</v>
      </c>
      <c r="F19" s="389" t="s">
        <v>2077</v>
      </c>
      <c r="G19" s="390" t="s">
        <v>180</v>
      </c>
      <c r="H19" s="422" t="s">
        <v>2078</v>
      </c>
      <c r="I19" s="392" t="s">
        <v>2079</v>
      </c>
      <c r="J19" s="392"/>
      <c r="K19" s="392" t="s">
        <v>149</v>
      </c>
      <c r="L19" s="393" t="s">
        <v>2080</v>
      </c>
      <c r="M19" s="394" t="s">
        <v>2081</v>
      </c>
      <c r="N19" s="395"/>
      <c r="O19" s="420" t="s">
        <v>153</v>
      </c>
      <c r="P19" s="89">
        <v>10</v>
      </c>
      <c r="Q19" s="143"/>
      <c r="R19" s="191"/>
      <c r="S19" s="56">
        <v>1</v>
      </c>
      <c r="T19" s="57"/>
      <c r="U19" s="56"/>
      <c r="V19" s="57"/>
      <c r="W19" s="56"/>
      <c r="X19" s="57"/>
      <c r="Y19" s="56"/>
      <c r="Z19" s="57"/>
      <c r="AA19" s="56"/>
      <c r="AB19" s="57">
        <v>3</v>
      </c>
      <c r="AC19" s="56"/>
      <c r="AD19" s="57"/>
      <c r="AE19" s="56"/>
      <c r="AF19" s="55"/>
      <c r="AG19" s="54">
        <v>2</v>
      </c>
      <c r="AH19" s="55"/>
      <c r="AI19" s="54"/>
      <c r="AJ19" s="55"/>
      <c r="AK19" s="54"/>
      <c r="AL19" s="55"/>
      <c r="AM19" s="54"/>
      <c r="AN19" s="53"/>
      <c r="AO19" s="59"/>
      <c r="AP19" s="52"/>
      <c r="AQ19" s="193" t="str">
        <f t="shared" si="0"/>
        <v>DEV</v>
      </c>
    </row>
    <row r="20" spans="1:43" x14ac:dyDescent="0.25">
      <c r="A20" s="386">
        <v>1</v>
      </c>
      <c r="B20" s="386" t="s">
        <v>20</v>
      </c>
      <c r="C20" s="431" t="s">
        <v>177</v>
      </c>
      <c r="D20" s="417" t="s">
        <v>178</v>
      </c>
      <c r="E20" s="432" t="s">
        <v>1805</v>
      </c>
      <c r="F20" s="444" t="s">
        <v>179</v>
      </c>
      <c r="G20" s="390" t="s">
        <v>180</v>
      </c>
      <c r="H20" s="391" t="s">
        <v>181</v>
      </c>
      <c r="I20" s="445" t="s">
        <v>182</v>
      </c>
      <c r="J20" s="392"/>
      <c r="K20" s="392" t="s">
        <v>149</v>
      </c>
      <c r="L20" s="393" t="s">
        <v>183</v>
      </c>
      <c r="M20" s="394" t="s">
        <v>184</v>
      </c>
      <c r="N20" s="395" t="s">
        <v>185</v>
      </c>
      <c r="O20" s="420" t="s">
        <v>153</v>
      </c>
      <c r="P20" s="89"/>
      <c r="Q20" s="143"/>
      <c r="R20" s="280">
        <v>10</v>
      </c>
      <c r="S20" s="56">
        <v>2</v>
      </c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>
        <v>1</v>
      </c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3" t="str">
        <f t="shared" si="0"/>
        <v>DEV</v>
      </c>
    </row>
    <row r="21" spans="1:43" x14ac:dyDescent="0.25">
      <c r="A21" s="386">
        <f t="shared" ref="A21:A26" si="2">A20+1</f>
        <v>2</v>
      </c>
      <c r="B21" s="386" t="s">
        <v>20</v>
      </c>
      <c r="C21" s="431" t="s">
        <v>945</v>
      </c>
      <c r="D21" s="417" t="s">
        <v>946</v>
      </c>
      <c r="E21" s="444" t="s">
        <v>947</v>
      </c>
      <c r="F21" s="444" t="s">
        <v>948</v>
      </c>
      <c r="G21" s="390" t="s">
        <v>228</v>
      </c>
      <c r="H21" s="391" t="s">
        <v>949</v>
      </c>
      <c r="I21" s="393" t="s">
        <v>731</v>
      </c>
      <c r="J21" s="392"/>
      <c r="K21" s="392" t="s">
        <v>149</v>
      </c>
      <c r="L21" s="393" t="s">
        <v>732</v>
      </c>
      <c r="M21" s="394" t="s">
        <v>950</v>
      </c>
      <c r="N21" s="395"/>
      <c r="O21" s="420" t="s">
        <v>153</v>
      </c>
      <c r="P21" s="89"/>
      <c r="Q21" s="143"/>
      <c r="R21" s="191">
        <v>10</v>
      </c>
      <c r="S21" s="56">
        <v>3</v>
      </c>
      <c r="T21" s="57"/>
      <c r="U21" s="56"/>
      <c r="V21" s="57"/>
      <c r="W21" s="56"/>
      <c r="X21" s="57">
        <v>2</v>
      </c>
      <c r="Y21" s="56"/>
      <c r="Z21" s="57"/>
      <c r="AA21" s="56"/>
      <c r="AB21" s="57">
        <v>1</v>
      </c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3" t="str">
        <f t="shared" si="0"/>
        <v>DEV</v>
      </c>
    </row>
    <row r="22" spans="1:43" x14ac:dyDescent="0.25">
      <c r="A22" s="386">
        <f t="shared" si="2"/>
        <v>3</v>
      </c>
      <c r="B22" s="386" t="s">
        <v>20</v>
      </c>
      <c r="C22" s="398" t="s">
        <v>224</v>
      </c>
      <c r="D22" s="399" t="s">
        <v>489</v>
      </c>
      <c r="E22" s="403" t="s">
        <v>490</v>
      </c>
      <c r="F22" s="403" t="s">
        <v>492</v>
      </c>
      <c r="G22" s="390" t="s">
        <v>228</v>
      </c>
      <c r="H22" s="404" t="s">
        <v>493</v>
      </c>
      <c r="I22" s="405" t="s">
        <v>494</v>
      </c>
      <c r="J22" s="392" t="s">
        <v>350</v>
      </c>
      <c r="K22" s="392" t="s">
        <v>351</v>
      </c>
      <c r="L22" s="393" t="s">
        <v>495</v>
      </c>
      <c r="M22" s="394" t="s">
        <v>496</v>
      </c>
      <c r="N22" s="395"/>
      <c r="O22" s="400" t="s">
        <v>151</v>
      </c>
      <c r="P22" s="89"/>
      <c r="Q22" s="143"/>
      <c r="R22" s="88">
        <v>10</v>
      </c>
      <c r="S22" s="56"/>
      <c r="T22" s="57">
        <v>3</v>
      </c>
      <c r="U22" s="56"/>
      <c r="V22" s="57">
        <v>1</v>
      </c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>
        <v>2</v>
      </c>
      <c r="AI22" s="54"/>
      <c r="AJ22" s="55"/>
      <c r="AK22" s="54"/>
      <c r="AL22" s="55"/>
      <c r="AM22" s="54"/>
      <c r="AN22" s="53"/>
      <c r="AO22" s="59"/>
      <c r="AP22" s="441"/>
      <c r="AQ22" s="193" t="str">
        <f t="shared" si="0"/>
        <v>DEV</v>
      </c>
    </row>
    <row r="23" spans="1:43" x14ac:dyDescent="0.25">
      <c r="A23" s="386">
        <f t="shared" si="2"/>
        <v>4</v>
      </c>
      <c r="B23" s="386" t="s">
        <v>20</v>
      </c>
      <c r="C23" s="398" t="s">
        <v>515</v>
      </c>
      <c r="D23" s="399" t="s">
        <v>516</v>
      </c>
      <c r="E23" s="389" t="s">
        <v>517</v>
      </c>
      <c r="F23" s="389" t="s">
        <v>518</v>
      </c>
      <c r="G23" s="390" t="s">
        <v>228</v>
      </c>
      <c r="H23" s="391" t="s">
        <v>519</v>
      </c>
      <c r="I23" s="392" t="s">
        <v>520</v>
      </c>
      <c r="J23" s="392"/>
      <c r="K23" s="392" t="s">
        <v>149</v>
      </c>
      <c r="L23" s="393" t="s">
        <v>521</v>
      </c>
      <c r="M23" s="394" t="s">
        <v>522</v>
      </c>
      <c r="N23" s="395"/>
      <c r="O23" s="400" t="s">
        <v>151</v>
      </c>
      <c r="P23" s="89"/>
      <c r="Q23" s="143"/>
      <c r="R23" s="88">
        <v>10</v>
      </c>
      <c r="S23" s="56"/>
      <c r="T23" s="57"/>
      <c r="U23" s="56"/>
      <c r="V23" s="57"/>
      <c r="W23" s="56"/>
      <c r="X23" s="57">
        <v>1</v>
      </c>
      <c r="Y23" s="56"/>
      <c r="Z23" s="57"/>
      <c r="AA23" s="56"/>
      <c r="AB23" s="57"/>
      <c r="AC23" s="56"/>
      <c r="AD23" s="57"/>
      <c r="AE23" s="56"/>
      <c r="AF23" s="55"/>
      <c r="AG23" s="54">
        <v>2</v>
      </c>
      <c r="AH23" s="55">
        <v>3</v>
      </c>
      <c r="AI23" s="54"/>
      <c r="AJ23" s="55"/>
      <c r="AK23" s="54"/>
      <c r="AL23" s="55"/>
      <c r="AM23" s="54"/>
      <c r="AN23" s="53"/>
      <c r="AO23" s="59"/>
      <c r="AP23" s="52" t="s">
        <v>523</v>
      </c>
      <c r="AQ23" s="193" t="str">
        <f t="shared" si="0"/>
        <v>DEV</v>
      </c>
    </row>
    <row r="24" spans="1:43" x14ac:dyDescent="0.25">
      <c r="A24" s="386">
        <f t="shared" si="2"/>
        <v>5</v>
      </c>
      <c r="B24" s="386" t="s">
        <v>20</v>
      </c>
      <c r="C24" s="398" t="s">
        <v>345</v>
      </c>
      <c r="D24" s="399" t="s">
        <v>2055</v>
      </c>
      <c r="E24" s="389" t="s">
        <v>2062</v>
      </c>
      <c r="F24" s="389" t="s">
        <v>2057</v>
      </c>
      <c r="G24" s="390" t="s">
        <v>228</v>
      </c>
      <c r="H24" s="446" t="s">
        <v>2058</v>
      </c>
      <c r="I24" s="393" t="s">
        <v>2059</v>
      </c>
      <c r="J24" s="392"/>
      <c r="K24" s="392" t="s">
        <v>149</v>
      </c>
      <c r="L24" s="393" t="s">
        <v>2060</v>
      </c>
      <c r="M24" s="394" t="s">
        <v>2063</v>
      </c>
      <c r="N24" s="395"/>
      <c r="O24" s="420" t="s">
        <v>153</v>
      </c>
      <c r="P24" s="89"/>
      <c r="Q24" s="143"/>
      <c r="R24" s="191">
        <v>10</v>
      </c>
      <c r="S24" s="56"/>
      <c r="T24" s="57"/>
      <c r="U24" s="56"/>
      <c r="V24" s="57">
        <v>1</v>
      </c>
      <c r="W24" s="56"/>
      <c r="X24" s="57">
        <v>3</v>
      </c>
      <c r="Y24" s="56"/>
      <c r="Z24" s="57"/>
      <c r="AA24" s="56"/>
      <c r="AB24" s="57"/>
      <c r="AC24" s="56"/>
      <c r="AD24" s="57"/>
      <c r="AE24" s="56"/>
      <c r="AF24" s="55">
        <v>2</v>
      </c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3" t="str">
        <f t="shared" si="0"/>
        <v>DEV</v>
      </c>
    </row>
    <row r="25" spans="1:43" x14ac:dyDescent="0.25">
      <c r="A25" s="386">
        <f t="shared" si="2"/>
        <v>6</v>
      </c>
      <c r="B25" s="386" t="s">
        <v>20</v>
      </c>
      <c r="C25" s="398" t="s">
        <v>750</v>
      </c>
      <c r="D25" s="399" t="s">
        <v>2082</v>
      </c>
      <c r="E25" s="389" t="s">
        <v>2083</v>
      </c>
      <c r="F25" s="389" t="s">
        <v>2084</v>
      </c>
      <c r="G25" s="390" t="s">
        <v>180</v>
      </c>
      <c r="H25" s="434" t="s">
        <v>2726</v>
      </c>
      <c r="I25" s="392" t="s">
        <v>2085</v>
      </c>
      <c r="J25" s="392"/>
      <c r="K25" s="392" t="s">
        <v>149</v>
      </c>
      <c r="L25" s="393" t="s">
        <v>2086</v>
      </c>
      <c r="M25" s="394" t="s">
        <v>2087</v>
      </c>
      <c r="N25" s="395" t="s">
        <v>2088</v>
      </c>
      <c r="O25" s="420" t="s">
        <v>153</v>
      </c>
      <c r="P25" s="89">
        <v>10</v>
      </c>
      <c r="Q25" s="143"/>
      <c r="R25" s="191"/>
      <c r="S25" s="56"/>
      <c r="T25" s="57">
        <v>3</v>
      </c>
      <c r="U25" s="56"/>
      <c r="V25" s="57"/>
      <c r="W25" s="56"/>
      <c r="X25" s="57">
        <v>2</v>
      </c>
      <c r="Y25" s="56"/>
      <c r="Z25" s="57"/>
      <c r="AA25" s="56"/>
      <c r="AB25" s="57"/>
      <c r="AC25" s="56"/>
      <c r="AD25" s="57"/>
      <c r="AE25" s="56"/>
      <c r="AF25" s="55">
        <v>1</v>
      </c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3" t="str">
        <f t="shared" si="0"/>
        <v>DEV</v>
      </c>
    </row>
    <row r="26" spans="1:43" x14ac:dyDescent="0.25">
      <c r="A26" s="386">
        <f t="shared" si="2"/>
        <v>7</v>
      </c>
      <c r="B26" s="386" t="s">
        <v>20</v>
      </c>
      <c r="C26" s="433" t="s">
        <v>2725</v>
      </c>
      <c r="D26" s="421" t="s">
        <v>2400</v>
      </c>
      <c r="E26" s="389" t="s">
        <v>2099</v>
      </c>
      <c r="F26" s="416" t="s">
        <v>2402</v>
      </c>
      <c r="G26" s="390" t="s">
        <v>180</v>
      </c>
      <c r="H26" s="422" t="s">
        <v>2100</v>
      </c>
      <c r="I26" s="392" t="s">
        <v>2101</v>
      </c>
      <c r="J26" s="392"/>
      <c r="K26" s="392" t="s">
        <v>149</v>
      </c>
      <c r="L26" s="393" t="s">
        <v>2102</v>
      </c>
      <c r="M26" s="394" t="s">
        <v>2103</v>
      </c>
      <c r="N26" s="395"/>
      <c r="O26" s="420" t="s">
        <v>151</v>
      </c>
      <c r="P26" s="89">
        <v>10</v>
      </c>
      <c r="Q26" s="143"/>
      <c r="R26" s="191"/>
      <c r="S26" s="56"/>
      <c r="T26" s="57"/>
      <c r="U26" s="56"/>
      <c r="V26" s="57"/>
      <c r="W26" s="56"/>
      <c r="X26" s="57"/>
      <c r="Y26" s="56"/>
      <c r="Z26" s="57"/>
      <c r="AA26" s="56"/>
      <c r="AB26" s="57">
        <v>2</v>
      </c>
      <c r="AC26" s="56"/>
      <c r="AD26" s="57"/>
      <c r="AE26" s="56"/>
      <c r="AF26" s="55"/>
      <c r="AG26" s="54">
        <v>1</v>
      </c>
      <c r="AH26" s="55"/>
      <c r="AI26" s="54"/>
      <c r="AJ26" s="55"/>
      <c r="AK26" s="54"/>
      <c r="AL26" s="55"/>
      <c r="AM26" s="54"/>
      <c r="AN26" s="53"/>
      <c r="AO26" s="313" t="s">
        <v>336</v>
      </c>
      <c r="AP26" s="52" t="s">
        <v>2104</v>
      </c>
      <c r="AQ26" s="193" t="str">
        <f t="shared" si="0"/>
        <v>DEV</v>
      </c>
    </row>
    <row r="27" spans="1:43" x14ac:dyDescent="0.25">
      <c r="A27" s="94">
        <f t="shared" ref="A27:A34" si="3">A26+1</f>
        <v>8</v>
      </c>
      <c r="B27" s="386" t="s">
        <v>20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8"/>
      <c r="P27" s="89"/>
      <c r="Q27" s="143"/>
      <c r="R27" s="191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3" t="str">
        <f t="shared" ref="AQ27:AQ33" si="4">B27</f>
        <v>DEV</v>
      </c>
    </row>
    <row r="28" spans="1:43" x14ac:dyDescent="0.25">
      <c r="A28" s="94">
        <f t="shared" si="3"/>
        <v>9</v>
      </c>
      <c r="B28" s="386" t="s">
        <v>20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3" t="str">
        <f t="shared" si="4"/>
        <v>DEV</v>
      </c>
    </row>
    <row r="29" spans="1:43" x14ac:dyDescent="0.25">
      <c r="A29" s="94">
        <f t="shared" si="3"/>
        <v>10</v>
      </c>
      <c r="B29" s="386" t="s">
        <v>20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3" t="str">
        <f t="shared" si="4"/>
        <v>DEV</v>
      </c>
    </row>
    <row r="30" spans="1:43" x14ac:dyDescent="0.25">
      <c r="A30" s="94">
        <f t="shared" si="3"/>
        <v>11</v>
      </c>
      <c r="B30" s="386" t="s">
        <v>20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3" t="str">
        <f t="shared" si="4"/>
        <v>DEV</v>
      </c>
    </row>
    <row r="31" spans="1:43" x14ac:dyDescent="0.25">
      <c r="A31" s="94">
        <f t="shared" si="3"/>
        <v>12</v>
      </c>
      <c r="B31" s="386" t="s">
        <v>20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3" t="str">
        <f t="shared" si="4"/>
        <v>DEV</v>
      </c>
    </row>
    <row r="32" spans="1:43" x14ac:dyDescent="0.25">
      <c r="A32" s="94">
        <f t="shared" si="3"/>
        <v>13</v>
      </c>
      <c r="B32" s="386" t="s">
        <v>20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3" t="str">
        <f t="shared" si="4"/>
        <v>DEV</v>
      </c>
    </row>
    <row r="33" spans="1:43" x14ac:dyDescent="0.25">
      <c r="A33" s="94">
        <f t="shared" si="3"/>
        <v>14</v>
      </c>
      <c r="B33" s="386" t="s">
        <v>20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3" t="str">
        <f t="shared" si="4"/>
        <v>DEV</v>
      </c>
    </row>
    <row r="34" spans="1:43" x14ac:dyDescent="0.25">
      <c r="A34" s="94">
        <f t="shared" si="3"/>
        <v>15</v>
      </c>
      <c r="B34" s="386" t="s">
        <v>20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3" t="str">
        <f t="shared" ref="AQ34:AQ65" si="5">B34</f>
        <v>DEV</v>
      </c>
    </row>
    <row r="35" spans="1:43" x14ac:dyDescent="0.25">
      <c r="A35" s="94">
        <f t="shared" ref="A35:A100" si="6">A34+1</f>
        <v>16</v>
      </c>
      <c r="B35" s="386" t="s">
        <v>20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3" t="str">
        <f t="shared" si="5"/>
        <v>DEV</v>
      </c>
    </row>
    <row r="36" spans="1:43" x14ac:dyDescent="0.25">
      <c r="A36" s="94">
        <f t="shared" si="6"/>
        <v>17</v>
      </c>
      <c r="B36" s="386" t="s">
        <v>20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3" t="str">
        <f t="shared" si="5"/>
        <v>DEV</v>
      </c>
    </row>
    <row r="37" spans="1:43" x14ac:dyDescent="0.25">
      <c r="A37" s="94">
        <f t="shared" si="6"/>
        <v>18</v>
      </c>
      <c r="B37" s="386" t="s">
        <v>20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3" t="str">
        <f t="shared" si="5"/>
        <v>DEV</v>
      </c>
    </row>
    <row r="38" spans="1:43" x14ac:dyDescent="0.25">
      <c r="A38" s="94">
        <f t="shared" si="6"/>
        <v>19</v>
      </c>
      <c r="B38" s="386" t="s">
        <v>20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3" t="str">
        <f t="shared" si="5"/>
        <v>DEV</v>
      </c>
    </row>
    <row r="39" spans="1:43" x14ac:dyDescent="0.25">
      <c r="A39" s="94">
        <f t="shared" si="6"/>
        <v>20</v>
      </c>
      <c r="B39" s="386" t="s">
        <v>20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3" t="str">
        <f t="shared" si="5"/>
        <v>DEV</v>
      </c>
    </row>
    <row r="40" spans="1:43" x14ac:dyDescent="0.25">
      <c r="A40" s="94">
        <f t="shared" si="6"/>
        <v>21</v>
      </c>
      <c r="B40" s="386" t="s">
        <v>20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3" t="str">
        <f t="shared" si="5"/>
        <v>DEV</v>
      </c>
    </row>
    <row r="41" spans="1:43" x14ac:dyDescent="0.25">
      <c r="A41" s="94">
        <f t="shared" si="6"/>
        <v>22</v>
      </c>
      <c r="B41" s="386" t="s">
        <v>20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3" t="str">
        <f t="shared" si="5"/>
        <v>DEV</v>
      </c>
    </row>
    <row r="42" spans="1:43" x14ac:dyDescent="0.25">
      <c r="A42" s="94">
        <f t="shared" si="6"/>
        <v>23</v>
      </c>
      <c r="B42" s="386" t="s">
        <v>20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3" t="str">
        <f t="shared" si="5"/>
        <v>DEV</v>
      </c>
    </row>
    <row r="43" spans="1:43" x14ac:dyDescent="0.25">
      <c r="A43" s="94">
        <f t="shared" si="6"/>
        <v>24</v>
      </c>
      <c r="B43" s="386" t="s">
        <v>20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3" t="str">
        <f t="shared" si="5"/>
        <v>DEV</v>
      </c>
    </row>
    <row r="44" spans="1:43" x14ac:dyDescent="0.25">
      <c r="A44" s="94">
        <f t="shared" si="6"/>
        <v>25</v>
      </c>
      <c r="B44" s="386" t="s">
        <v>20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3" t="str">
        <f t="shared" si="5"/>
        <v>DEV</v>
      </c>
    </row>
    <row r="45" spans="1:43" x14ac:dyDescent="0.25">
      <c r="A45" s="94">
        <f t="shared" si="6"/>
        <v>26</v>
      </c>
      <c r="B45" s="386" t="s">
        <v>20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3" t="str">
        <f t="shared" si="5"/>
        <v>DEV</v>
      </c>
    </row>
    <row r="46" spans="1:43" x14ac:dyDescent="0.25">
      <c r="A46" s="94">
        <f t="shared" si="6"/>
        <v>27</v>
      </c>
      <c r="B46" s="386" t="s">
        <v>20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3" t="str">
        <f t="shared" si="5"/>
        <v>DEV</v>
      </c>
    </row>
    <row r="47" spans="1:43" x14ac:dyDescent="0.25">
      <c r="A47" s="94">
        <f t="shared" si="6"/>
        <v>28</v>
      </c>
      <c r="B47" s="386" t="s">
        <v>20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3" t="str">
        <f t="shared" si="5"/>
        <v>DEV</v>
      </c>
    </row>
    <row r="48" spans="1:43" x14ac:dyDescent="0.25">
      <c r="A48" s="94">
        <f t="shared" si="6"/>
        <v>29</v>
      </c>
      <c r="B48" s="386" t="s">
        <v>20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3" t="str">
        <f t="shared" si="5"/>
        <v>DEV</v>
      </c>
    </row>
    <row r="49" spans="1:43" x14ac:dyDescent="0.25">
      <c r="A49" s="94">
        <f t="shared" si="6"/>
        <v>30</v>
      </c>
      <c r="B49" s="386" t="s">
        <v>20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3" t="str">
        <f t="shared" si="5"/>
        <v>DEV</v>
      </c>
    </row>
    <row r="50" spans="1:43" x14ac:dyDescent="0.25">
      <c r="A50" s="94">
        <f t="shared" si="6"/>
        <v>31</v>
      </c>
      <c r="B50" s="386" t="s">
        <v>20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3" t="str">
        <f t="shared" si="5"/>
        <v>DEV</v>
      </c>
    </row>
    <row r="51" spans="1:43" x14ac:dyDescent="0.25">
      <c r="A51" s="94">
        <f t="shared" si="6"/>
        <v>32</v>
      </c>
      <c r="B51" s="386" t="s">
        <v>20</v>
      </c>
      <c r="C51" s="66"/>
      <c r="D51" s="128"/>
      <c r="E51" s="167"/>
      <c r="F51" s="160"/>
      <c r="G51" s="165"/>
      <c r="H51" s="132"/>
      <c r="I51" s="172"/>
      <c r="J51" s="129"/>
      <c r="K51" s="172"/>
      <c r="L51" s="181"/>
      <c r="M51" s="16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3" t="str">
        <f t="shared" si="5"/>
        <v>DEV</v>
      </c>
    </row>
    <row r="52" spans="1:43" x14ac:dyDescent="0.25">
      <c r="A52" s="94">
        <f t="shared" si="6"/>
        <v>33</v>
      </c>
      <c r="B52" s="386" t="s">
        <v>20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3" t="str">
        <f t="shared" si="5"/>
        <v>DEV</v>
      </c>
    </row>
    <row r="53" spans="1:43" x14ac:dyDescent="0.25">
      <c r="A53" s="94">
        <f t="shared" si="6"/>
        <v>34</v>
      </c>
      <c r="B53" s="386" t="s">
        <v>20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3" t="str">
        <f t="shared" si="5"/>
        <v>DEV</v>
      </c>
    </row>
    <row r="54" spans="1:43" x14ac:dyDescent="0.25">
      <c r="A54" s="94">
        <f t="shared" si="6"/>
        <v>35</v>
      </c>
      <c r="B54" s="386" t="s">
        <v>20</v>
      </c>
      <c r="C54" s="58"/>
      <c r="D54" s="131"/>
      <c r="E54" s="168"/>
      <c r="F54" s="161"/>
      <c r="G54" s="165"/>
      <c r="H54" s="132"/>
      <c r="I54" s="174"/>
      <c r="J54" s="135"/>
      <c r="K54" s="174"/>
      <c r="L54" s="135"/>
      <c r="M54" s="17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3" t="str">
        <f t="shared" si="5"/>
        <v>DEV</v>
      </c>
    </row>
    <row r="55" spans="1:43" x14ac:dyDescent="0.25">
      <c r="A55" s="94">
        <f t="shared" si="6"/>
        <v>36</v>
      </c>
      <c r="B55" s="386" t="s">
        <v>20</v>
      </c>
      <c r="C55" s="58"/>
      <c r="D55" s="131"/>
      <c r="E55" s="168"/>
      <c r="F55" s="161"/>
      <c r="G55" s="165"/>
      <c r="H55" s="132"/>
      <c r="I55" s="174"/>
      <c r="J55" s="135"/>
      <c r="K55" s="174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3" t="str">
        <f t="shared" si="5"/>
        <v>DEV</v>
      </c>
    </row>
    <row r="56" spans="1:43" x14ac:dyDescent="0.25">
      <c r="A56" s="94">
        <f t="shared" si="6"/>
        <v>37</v>
      </c>
      <c r="B56" s="386" t="s">
        <v>20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3" t="str">
        <f t="shared" si="5"/>
        <v>DEV</v>
      </c>
    </row>
    <row r="57" spans="1:43" x14ac:dyDescent="0.25">
      <c r="A57" s="94">
        <f t="shared" si="6"/>
        <v>38</v>
      </c>
      <c r="B57" s="386" t="s">
        <v>20</v>
      </c>
      <c r="C57" s="58"/>
      <c r="D57" s="131"/>
      <c r="E57" s="168"/>
      <c r="F57" s="161"/>
      <c r="G57" s="165"/>
      <c r="H57" s="132"/>
      <c r="I57" s="173"/>
      <c r="J57" s="134"/>
      <c r="K57" s="173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3" t="str">
        <f t="shared" si="5"/>
        <v>DEV</v>
      </c>
    </row>
    <row r="58" spans="1:43" x14ac:dyDescent="0.25">
      <c r="A58" s="94">
        <f t="shared" si="6"/>
        <v>39</v>
      </c>
      <c r="B58" s="386" t="s">
        <v>20</v>
      </c>
      <c r="C58" s="58"/>
      <c r="D58" s="131"/>
      <c r="E58" s="168"/>
      <c r="F58" s="161"/>
      <c r="G58" s="165"/>
      <c r="H58" s="132"/>
      <c r="I58" s="173"/>
      <c r="J58" s="134"/>
      <c r="K58" s="173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3" t="str">
        <f t="shared" si="5"/>
        <v>DEV</v>
      </c>
    </row>
    <row r="59" spans="1:43" x14ac:dyDescent="0.25">
      <c r="A59" s="94">
        <f t="shared" si="6"/>
        <v>40</v>
      </c>
      <c r="B59" s="386" t="s">
        <v>20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3" t="str">
        <f t="shared" si="5"/>
        <v>DEV</v>
      </c>
    </row>
    <row r="60" spans="1:43" x14ac:dyDescent="0.25">
      <c r="A60" s="94">
        <f t="shared" si="6"/>
        <v>41</v>
      </c>
      <c r="B60" s="386" t="s">
        <v>20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3" t="str">
        <f t="shared" si="5"/>
        <v>DEV</v>
      </c>
    </row>
    <row r="61" spans="1:43" x14ac:dyDescent="0.25">
      <c r="A61" s="94">
        <f t="shared" si="6"/>
        <v>42</v>
      </c>
      <c r="B61" s="386" t="s">
        <v>20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3" t="str">
        <f t="shared" si="5"/>
        <v>DEV</v>
      </c>
    </row>
    <row r="62" spans="1:43" x14ac:dyDescent="0.25">
      <c r="A62" s="94">
        <f t="shared" si="6"/>
        <v>43</v>
      </c>
      <c r="B62" s="386" t="s">
        <v>20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3" t="str">
        <f t="shared" si="5"/>
        <v>DEV</v>
      </c>
    </row>
    <row r="63" spans="1:43" x14ac:dyDescent="0.25">
      <c r="A63" s="94">
        <f t="shared" si="6"/>
        <v>44</v>
      </c>
      <c r="B63" s="386" t="s">
        <v>20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3" t="str">
        <f t="shared" si="5"/>
        <v>DEV</v>
      </c>
    </row>
    <row r="64" spans="1:43" x14ac:dyDescent="0.25">
      <c r="A64" s="94">
        <f t="shared" si="6"/>
        <v>45</v>
      </c>
      <c r="B64" s="386" t="s">
        <v>20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3" t="str">
        <f t="shared" si="5"/>
        <v>DEV</v>
      </c>
    </row>
    <row r="65" spans="1:43" x14ac:dyDescent="0.25">
      <c r="A65" s="94">
        <f t="shared" si="6"/>
        <v>46</v>
      </c>
      <c r="B65" s="386" t="s">
        <v>20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3" t="str">
        <f t="shared" si="5"/>
        <v>DEV</v>
      </c>
    </row>
    <row r="66" spans="1:43" x14ac:dyDescent="0.25">
      <c r="A66" s="94">
        <f t="shared" si="6"/>
        <v>47</v>
      </c>
      <c r="B66" s="386" t="s">
        <v>20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3" t="str">
        <f t="shared" ref="AQ66:AQ101" si="7">B66</f>
        <v>DEV</v>
      </c>
    </row>
    <row r="67" spans="1:43" x14ac:dyDescent="0.25">
      <c r="A67" s="94">
        <f t="shared" si="6"/>
        <v>48</v>
      </c>
      <c r="B67" s="386" t="s">
        <v>20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3" t="str">
        <f t="shared" si="7"/>
        <v>DEV</v>
      </c>
    </row>
    <row r="68" spans="1:43" x14ac:dyDescent="0.25">
      <c r="A68" s="94">
        <f t="shared" si="6"/>
        <v>49</v>
      </c>
      <c r="B68" s="386" t="s">
        <v>20</v>
      </c>
      <c r="C68" s="58"/>
      <c r="D68" s="131"/>
      <c r="E68" s="168"/>
      <c r="F68" s="161"/>
      <c r="G68" s="165"/>
      <c r="H68" s="132"/>
      <c r="I68" s="176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3" t="str">
        <f t="shared" si="7"/>
        <v>DEV</v>
      </c>
    </row>
    <row r="69" spans="1:43" x14ac:dyDescent="0.25">
      <c r="A69" s="94">
        <f t="shared" si="6"/>
        <v>50</v>
      </c>
      <c r="B69" s="386" t="s">
        <v>20</v>
      </c>
      <c r="C69" s="125"/>
      <c r="D69" s="132"/>
      <c r="E69" s="169"/>
      <c r="F69" s="162"/>
      <c r="G69" s="165"/>
      <c r="H69" s="132"/>
      <c r="I69" s="174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3" t="str">
        <f t="shared" si="7"/>
        <v>DEV</v>
      </c>
    </row>
    <row r="70" spans="1:43" x14ac:dyDescent="0.25">
      <c r="A70" s="94">
        <f t="shared" si="6"/>
        <v>51</v>
      </c>
      <c r="B70" s="386" t="s">
        <v>20</v>
      </c>
      <c r="C70" s="58"/>
      <c r="D70" s="131"/>
      <c r="E70" s="168"/>
      <c r="F70" s="161"/>
      <c r="G70" s="165"/>
      <c r="H70" s="132"/>
      <c r="I70" s="172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3" t="str">
        <f t="shared" si="7"/>
        <v>DEV</v>
      </c>
    </row>
    <row r="71" spans="1:43" x14ac:dyDescent="0.25">
      <c r="A71" s="94">
        <f t="shared" si="6"/>
        <v>52</v>
      </c>
      <c r="B71" s="386" t="s">
        <v>20</v>
      </c>
      <c r="C71" s="58"/>
      <c r="D71" s="131"/>
      <c r="E71" s="168"/>
      <c r="F71" s="161"/>
      <c r="G71" s="165"/>
      <c r="H71" s="132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3" t="str">
        <f t="shared" si="7"/>
        <v>DEV</v>
      </c>
    </row>
    <row r="72" spans="1:43" x14ac:dyDescent="0.25">
      <c r="A72" s="94">
        <f t="shared" si="6"/>
        <v>53</v>
      </c>
      <c r="B72" s="386" t="s">
        <v>20</v>
      </c>
      <c r="C72" s="58"/>
      <c r="D72" s="131"/>
      <c r="E72" s="168"/>
      <c r="F72" s="161"/>
      <c r="G72" s="165"/>
      <c r="H72" s="132"/>
      <c r="I72" s="173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3" t="str">
        <f t="shared" si="7"/>
        <v>DEV</v>
      </c>
    </row>
    <row r="73" spans="1:43" x14ac:dyDescent="0.25">
      <c r="A73" s="94">
        <f t="shared" si="6"/>
        <v>54</v>
      </c>
      <c r="B73" s="386" t="s">
        <v>20</v>
      </c>
      <c r="C73" s="58"/>
      <c r="D73" s="131"/>
      <c r="E73" s="168"/>
      <c r="F73" s="161"/>
      <c r="G73" s="165"/>
      <c r="H73" s="132"/>
      <c r="I73" s="173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3" t="str">
        <f t="shared" si="7"/>
        <v>DEV</v>
      </c>
    </row>
    <row r="74" spans="1:43" x14ac:dyDescent="0.25">
      <c r="A74" s="94">
        <f t="shared" si="6"/>
        <v>55</v>
      </c>
      <c r="B74" s="386" t="s">
        <v>20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3" t="str">
        <f t="shared" si="7"/>
        <v>DEV</v>
      </c>
    </row>
    <row r="75" spans="1:43" x14ac:dyDescent="0.25">
      <c r="A75" s="94">
        <f t="shared" si="6"/>
        <v>56</v>
      </c>
      <c r="B75" s="386" t="s">
        <v>20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3" t="str">
        <f t="shared" si="7"/>
        <v>DEV</v>
      </c>
    </row>
    <row r="76" spans="1:43" x14ac:dyDescent="0.25">
      <c r="A76" s="94">
        <f t="shared" si="6"/>
        <v>57</v>
      </c>
      <c r="B76" s="386" t="s">
        <v>20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3" t="str">
        <f t="shared" si="7"/>
        <v>DEV</v>
      </c>
    </row>
    <row r="77" spans="1:43" x14ac:dyDescent="0.25">
      <c r="A77" s="94">
        <f t="shared" si="6"/>
        <v>58</v>
      </c>
      <c r="B77" s="386" t="s">
        <v>20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3" t="str">
        <f t="shared" si="7"/>
        <v>DEV</v>
      </c>
    </row>
    <row r="78" spans="1:43" x14ac:dyDescent="0.25">
      <c r="A78" s="94">
        <f t="shared" si="6"/>
        <v>59</v>
      </c>
      <c r="B78" s="386" t="s">
        <v>20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3" t="str">
        <f t="shared" si="7"/>
        <v>DEV</v>
      </c>
    </row>
    <row r="79" spans="1:43" x14ac:dyDescent="0.25">
      <c r="A79" s="94">
        <f t="shared" si="6"/>
        <v>60</v>
      </c>
      <c r="B79" s="386" t="s">
        <v>20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3" t="str">
        <f t="shared" si="7"/>
        <v>DEV</v>
      </c>
    </row>
    <row r="80" spans="1:43" x14ac:dyDescent="0.25">
      <c r="A80" s="94">
        <f t="shared" si="6"/>
        <v>61</v>
      </c>
      <c r="B80" s="386" t="s">
        <v>20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3" t="str">
        <f t="shared" si="7"/>
        <v>DEV</v>
      </c>
    </row>
    <row r="81" spans="1:43" x14ac:dyDescent="0.25">
      <c r="A81" s="94">
        <f>A80+1</f>
        <v>62</v>
      </c>
      <c r="B81" s="386" t="s">
        <v>20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3" t="str">
        <f t="shared" si="7"/>
        <v>DEV</v>
      </c>
    </row>
    <row r="82" spans="1:43" x14ac:dyDescent="0.25">
      <c r="A82" s="94">
        <f t="shared" si="6"/>
        <v>63</v>
      </c>
      <c r="B82" s="386" t="s">
        <v>20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3" t="str">
        <f t="shared" si="7"/>
        <v>DEV</v>
      </c>
    </row>
    <row r="83" spans="1:43" x14ac:dyDescent="0.25">
      <c r="A83" s="94">
        <f t="shared" si="6"/>
        <v>64</v>
      </c>
      <c r="B83" s="386" t="s">
        <v>20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3" t="str">
        <f t="shared" si="7"/>
        <v>DEV</v>
      </c>
    </row>
    <row r="84" spans="1:43" x14ac:dyDescent="0.25">
      <c r="A84" s="94">
        <f t="shared" si="6"/>
        <v>65</v>
      </c>
      <c r="B84" s="386" t="s">
        <v>20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3" t="str">
        <f t="shared" si="7"/>
        <v>DEV</v>
      </c>
    </row>
    <row r="85" spans="1:43" x14ac:dyDescent="0.25">
      <c r="A85" s="94">
        <f t="shared" si="6"/>
        <v>66</v>
      </c>
      <c r="B85" s="386" t="s">
        <v>20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3" t="str">
        <f t="shared" si="7"/>
        <v>DEV</v>
      </c>
    </row>
    <row r="86" spans="1:43" x14ac:dyDescent="0.25">
      <c r="A86" s="94">
        <f>A85+1</f>
        <v>67</v>
      </c>
      <c r="B86" s="386" t="s">
        <v>20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3" t="str">
        <f t="shared" si="7"/>
        <v>DEV</v>
      </c>
    </row>
    <row r="87" spans="1:43" x14ac:dyDescent="0.25">
      <c r="A87" s="94">
        <f t="shared" si="6"/>
        <v>68</v>
      </c>
      <c r="B87" s="386" t="s">
        <v>20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3" t="str">
        <f t="shared" si="7"/>
        <v>DEV</v>
      </c>
    </row>
    <row r="88" spans="1:43" x14ac:dyDescent="0.25">
      <c r="A88" s="94">
        <f t="shared" si="6"/>
        <v>69</v>
      </c>
      <c r="B88" s="386" t="s">
        <v>20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3" t="str">
        <f t="shared" si="7"/>
        <v>DEV</v>
      </c>
    </row>
    <row r="89" spans="1:43" x14ac:dyDescent="0.25">
      <c r="A89" s="94">
        <f t="shared" si="6"/>
        <v>70</v>
      </c>
      <c r="B89" s="386" t="s">
        <v>20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3" t="str">
        <f t="shared" si="7"/>
        <v>DEV</v>
      </c>
    </row>
    <row r="90" spans="1:43" x14ac:dyDescent="0.25">
      <c r="A90" s="94">
        <f t="shared" si="6"/>
        <v>71</v>
      </c>
      <c r="B90" s="386" t="s">
        <v>20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3" t="str">
        <f t="shared" si="7"/>
        <v>DEV</v>
      </c>
    </row>
    <row r="91" spans="1:43" x14ac:dyDescent="0.25">
      <c r="A91" s="94">
        <f t="shared" si="6"/>
        <v>72</v>
      </c>
      <c r="B91" s="386" t="s">
        <v>20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3" t="str">
        <f t="shared" si="7"/>
        <v>DEV</v>
      </c>
    </row>
    <row r="92" spans="1:43" x14ac:dyDescent="0.25">
      <c r="A92" s="94">
        <f t="shared" si="6"/>
        <v>73</v>
      </c>
      <c r="B92" s="386" t="s">
        <v>20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3" t="str">
        <f t="shared" si="7"/>
        <v>DEV</v>
      </c>
    </row>
    <row r="93" spans="1:43" x14ac:dyDescent="0.25">
      <c r="A93" s="94">
        <f t="shared" si="6"/>
        <v>74</v>
      </c>
      <c r="B93" s="386" t="s">
        <v>20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3" t="str">
        <f t="shared" si="7"/>
        <v>DEV</v>
      </c>
    </row>
    <row r="94" spans="1:43" x14ac:dyDescent="0.25">
      <c r="A94" s="94">
        <f t="shared" si="6"/>
        <v>75</v>
      </c>
      <c r="B94" s="386" t="s">
        <v>20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3" t="str">
        <f t="shared" si="7"/>
        <v>DEV</v>
      </c>
    </row>
    <row r="95" spans="1:43" x14ac:dyDescent="0.25">
      <c r="A95" s="94">
        <f t="shared" si="6"/>
        <v>76</v>
      </c>
      <c r="B95" s="386" t="s">
        <v>20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3" t="str">
        <f t="shared" si="7"/>
        <v>DEV</v>
      </c>
    </row>
    <row r="96" spans="1:43" x14ac:dyDescent="0.25">
      <c r="A96" s="94">
        <f t="shared" si="6"/>
        <v>77</v>
      </c>
      <c r="B96" s="386" t="s">
        <v>20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3" t="str">
        <f t="shared" si="7"/>
        <v>DEV</v>
      </c>
    </row>
    <row r="97" spans="1:43" x14ac:dyDescent="0.25">
      <c r="A97" s="94">
        <f t="shared" si="6"/>
        <v>78</v>
      </c>
      <c r="B97" s="386" t="s">
        <v>20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3" t="str">
        <f t="shared" si="7"/>
        <v>DEV</v>
      </c>
    </row>
    <row r="98" spans="1:43" x14ac:dyDescent="0.25">
      <c r="A98" s="94">
        <f t="shared" si="6"/>
        <v>79</v>
      </c>
      <c r="B98" s="386" t="s">
        <v>20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3" t="str">
        <f t="shared" si="7"/>
        <v>DEV</v>
      </c>
    </row>
    <row r="99" spans="1:43" x14ac:dyDescent="0.25">
      <c r="A99" s="94">
        <f>A98+1</f>
        <v>80</v>
      </c>
      <c r="B99" s="386" t="s">
        <v>20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3" t="str">
        <f t="shared" si="7"/>
        <v>DEV</v>
      </c>
    </row>
    <row r="100" spans="1:43" x14ac:dyDescent="0.25">
      <c r="A100" s="94">
        <f t="shared" si="6"/>
        <v>81</v>
      </c>
      <c r="B100" s="386" t="s">
        <v>20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3" t="str">
        <f t="shared" si="7"/>
        <v>DEV</v>
      </c>
    </row>
    <row r="101" spans="1:43" ht="16.5" thickBot="1" x14ac:dyDescent="0.3">
      <c r="A101" s="94">
        <f>A100+1</f>
        <v>82</v>
      </c>
      <c r="B101" s="386" t="s">
        <v>20</v>
      </c>
      <c r="C101" s="50"/>
      <c r="D101" s="133"/>
      <c r="E101" s="170"/>
      <c r="F101" s="163"/>
      <c r="G101" s="164"/>
      <c r="H101" s="185"/>
      <c r="I101" s="176"/>
      <c r="J101" s="130"/>
      <c r="K101" s="176"/>
      <c r="L101" s="186"/>
      <c r="M101" s="164"/>
      <c r="N101" s="179"/>
      <c r="O101" s="190"/>
      <c r="P101" s="86"/>
      <c r="Q101" s="144"/>
      <c r="R101" s="85"/>
      <c r="S101" s="48"/>
      <c r="T101" s="49"/>
      <c r="U101" s="48"/>
      <c r="V101" s="49"/>
      <c r="W101" s="48"/>
      <c r="X101" s="49"/>
      <c r="Y101" s="48"/>
      <c r="Z101" s="49"/>
      <c r="AA101" s="48"/>
      <c r="AB101" s="49"/>
      <c r="AC101" s="48"/>
      <c r="AD101" s="49"/>
      <c r="AE101" s="48"/>
      <c r="AF101" s="47"/>
      <c r="AG101" s="46"/>
      <c r="AH101" s="47"/>
      <c r="AI101" s="46"/>
      <c r="AJ101" s="47"/>
      <c r="AK101" s="46"/>
      <c r="AL101" s="47"/>
      <c r="AM101" s="46"/>
      <c r="AN101" s="45"/>
      <c r="AO101" s="121"/>
      <c r="AP101" s="44"/>
      <c r="AQ101" s="193" t="str">
        <f t="shared" si="7"/>
        <v>DEV</v>
      </c>
    </row>
    <row r="102" spans="1:43" ht="19.899999999999999" customHeight="1" thickTop="1" thickBot="1" x14ac:dyDescent="0.3">
      <c r="A102" s="42"/>
      <c r="B102" s="42"/>
      <c r="C102" s="42"/>
      <c r="D102" s="42"/>
      <c r="E102" s="42"/>
      <c r="F102" s="42"/>
      <c r="G102" s="138"/>
      <c r="H102" s="42"/>
      <c r="I102" s="42"/>
      <c r="J102" s="42"/>
      <c r="K102" s="41"/>
      <c r="L102" s="41"/>
      <c r="M102" s="138" t="s">
        <v>107</v>
      </c>
      <c r="N102" s="138"/>
      <c r="O102" s="139" t="s">
        <v>108</v>
      </c>
      <c r="P102" s="91">
        <f>IF(SUM(P5:P101)=0,"",SUM(P5:P101))</f>
        <v>100</v>
      </c>
      <c r="Q102" s="91" t="str">
        <f>IF(SUM(Q5:Q101)=0,"",SUM(Q5:Q101))</f>
        <v/>
      </c>
      <c r="R102" s="91">
        <f>IF(SUM(R5:R101)=0,"",SUM(R5:R101))</f>
        <v>120</v>
      </c>
      <c r="S102" s="635" t="str">
        <f>S2</f>
        <v>ADVENTUROUS ACTIVITIES</v>
      </c>
      <c r="T102" s="628" t="str">
        <f>T2</f>
        <v>ARCHERY</v>
      </c>
      <c r="U102" s="626" t="str">
        <f>U2</f>
        <v>ATHLETICS</v>
      </c>
      <c r="V102" s="628" t="str">
        <f>V2</f>
        <v>BADMINTON</v>
      </c>
      <c r="W102" s="626" t="str">
        <f>W2</f>
        <v>CANOEING</v>
      </c>
      <c r="X102" s="628" t="str">
        <f>X2</f>
        <v>GOLF</v>
      </c>
      <c r="Y102" s="626" t="str">
        <f>Y2</f>
        <v>GYMNASTICS</v>
      </c>
      <c r="Z102" s="628" t="str">
        <f>Z2</f>
        <v>JUDO</v>
      </c>
      <c r="AA102" s="626" t="str">
        <f>AA2</f>
        <v>MOUNTAIN BIKING</v>
      </c>
      <c r="AB102" s="628" t="str">
        <f>AB2</f>
        <v>POOL -ARTISTIC SWIMMING</v>
      </c>
      <c r="AC102" s="626" t="str">
        <f>AC2</f>
        <v>POOL - POOLSIDE DIVING</v>
      </c>
      <c r="AD102" s="628" t="str">
        <f>AD2</f>
        <v>SKATEBOARDING</v>
      </c>
      <c r="AE102" s="626" t="str">
        <f>AE2</f>
        <v>SWORD FENCING</v>
      </c>
      <c r="AF102" s="628" t="str">
        <f>AF2</f>
        <v>TABLE TENNIS</v>
      </c>
      <c r="AG102" s="626" t="str">
        <f>AG2</f>
        <v>TRAMPOLINING</v>
      </c>
      <c r="AH102" s="628" t="str">
        <f>AH2</f>
        <v>VOLLEYBALL</v>
      </c>
      <c r="AI102" s="626" t="str">
        <f>AI2</f>
        <v>UNUSED</v>
      </c>
      <c r="AJ102" s="628" t="str">
        <f>AJ2</f>
        <v>UNUSED</v>
      </c>
      <c r="AK102" s="626" t="str">
        <f>AK2</f>
        <v>UNUSED</v>
      </c>
      <c r="AL102" s="628" t="str">
        <f>AL2</f>
        <v>UNUSED</v>
      </c>
      <c r="AM102" s="626" t="str">
        <f>AM2</f>
        <v>UNUSED</v>
      </c>
      <c r="AN102" s="624" t="str">
        <f>AN2</f>
        <v>UNUSED</v>
      </c>
      <c r="AO102" s="40"/>
      <c r="AP102" s="40"/>
    </row>
    <row r="103" spans="1:43" ht="76.150000000000006" customHeight="1" thickTop="1" thickBot="1" x14ac:dyDescent="0.3">
      <c r="A103" s="30"/>
      <c r="B103" s="30"/>
      <c r="C103" s="30"/>
      <c r="D103" s="30"/>
      <c r="E103" s="30"/>
      <c r="F103" s="30"/>
      <c r="G103" s="118"/>
      <c r="H103" s="30"/>
      <c r="I103" s="30"/>
      <c r="J103" s="30"/>
      <c r="K103" s="31"/>
      <c r="L103" s="31"/>
      <c r="M103" s="118"/>
      <c r="N103" s="118"/>
      <c r="O103" s="31"/>
      <c r="P103" s="84"/>
      <c r="Q103" s="84"/>
      <c r="R103" s="30"/>
      <c r="S103" s="636"/>
      <c r="T103" s="629"/>
      <c r="U103" s="627"/>
      <c r="V103" s="629"/>
      <c r="W103" s="627"/>
      <c r="X103" s="629"/>
      <c r="Y103" s="627"/>
      <c r="Z103" s="629"/>
      <c r="AA103" s="627"/>
      <c r="AB103" s="629"/>
      <c r="AC103" s="627"/>
      <c r="AD103" s="629"/>
      <c r="AE103" s="627"/>
      <c r="AF103" s="629"/>
      <c r="AG103" s="627"/>
      <c r="AH103" s="629"/>
      <c r="AI103" s="627"/>
      <c r="AJ103" s="629"/>
      <c r="AK103" s="627"/>
      <c r="AL103" s="629"/>
      <c r="AM103" s="627"/>
      <c r="AN103" s="625"/>
      <c r="AO103" s="39"/>
      <c r="AP103" s="39"/>
    </row>
    <row r="104" spans="1:43" ht="17.25" thickTop="1" thickBot="1" x14ac:dyDescent="0.3">
      <c r="A104" s="30"/>
      <c r="B104" s="30"/>
      <c r="C104" s="30"/>
      <c r="D104" s="30"/>
      <c r="E104" s="30"/>
      <c r="F104" s="30"/>
      <c r="G104" s="118"/>
      <c r="H104" s="30"/>
      <c r="I104" s="30"/>
      <c r="J104" s="30"/>
      <c r="K104" s="31"/>
      <c r="L104" s="31"/>
      <c r="M104" s="118"/>
      <c r="N104" s="118"/>
      <c r="O104" s="30"/>
      <c r="P104" s="30"/>
      <c r="Q104" s="30"/>
      <c r="R104" s="30"/>
      <c r="S104" s="38"/>
      <c r="AL104" s="22"/>
      <c r="AM104" s="22"/>
      <c r="AN104" s="22"/>
      <c r="AO104" s="37" t="s">
        <v>40</v>
      </c>
      <c r="AP104" s="30"/>
      <c r="AQ104" s="21">
        <f>100-COUNTIF(C5:C101,"")</f>
        <v>25</v>
      </c>
    </row>
    <row r="105" spans="1:43" ht="16.899999999999999" customHeight="1" thickTop="1" thickBot="1" x14ac:dyDescent="0.3">
      <c r="A105" s="30"/>
      <c r="B105" s="30"/>
      <c r="C105" s="30"/>
      <c r="D105" s="30"/>
      <c r="E105" s="30"/>
      <c r="F105" s="30"/>
      <c r="G105" s="118"/>
      <c r="H105" s="30"/>
      <c r="I105" s="30"/>
      <c r="J105" s="30"/>
      <c r="K105" s="31"/>
      <c r="L105" s="31"/>
      <c r="M105" s="118"/>
      <c r="N105" s="118"/>
      <c r="O105" s="30"/>
      <c r="P105" s="30"/>
      <c r="Q105" s="30"/>
      <c r="R105" s="30"/>
      <c r="S105" s="36">
        <f>IF(COUNTIF(S5:S101,1)=0,"",COUNTIF(S5:S101,1))</f>
        <v>7</v>
      </c>
      <c r="T105" s="35">
        <f>IF(COUNTIF(T5:T101,1)=0,"",COUNTIF(T5:T101,1))</f>
        <v>2</v>
      </c>
      <c r="U105" s="35" t="str">
        <f>IF(COUNTIF(U5:U101,1)=0,"",COUNTIF(U5:U101,1))</f>
        <v/>
      </c>
      <c r="V105" s="35">
        <f>IF(COUNTIF(V5:V101,1)=0,"",COUNTIF(V5:V101,1))</f>
        <v>2</v>
      </c>
      <c r="W105" s="35">
        <f>IF(COUNTIF(W5:W101,1)=0,"",COUNTIF(W5:W101,1))</f>
        <v>3</v>
      </c>
      <c r="X105" s="35">
        <f>IF(COUNTIF(X5:X101,1)=0,"",COUNTIF(X5:X101,1))</f>
        <v>1</v>
      </c>
      <c r="Y105" s="35" t="str">
        <f>IF(COUNTIF(Y5:Y101,1)=0,"",COUNTIF(Y5:Y101,1))</f>
        <v/>
      </c>
      <c r="Z105" s="35" t="str">
        <f>IF(COUNTIF(Z5:Z101,1)=0,"",COUNTIF(Z5:Z101,1))</f>
        <v/>
      </c>
      <c r="AA105" s="35" t="str">
        <f>IF(COUNTIF(AA5:AA101,1)=0,"",COUNTIF(AA5:AA101,1))</f>
        <v/>
      </c>
      <c r="AB105" s="35">
        <f>IF(COUNTIF(AB5:AB101,1)=0,"",COUNTIF(AB5:AB101,1))</f>
        <v>1</v>
      </c>
      <c r="AC105" s="35" t="str">
        <f>IF(COUNTIF(AC5:AC101,1)=0,"",COUNTIF(AC5:AC101,1))</f>
        <v/>
      </c>
      <c r="AD105" s="35">
        <f>IF(COUNTIF(AD5:AD101,1)=0,"",COUNTIF(AD5:AD101,1))</f>
        <v>1</v>
      </c>
      <c r="AE105" s="35">
        <f>IF(COUNTIF(AE5:AE101,1)=0,"",COUNTIF(AE5:AE101,1))</f>
        <v>2</v>
      </c>
      <c r="AF105" s="35">
        <f>IF(COUNTIF(AF5:AF101,1)=0,"",COUNTIF(AF5:AF101,1))</f>
        <v>1</v>
      </c>
      <c r="AG105" s="35">
        <f>IF(COUNTIF(AG5:AG101,1)=0,"",COUNTIF(AG5:AG101,1))</f>
        <v>2</v>
      </c>
      <c r="AH105" s="35" t="str">
        <f>IF(COUNTIF(AH5:AH101,1)=0,"",COUNTIF(AH5:AH101,1))</f>
        <v/>
      </c>
      <c r="AI105" s="35" t="str">
        <f>IF(COUNTIF(AI5:AI101,1)=0,"",COUNTIF(AI5:AI101,1))</f>
        <v/>
      </c>
      <c r="AJ105" s="35" t="str">
        <f>IF(COUNTIF(AJ5:AJ101,1)=0,"",COUNTIF(AJ5:AJ101,1))</f>
        <v/>
      </c>
      <c r="AK105" s="35" t="str">
        <f>IF(COUNTIF(AK5:AK101,1)=0,"",COUNTIF(AK5:AK101,1))</f>
        <v/>
      </c>
      <c r="AL105" s="35" t="str">
        <f>IF(COUNTIF(AL5:AL101,1)=0,"",COUNTIF(AL5:AL101,1))</f>
        <v/>
      </c>
      <c r="AM105" s="35" t="str">
        <f>IF(COUNTIF(AM5:AM101,1)=0,"",COUNTIF(AM5:AM101,1))</f>
        <v/>
      </c>
      <c r="AN105" s="34" t="str">
        <f>IF(COUNTIF(AN5:AN101,1)=0,"",COUNTIF(AN5:AN101,1))</f>
        <v/>
      </c>
      <c r="AO105" s="33" t="s">
        <v>3</v>
      </c>
      <c r="AP105" s="32"/>
      <c r="AQ105" s="95">
        <f>SUM(S105:AN105)</f>
        <v>22</v>
      </c>
    </row>
    <row r="106" spans="1:43" ht="16.899999999999999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0"/>
      <c r="P106" s="30"/>
      <c r="Q106" s="30"/>
      <c r="R106" s="30"/>
      <c r="S106" s="29">
        <f>IF(COUNTIF(S5:S101,2)=0,"",COUNTIF(S5:S101,2))</f>
        <v>2</v>
      </c>
      <c r="T106" s="27">
        <f>IF(COUNTIF(T5:T101,2)=0,"",COUNTIF(T5:T101,2))</f>
        <v>2</v>
      </c>
      <c r="U106" s="27">
        <f>IF(COUNTIF(U5:U101,2)=0,"",COUNTIF(U5:U101,2))</f>
        <v>1</v>
      </c>
      <c r="V106" s="27">
        <f>IF(COUNTIF(V5:V101,2)=0,"",COUNTIF(V5:V101,2))</f>
        <v>1</v>
      </c>
      <c r="W106" s="27" t="str">
        <f>IF(COUNTIF(W5:W101,2)=0,"",COUNTIF(W5:W101,2))</f>
        <v/>
      </c>
      <c r="X106" s="27">
        <f>IF(COUNTIF(X5:X101,2)=0,"",COUNTIF(X5:X101,2))</f>
        <v>2</v>
      </c>
      <c r="Y106" s="27" t="str">
        <f>IF(COUNTIF(Y5:Y101,2)=0,"",COUNTIF(Y5:Y101,2))</f>
        <v/>
      </c>
      <c r="Z106" s="27">
        <f>IF(COUNTIF(Z5:Z101,2)=0,"",COUNTIF(Z5:Z101,2))</f>
        <v>1</v>
      </c>
      <c r="AA106" s="27" t="str">
        <f>IF(COUNTIF(AA5:AA101,2)=0,"",COUNTIF(AA5:AA101,2))</f>
        <v/>
      </c>
      <c r="AB106" s="27">
        <f>IF(COUNTIF(AB5:AB101,2)=0,"",COUNTIF(AB5:AB101,2))</f>
        <v>1</v>
      </c>
      <c r="AC106" s="27" t="str">
        <f>IF(COUNTIF(AC5:AC101,2)=0,"",COUNTIF(AC5:AC101,2))</f>
        <v/>
      </c>
      <c r="AD106" s="27" t="str">
        <f>IF(COUNTIF(AD5:AD101,2)=0,"",COUNTIF(AD5:AD101,2))</f>
        <v/>
      </c>
      <c r="AE106" s="27">
        <f>IF(COUNTIF(AE5:AE101,2)=0,"",COUNTIF(AE5:AE101,2))</f>
        <v>5</v>
      </c>
      <c r="AF106" s="27">
        <f>IF(COUNTIF(AF5:AF101,2)=0,"",COUNTIF(AF5:AF101,2))</f>
        <v>1</v>
      </c>
      <c r="AG106" s="27">
        <f>IF(COUNTIF(AG5:AG101,2)=0,"",COUNTIF(AG5:AG101,2))</f>
        <v>5</v>
      </c>
      <c r="AH106" s="27">
        <f>IF(COUNTIF(AH5:AH101,2)=0,"",COUNTIF(AH5:AH101,2))</f>
        <v>1</v>
      </c>
      <c r="AI106" s="27" t="str">
        <f>IF(COUNTIF(AI5:AI101,2)=0,"",COUNTIF(AI5:AI101,2))</f>
        <v/>
      </c>
      <c r="AJ106" s="27" t="str">
        <f>IF(COUNTIF(AJ5:AJ101,2)=0,"",COUNTIF(AJ5:AJ101,2))</f>
        <v/>
      </c>
      <c r="AK106" s="27" t="str">
        <f>IF(COUNTIF(AK5:AK101,2)=0,"",COUNTIF(AK5:AK101,2))</f>
        <v/>
      </c>
      <c r="AL106" s="27" t="str">
        <f>IF(COUNTIF(AL5:AL101,2)=0,"",COUNTIF(AL5:AL101,2))</f>
        <v/>
      </c>
      <c r="AM106" s="27" t="str">
        <f>IF(COUNTIF(AM5:AM101,2)=0,"",COUNTIF(AM5:AM101,2))</f>
        <v/>
      </c>
      <c r="AN106" s="26" t="str">
        <f>IF(COUNTIF(AN5:AN101,2)=0,"",COUNTIF(AN5:AN101,2))</f>
        <v/>
      </c>
      <c r="AO106" s="25" t="s">
        <v>59</v>
      </c>
      <c r="AP106" s="24"/>
      <c r="AQ106" s="95">
        <f>SUM(S106:AN106)</f>
        <v>22</v>
      </c>
    </row>
    <row r="107" spans="1:43" ht="17.25" thickTop="1" thickBot="1" x14ac:dyDescent="0.3">
      <c r="G107" s="120"/>
      <c r="H107" s="21"/>
      <c r="I107" s="21"/>
      <c r="J107" s="21"/>
      <c r="K107" s="23"/>
      <c r="L107" s="23"/>
      <c r="M107" s="120"/>
      <c r="N107" s="120"/>
      <c r="O107" s="83"/>
      <c r="P107" s="83"/>
      <c r="Q107" s="83"/>
      <c r="R107" s="83"/>
      <c r="S107" s="29">
        <f>IF(COUNTIF(S5:S101,3)=0,"",COUNTIF(S5:S101,3))</f>
        <v>1</v>
      </c>
      <c r="T107" s="28">
        <f>IF(COUNTIF(T5:T101,3)=0,"",COUNTIF(T5:T101,3))</f>
        <v>6</v>
      </c>
      <c r="U107" s="27" t="str">
        <f>IF(COUNTIF(U5:U101,3)=0,"",COUNTIF(U5:U101,3))</f>
        <v/>
      </c>
      <c r="V107" s="27" t="str">
        <f>IF(COUNTIF(V5:V101,3)=0,"",COUNTIF(V5:V101,3))</f>
        <v/>
      </c>
      <c r="W107" s="27">
        <f>IF(COUNTIF(W5:W101,3)=0,"",COUNTIF(W5:W101,3))</f>
        <v>2</v>
      </c>
      <c r="X107" s="27">
        <f>IF(COUNTIF(X5:X101,3)=0,"",COUNTIF(X5:X101,3))</f>
        <v>1</v>
      </c>
      <c r="Y107" s="27" t="str">
        <f>IF(COUNTIF(Y5:Y101,3)=0,"",COUNTIF(Y5:Y101,3))</f>
        <v/>
      </c>
      <c r="Z107" s="27" t="str">
        <f>IF(COUNTIF(Z5:Z101,3)=0,"",COUNTIF(Z5:Z101,3))</f>
        <v/>
      </c>
      <c r="AA107" s="27" t="str">
        <f>IF(COUNTIF(AA5:AA101,3)=0,"",COUNTIF(AA5:AA101,3))</f>
        <v/>
      </c>
      <c r="AB107" s="27">
        <f>IF(COUNTIF(AB5:AB101,3)=0,"",COUNTIF(AB5:AB101,3))</f>
        <v>1</v>
      </c>
      <c r="AC107" s="27">
        <f>IF(COUNTIF(AC5:AC101,3)=0,"",COUNTIF(AC5:AC101,3))</f>
        <v>1</v>
      </c>
      <c r="AD107" s="27">
        <f>IF(COUNTIF(AD5:AD101,3)=0,"",COUNTIF(AD5:AD101,3))</f>
        <v>1</v>
      </c>
      <c r="AE107" s="27" t="str">
        <f>IF(COUNTIF(AE5:AE101,3)=0,"",COUNTIF(AE5:AE101,3))</f>
        <v/>
      </c>
      <c r="AF107" s="27">
        <f>IF(COUNTIF(AF5:AF101,3)=0,"",COUNTIF(AF5:AF101,3))</f>
        <v>5</v>
      </c>
      <c r="AG107" s="27" t="str">
        <f>IF(COUNTIF(AG5:AG101,3)=0,"",COUNTIF(AG5:AG101,3))</f>
        <v/>
      </c>
      <c r="AH107" s="27">
        <f>IF(COUNTIF(AH5:AH101,3)=0,"",COUNTIF(AH5:AH101,3))</f>
        <v>1</v>
      </c>
      <c r="AI107" s="27" t="str">
        <f>IF(COUNTIF(AI5:AI101,3)=0,"",COUNTIF(AI5:AI101,3))</f>
        <v/>
      </c>
      <c r="AJ107" s="27" t="str">
        <f>IF(COUNTIF(AJ5:AJ101,3)=0,"",COUNTIF(AJ5:AJ101,3))</f>
        <v/>
      </c>
      <c r="AK107" s="27" t="str">
        <f>IF(COUNTIF(AK5:AK101,3)=0,"",COUNTIF(AK5:AK101,3))</f>
        <v/>
      </c>
      <c r="AL107" s="27" t="str">
        <f>IF(COUNTIF(AL5:AL101,3)=0,"",COUNTIF(AL5:AL101,3))</f>
        <v/>
      </c>
      <c r="AM107" s="27" t="str">
        <f>IF(COUNTIF(AM5:AM101,3)=0,"",COUNTIF(AM5:AM101,3))</f>
        <v/>
      </c>
      <c r="AN107" s="26" t="str">
        <f>IF(COUNTIF(AN5:AN101,3)=0,"",COUNTIF(AN5:AN101,3))</f>
        <v/>
      </c>
      <c r="AO107" s="25" t="s">
        <v>58</v>
      </c>
      <c r="AP107" s="24"/>
      <c r="AQ107" s="95">
        <f>SUM(S107:AN107)</f>
        <v>19</v>
      </c>
    </row>
    <row r="108" spans="1:43" ht="16.5" thickTop="1" x14ac:dyDescent="0.25"/>
  </sheetData>
  <sortState xmlns:xlrd2="http://schemas.microsoft.com/office/spreadsheetml/2017/richdata2" ref="A5:AQ26">
    <sortCondition ref="AE5:AE26"/>
  </sortState>
  <mergeCells count="48">
    <mergeCell ref="AO2:AO3"/>
    <mergeCell ref="P3:R3"/>
    <mergeCell ref="AL102:AL103"/>
    <mergeCell ref="AM102:AM103"/>
    <mergeCell ref="AN102:AN103"/>
    <mergeCell ref="Z2:Z4"/>
    <mergeCell ref="AA2:AA4"/>
    <mergeCell ref="AH2:AH4"/>
    <mergeCell ref="V102:V103"/>
    <mergeCell ref="W102:W103"/>
    <mergeCell ref="S102:S103"/>
    <mergeCell ref="T102:T103"/>
    <mergeCell ref="U102:U103"/>
    <mergeCell ref="AE102:AE103"/>
    <mergeCell ref="AF102:AF103"/>
    <mergeCell ref="AG102:AG103"/>
    <mergeCell ref="S1:AN1"/>
    <mergeCell ref="D2:G2"/>
    <mergeCell ref="AL2:AL4"/>
    <mergeCell ref="AM2:AM4"/>
    <mergeCell ref="AN2:AN4"/>
    <mergeCell ref="AI2:AI4"/>
    <mergeCell ref="S2:S4"/>
    <mergeCell ref="W2:W4"/>
    <mergeCell ref="AB2:AB4"/>
    <mergeCell ref="AC2:AC4"/>
    <mergeCell ref="AD2:AD4"/>
    <mergeCell ref="AE2:AE4"/>
    <mergeCell ref="AF2:AF4"/>
    <mergeCell ref="AG2:AG4"/>
    <mergeCell ref="X2:X4"/>
    <mergeCell ref="Y2:Y4"/>
    <mergeCell ref="T2:T4"/>
    <mergeCell ref="U2:U4"/>
    <mergeCell ref="V2:V4"/>
    <mergeCell ref="AJ2:AJ4"/>
    <mergeCell ref="AK2:AK4"/>
    <mergeCell ref="AJ102:AJ103"/>
    <mergeCell ref="AK102:AK103"/>
    <mergeCell ref="X102:X103"/>
    <mergeCell ref="Y102:Y103"/>
    <mergeCell ref="Z102:Z103"/>
    <mergeCell ref="AA102:AA103"/>
    <mergeCell ref="AH102:AH103"/>
    <mergeCell ref="AI102:AI103"/>
    <mergeCell ref="AB102:AB103"/>
    <mergeCell ref="AC102:AC103"/>
    <mergeCell ref="AD102:AD103"/>
  </mergeCells>
  <conditionalFormatting sqref="S105:AN107">
    <cfRule type="notContainsBlanks" dxfId="21" priority="6">
      <formula>LEN(TRIM(S105))&gt;0</formula>
    </cfRule>
  </conditionalFormatting>
  <conditionalFormatting sqref="S101:AN101 S7:AN13 S28:AN50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1:AN71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2:AN92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3:AN100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4:AN2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6">
    <cfRule type="colorScale" priority="5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20" r:id="rId1" xr:uid="{5A7FD45D-15C9-A147-88FC-8AB0400A7855}"/>
    <hyperlink ref="H10" r:id="rId2" xr:uid="{662B0FFA-FBAC-D047-BA50-B8FE5B89B9F5}"/>
    <hyperlink ref="H22" r:id="rId3" xr:uid="{182CAF69-2985-7848-8BA3-A5AECC4005C5}"/>
    <hyperlink ref="H7" r:id="rId4" xr:uid="{C12CEC57-E713-0244-9A30-8C6E854A962A}"/>
    <hyperlink ref="H17" r:id="rId5" xr:uid="{F85D36D2-A05D-BC40-A4DD-A9CF2672D3E5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11"/>
  <sheetViews>
    <sheetView topLeftCell="A3" zoomScale="85" zoomScaleNormal="85" workbookViewId="0">
      <pane ySplit="2370" activePane="bottomLeft"/>
      <selection activeCell="AP5" sqref="AP5"/>
      <selection pane="bottomLeft" activeCell="O10" sqref="A10:O10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95</v>
      </c>
      <c r="E2" s="631"/>
      <c r="F2" s="631"/>
      <c r="G2" s="632"/>
      <c r="H2" s="124"/>
      <c r="I2" s="124"/>
      <c r="J2" s="78" t="s">
        <v>62</v>
      </c>
      <c r="K2" s="122" t="s">
        <v>85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 xml:space="preserve">Five Lanes CE VC Primary School 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s="361" customFormat="1" ht="26.25" thickTop="1" x14ac:dyDescent="0.25">
      <c r="A5" s="407">
        <v>1</v>
      </c>
      <c r="B5" s="407" t="s">
        <v>21</v>
      </c>
      <c r="C5" s="418" t="s">
        <v>186</v>
      </c>
      <c r="D5" s="419" t="s">
        <v>187</v>
      </c>
      <c r="E5" s="424" t="s">
        <v>2722</v>
      </c>
      <c r="F5" s="425" t="s">
        <v>188</v>
      </c>
      <c r="G5" s="409" t="s">
        <v>161</v>
      </c>
      <c r="H5" s="426" t="s">
        <v>189</v>
      </c>
      <c r="I5" s="427" t="s">
        <v>190</v>
      </c>
      <c r="J5" s="427" t="s">
        <v>191</v>
      </c>
      <c r="K5" s="427" t="s">
        <v>149</v>
      </c>
      <c r="L5" s="428" t="s">
        <v>192</v>
      </c>
      <c r="M5" s="409" t="s">
        <v>193</v>
      </c>
      <c r="N5" s="414" t="s">
        <v>194</v>
      </c>
      <c r="O5" s="429" t="s">
        <v>153</v>
      </c>
      <c r="P5" s="352"/>
      <c r="Q5" s="353"/>
      <c r="R5" s="362">
        <v>10</v>
      </c>
      <c r="S5" s="369"/>
      <c r="T5" s="370"/>
      <c r="U5" s="369"/>
      <c r="V5" s="370">
        <v>2</v>
      </c>
      <c r="W5" s="369">
        <v>1</v>
      </c>
      <c r="X5" s="370"/>
      <c r="Y5" s="369"/>
      <c r="Z5" s="370"/>
      <c r="AA5" s="369"/>
      <c r="AB5" s="370"/>
      <c r="AC5" s="369"/>
      <c r="AD5" s="370"/>
      <c r="AE5" s="369"/>
      <c r="AF5" s="371">
        <v>3</v>
      </c>
      <c r="AG5" s="372"/>
      <c r="AH5" s="371"/>
      <c r="AI5" s="372"/>
      <c r="AJ5" s="371"/>
      <c r="AK5" s="372"/>
      <c r="AL5" s="373"/>
      <c r="AM5" s="374"/>
      <c r="AN5" s="375"/>
      <c r="AO5" s="376"/>
      <c r="AP5" s="377" t="s">
        <v>195</v>
      </c>
      <c r="AQ5" s="366" t="str">
        <f t="shared" ref="AQ5:AQ36" si="0">B5</f>
        <v>FIV</v>
      </c>
    </row>
    <row r="6" spans="1:43" s="361" customFormat="1" ht="25.5" x14ac:dyDescent="0.25">
      <c r="A6" s="407">
        <v>2</v>
      </c>
      <c r="B6" s="407" t="s">
        <v>21</v>
      </c>
      <c r="C6" s="418" t="s">
        <v>196</v>
      </c>
      <c r="D6" s="419" t="s">
        <v>187</v>
      </c>
      <c r="E6" s="425" t="s">
        <v>1258</v>
      </c>
      <c r="F6" s="425" t="s">
        <v>188</v>
      </c>
      <c r="G6" s="409" t="s">
        <v>152</v>
      </c>
      <c r="H6" s="426" t="s">
        <v>189</v>
      </c>
      <c r="I6" s="427" t="s">
        <v>190</v>
      </c>
      <c r="J6" s="427" t="s">
        <v>191</v>
      </c>
      <c r="K6" s="427" t="s">
        <v>149</v>
      </c>
      <c r="L6" s="428" t="s">
        <v>192</v>
      </c>
      <c r="M6" s="409" t="s">
        <v>193</v>
      </c>
      <c r="N6" s="414" t="s">
        <v>194</v>
      </c>
      <c r="O6" s="415" t="s">
        <v>153</v>
      </c>
      <c r="P6" s="352"/>
      <c r="Q6" s="353"/>
      <c r="R6" s="278">
        <v>10</v>
      </c>
      <c r="S6" s="369">
        <v>2</v>
      </c>
      <c r="T6" s="370"/>
      <c r="U6" s="369"/>
      <c r="V6" s="370"/>
      <c r="W6" s="369">
        <v>1</v>
      </c>
      <c r="X6" s="370"/>
      <c r="Y6" s="369"/>
      <c r="Z6" s="370"/>
      <c r="AA6" s="369"/>
      <c r="AB6" s="370"/>
      <c r="AC6" s="369">
        <v>3</v>
      </c>
      <c r="AD6" s="370"/>
      <c r="AE6" s="369"/>
      <c r="AF6" s="371"/>
      <c r="AG6" s="372"/>
      <c r="AH6" s="371"/>
      <c r="AI6" s="372"/>
      <c r="AJ6" s="371"/>
      <c r="AK6" s="372"/>
      <c r="AL6" s="371"/>
      <c r="AM6" s="372"/>
      <c r="AN6" s="375"/>
      <c r="AO6" s="376"/>
      <c r="AP6" s="447" t="s">
        <v>197</v>
      </c>
      <c r="AQ6" s="366" t="str">
        <f t="shared" si="0"/>
        <v>FIV</v>
      </c>
    </row>
    <row r="7" spans="1:43" s="361" customFormat="1" x14ac:dyDescent="0.25">
      <c r="A7" s="407">
        <v>3</v>
      </c>
      <c r="B7" s="407" t="s">
        <v>21</v>
      </c>
      <c r="C7" s="398" t="s">
        <v>450</v>
      </c>
      <c r="D7" s="399" t="s">
        <v>451</v>
      </c>
      <c r="E7" s="408" t="s">
        <v>452</v>
      </c>
      <c r="F7" s="408" t="s">
        <v>453</v>
      </c>
      <c r="G7" s="409" t="s">
        <v>148</v>
      </c>
      <c r="H7" s="410" t="s">
        <v>454</v>
      </c>
      <c r="I7" s="423" t="s">
        <v>2724</v>
      </c>
      <c r="J7" s="411" t="s">
        <v>455</v>
      </c>
      <c r="K7" s="411" t="s">
        <v>149</v>
      </c>
      <c r="L7" s="412" t="s">
        <v>456</v>
      </c>
      <c r="M7" s="413" t="s">
        <v>457</v>
      </c>
      <c r="N7" s="414"/>
      <c r="O7" s="415" t="s">
        <v>151</v>
      </c>
      <c r="P7" s="352"/>
      <c r="Q7" s="353"/>
      <c r="R7" s="278">
        <v>10</v>
      </c>
      <c r="S7" s="354"/>
      <c r="T7" s="355"/>
      <c r="U7" s="354"/>
      <c r="V7" s="355"/>
      <c r="W7" s="354">
        <v>1</v>
      </c>
      <c r="X7" s="355"/>
      <c r="Y7" s="354"/>
      <c r="Z7" s="355"/>
      <c r="AA7" s="354"/>
      <c r="AB7" s="355"/>
      <c r="AC7" s="354"/>
      <c r="AD7" s="355"/>
      <c r="AE7" s="354"/>
      <c r="AF7" s="356"/>
      <c r="AG7" s="357">
        <v>3</v>
      </c>
      <c r="AH7" s="356">
        <v>2</v>
      </c>
      <c r="AI7" s="357"/>
      <c r="AJ7" s="356"/>
      <c r="AK7" s="357"/>
      <c r="AL7" s="356"/>
      <c r="AM7" s="357"/>
      <c r="AN7" s="358"/>
      <c r="AO7" s="359" t="s">
        <v>336</v>
      </c>
      <c r="AP7" s="360"/>
      <c r="AQ7" s="366" t="str">
        <f t="shared" si="0"/>
        <v>FIV</v>
      </c>
    </row>
    <row r="8" spans="1:43" s="361" customFormat="1" ht="26.25" x14ac:dyDescent="0.25">
      <c r="A8" s="407">
        <v>4</v>
      </c>
      <c r="B8" s="407" t="s">
        <v>21</v>
      </c>
      <c r="C8" s="398" t="s">
        <v>1256</v>
      </c>
      <c r="D8" s="399" t="s">
        <v>1257</v>
      </c>
      <c r="E8" s="408" t="s">
        <v>1161</v>
      </c>
      <c r="F8" s="408" t="s">
        <v>1259</v>
      </c>
      <c r="G8" s="409" t="s">
        <v>152</v>
      </c>
      <c r="H8" s="410" t="s">
        <v>1260</v>
      </c>
      <c r="I8" s="411" t="s">
        <v>1261</v>
      </c>
      <c r="J8" s="411" t="s">
        <v>191</v>
      </c>
      <c r="K8" s="411" t="s">
        <v>149</v>
      </c>
      <c r="L8" s="412" t="s">
        <v>456</v>
      </c>
      <c r="M8" s="413" t="s">
        <v>1262</v>
      </c>
      <c r="N8" s="414"/>
      <c r="O8" s="415" t="s">
        <v>153</v>
      </c>
      <c r="P8" s="352"/>
      <c r="Q8" s="353"/>
      <c r="R8" s="278">
        <v>10</v>
      </c>
      <c r="S8" s="354"/>
      <c r="T8" s="355"/>
      <c r="U8" s="354"/>
      <c r="V8" s="355"/>
      <c r="W8" s="354">
        <v>1</v>
      </c>
      <c r="X8" s="355"/>
      <c r="Y8" s="354"/>
      <c r="Z8" s="355"/>
      <c r="AA8" s="354"/>
      <c r="AB8" s="355"/>
      <c r="AC8" s="354">
        <v>2</v>
      </c>
      <c r="AD8" s="355"/>
      <c r="AE8" s="354">
        <v>3</v>
      </c>
      <c r="AF8" s="356"/>
      <c r="AG8" s="357"/>
      <c r="AH8" s="356"/>
      <c r="AI8" s="357"/>
      <c r="AJ8" s="356"/>
      <c r="AK8" s="357"/>
      <c r="AL8" s="356"/>
      <c r="AM8" s="357"/>
      <c r="AN8" s="358"/>
      <c r="AO8" s="359"/>
      <c r="AP8" s="360"/>
      <c r="AQ8" s="366" t="str">
        <f t="shared" si="0"/>
        <v>FIV</v>
      </c>
    </row>
    <row r="9" spans="1:43" s="361" customFormat="1" ht="38.25" x14ac:dyDescent="0.25">
      <c r="A9" s="407">
        <v>5</v>
      </c>
      <c r="B9" s="407" t="s">
        <v>21</v>
      </c>
      <c r="C9" s="398" t="s">
        <v>319</v>
      </c>
      <c r="D9" s="399" t="s">
        <v>1263</v>
      </c>
      <c r="E9" s="408" t="s">
        <v>1264</v>
      </c>
      <c r="F9" s="408" t="s">
        <v>1265</v>
      </c>
      <c r="G9" s="409" t="s">
        <v>152</v>
      </c>
      <c r="H9" s="410" t="s">
        <v>1266</v>
      </c>
      <c r="I9" s="412" t="s">
        <v>1267</v>
      </c>
      <c r="J9" s="412" t="s">
        <v>617</v>
      </c>
      <c r="K9" s="412" t="s">
        <v>149</v>
      </c>
      <c r="L9" s="412" t="s">
        <v>1268</v>
      </c>
      <c r="M9" s="413" t="s">
        <v>1269</v>
      </c>
      <c r="N9" s="414" t="s">
        <v>2723</v>
      </c>
      <c r="O9" s="415" t="s">
        <v>153</v>
      </c>
      <c r="P9" s="352">
        <v>10</v>
      </c>
      <c r="Q9" s="353"/>
      <c r="R9" s="278"/>
      <c r="S9" s="354">
        <v>1</v>
      </c>
      <c r="T9" s="355"/>
      <c r="U9" s="354"/>
      <c r="V9" s="355"/>
      <c r="W9" s="354">
        <v>3</v>
      </c>
      <c r="X9" s="355"/>
      <c r="Y9" s="354"/>
      <c r="Z9" s="355"/>
      <c r="AA9" s="354"/>
      <c r="AB9" s="355"/>
      <c r="AC9" s="354"/>
      <c r="AD9" s="355"/>
      <c r="AE9" s="354"/>
      <c r="AF9" s="356"/>
      <c r="AG9" s="357">
        <v>2</v>
      </c>
      <c r="AH9" s="356"/>
      <c r="AI9" s="357"/>
      <c r="AJ9" s="356"/>
      <c r="AK9" s="357"/>
      <c r="AL9" s="356"/>
      <c r="AM9" s="357"/>
      <c r="AN9" s="358"/>
      <c r="AO9" s="359"/>
      <c r="AP9" s="360" t="s">
        <v>1270</v>
      </c>
      <c r="AQ9" s="366" t="str">
        <f t="shared" si="0"/>
        <v>FIV</v>
      </c>
    </row>
    <row r="10" spans="1:43" s="361" customFormat="1" x14ac:dyDescent="0.25">
      <c r="A10" s="407">
        <v>6</v>
      </c>
      <c r="B10" s="407" t="s">
        <v>21</v>
      </c>
      <c r="C10" s="398" t="s">
        <v>1271</v>
      </c>
      <c r="D10" s="399" t="s">
        <v>1272</v>
      </c>
      <c r="E10" s="408" t="s">
        <v>1273</v>
      </c>
      <c r="F10" s="408" t="s">
        <v>1274</v>
      </c>
      <c r="G10" s="409" t="s">
        <v>152</v>
      </c>
      <c r="H10" s="410" t="s">
        <v>1275</v>
      </c>
      <c r="I10" s="412" t="s">
        <v>1276</v>
      </c>
      <c r="J10" s="412" t="s">
        <v>191</v>
      </c>
      <c r="K10" s="412" t="s">
        <v>149</v>
      </c>
      <c r="L10" s="412" t="s">
        <v>1277</v>
      </c>
      <c r="M10" s="413" t="s">
        <v>1278</v>
      </c>
      <c r="N10" s="414"/>
      <c r="O10" s="415" t="s">
        <v>153</v>
      </c>
      <c r="P10" s="352"/>
      <c r="Q10" s="353"/>
      <c r="R10" s="278">
        <v>10</v>
      </c>
      <c r="S10" s="354"/>
      <c r="T10" s="355"/>
      <c r="U10" s="354"/>
      <c r="V10" s="355"/>
      <c r="W10" s="354"/>
      <c r="X10" s="355"/>
      <c r="Y10" s="354"/>
      <c r="Z10" s="355"/>
      <c r="AA10" s="354"/>
      <c r="AB10" s="355"/>
      <c r="AC10" s="354"/>
      <c r="AD10" s="355"/>
      <c r="AE10" s="309">
        <v>2</v>
      </c>
      <c r="AF10" s="311"/>
      <c r="AG10" s="312">
        <v>3</v>
      </c>
      <c r="AH10" s="311">
        <v>1</v>
      </c>
      <c r="AI10" s="357"/>
      <c r="AJ10" s="356"/>
      <c r="AK10" s="357"/>
      <c r="AL10" s="356"/>
      <c r="AM10" s="357"/>
      <c r="AN10" s="358"/>
      <c r="AO10" s="359"/>
      <c r="AP10" s="360"/>
      <c r="AQ10" s="366" t="str">
        <f t="shared" si="0"/>
        <v>FIV</v>
      </c>
    </row>
    <row r="11" spans="1:43" x14ac:dyDescent="0.25">
      <c r="A11" s="92">
        <v>7</v>
      </c>
      <c r="B11" s="92" t="s">
        <v>21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 t="s">
        <v>168</v>
      </c>
      <c r="AP11" s="52"/>
      <c r="AQ11" s="192" t="str">
        <f t="shared" si="0"/>
        <v>FIV</v>
      </c>
    </row>
    <row r="12" spans="1:43" x14ac:dyDescent="0.25">
      <c r="A12" s="92">
        <v>8</v>
      </c>
      <c r="B12" s="92" t="s">
        <v>21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2" t="str">
        <f t="shared" si="0"/>
        <v>FIV</v>
      </c>
    </row>
    <row r="13" spans="1:43" x14ac:dyDescent="0.25">
      <c r="A13" s="92">
        <v>9</v>
      </c>
      <c r="B13" s="92" t="s">
        <v>21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2" t="str">
        <f t="shared" si="0"/>
        <v>FIV</v>
      </c>
    </row>
    <row r="14" spans="1:43" x14ac:dyDescent="0.25">
      <c r="A14" s="92">
        <v>10</v>
      </c>
      <c r="B14" s="92" t="s">
        <v>21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2" t="str">
        <f t="shared" si="0"/>
        <v>FIV</v>
      </c>
    </row>
    <row r="15" spans="1:43" x14ac:dyDescent="0.25">
      <c r="A15" s="92">
        <v>11</v>
      </c>
      <c r="B15" s="92" t="s">
        <v>21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2" t="str">
        <f t="shared" si="0"/>
        <v>FIV</v>
      </c>
    </row>
    <row r="16" spans="1:43" x14ac:dyDescent="0.25">
      <c r="A16" s="92">
        <v>12</v>
      </c>
      <c r="B16" s="92" t="s">
        <v>21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2" t="str">
        <f t="shared" si="0"/>
        <v>FIV</v>
      </c>
    </row>
    <row r="17" spans="1:43" x14ac:dyDescent="0.25">
      <c r="A17" s="92">
        <v>13</v>
      </c>
      <c r="B17" s="92" t="s">
        <v>21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2" t="str">
        <f t="shared" si="0"/>
        <v>FIV</v>
      </c>
    </row>
    <row r="18" spans="1:43" x14ac:dyDescent="0.25">
      <c r="A18" s="92">
        <v>14</v>
      </c>
      <c r="B18" s="92" t="s">
        <v>21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2" t="str">
        <f t="shared" si="0"/>
        <v>FIV</v>
      </c>
    </row>
    <row r="19" spans="1:43" x14ac:dyDescent="0.25">
      <c r="A19" s="92">
        <v>15</v>
      </c>
      <c r="B19" s="92" t="s">
        <v>21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0"/>
        <v>FIV</v>
      </c>
    </row>
    <row r="20" spans="1:43" x14ac:dyDescent="0.25">
      <c r="A20" s="92">
        <f t="shared" ref="A20:A37" si="1">A19+1</f>
        <v>16</v>
      </c>
      <c r="B20" s="92" t="str">
        <f t="shared" ref="B20:B48" si="2">B19</f>
        <v>FIV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0"/>
        <v>FIV</v>
      </c>
    </row>
    <row r="21" spans="1:43" x14ac:dyDescent="0.25">
      <c r="A21" s="92">
        <f t="shared" si="1"/>
        <v>17</v>
      </c>
      <c r="B21" s="92" t="str">
        <f t="shared" si="2"/>
        <v>FIV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0"/>
        <v>FIV</v>
      </c>
    </row>
    <row r="22" spans="1:43" x14ac:dyDescent="0.25">
      <c r="A22" s="92">
        <f t="shared" si="1"/>
        <v>18</v>
      </c>
      <c r="B22" s="92" t="str">
        <f t="shared" si="2"/>
        <v>FIV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0"/>
        <v>FIV</v>
      </c>
    </row>
    <row r="23" spans="1:43" x14ac:dyDescent="0.25">
      <c r="A23" s="92">
        <f t="shared" si="1"/>
        <v>19</v>
      </c>
      <c r="B23" s="92" t="str">
        <f t="shared" si="2"/>
        <v>FIV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0"/>
        <v>FIV</v>
      </c>
    </row>
    <row r="24" spans="1:43" x14ac:dyDescent="0.25">
      <c r="A24" s="92">
        <f t="shared" si="1"/>
        <v>20</v>
      </c>
      <c r="B24" s="92" t="str">
        <f t="shared" si="2"/>
        <v>FIV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0"/>
        <v>FIV</v>
      </c>
    </row>
    <row r="25" spans="1:43" x14ac:dyDescent="0.25">
      <c r="A25" s="92">
        <f t="shared" si="1"/>
        <v>21</v>
      </c>
      <c r="B25" s="92" t="str">
        <f t="shared" si="2"/>
        <v>FIV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2" t="str">
        <f t="shared" si="0"/>
        <v>FIV</v>
      </c>
    </row>
    <row r="26" spans="1:43" x14ac:dyDescent="0.25">
      <c r="A26" s="92">
        <f t="shared" si="1"/>
        <v>22</v>
      </c>
      <c r="B26" s="92" t="str">
        <f t="shared" si="2"/>
        <v>FIV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2" t="str">
        <f t="shared" si="0"/>
        <v>FIV</v>
      </c>
    </row>
    <row r="27" spans="1:43" x14ac:dyDescent="0.25">
      <c r="A27" s="92">
        <f t="shared" si="1"/>
        <v>23</v>
      </c>
      <c r="B27" s="92" t="str">
        <f t="shared" si="2"/>
        <v>FIV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2" t="str">
        <f t="shared" si="0"/>
        <v>FIV</v>
      </c>
    </row>
    <row r="28" spans="1:43" x14ac:dyDescent="0.25">
      <c r="A28" s="92">
        <f t="shared" si="1"/>
        <v>24</v>
      </c>
      <c r="B28" s="92" t="str">
        <f t="shared" si="2"/>
        <v>FIV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0"/>
        <v>FIV</v>
      </c>
    </row>
    <row r="29" spans="1:43" x14ac:dyDescent="0.25">
      <c r="A29" s="92">
        <f t="shared" si="1"/>
        <v>25</v>
      </c>
      <c r="B29" s="92" t="str">
        <f t="shared" si="2"/>
        <v>FIV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2" t="str">
        <f t="shared" si="0"/>
        <v>FIV</v>
      </c>
    </row>
    <row r="30" spans="1:43" x14ac:dyDescent="0.25">
      <c r="A30" s="92">
        <f t="shared" si="1"/>
        <v>26</v>
      </c>
      <c r="B30" s="92" t="str">
        <f t="shared" si="2"/>
        <v>FIV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si="0"/>
        <v>FIV</v>
      </c>
    </row>
    <row r="31" spans="1:43" x14ac:dyDescent="0.25">
      <c r="A31" s="92">
        <f t="shared" si="1"/>
        <v>27</v>
      </c>
      <c r="B31" s="92" t="str">
        <f t="shared" si="2"/>
        <v>FIV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0"/>
        <v>FIV</v>
      </c>
    </row>
    <row r="32" spans="1:43" x14ac:dyDescent="0.25">
      <c r="A32" s="92">
        <f t="shared" si="1"/>
        <v>28</v>
      </c>
      <c r="B32" s="92" t="str">
        <f t="shared" si="2"/>
        <v>FIV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0"/>
        <v>FIV</v>
      </c>
    </row>
    <row r="33" spans="1:43" x14ac:dyDescent="0.25">
      <c r="A33" s="92">
        <f t="shared" si="1"/>
        <v>29</v>
      </c>
      <c r="B33" s="92" t="str">
        <f t="shared" si="2"/>
        <v>FIV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0"/>
        <v>FIV</v>
      </c>
    </row>
    <row r="34" spans="1:43" x14ac:dyDescent="0.25">
      <c r="A34" s="92">
        <f t="shared" si="1"/>
        <v>30</v>
      </c>
      <c r="B34" s="92" t="str">
        <f t="shared" si="2"/>
        <v>FIV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0"/>
        <v>FIV</v>
      </c>
    </row>
    <row r="35" spans="1:43" x14ac:dyDescent="0.25">
      <c r="A35" s="92">
        <f t="shared" si="1"/>
        <v>31</v>
      </c>
      <c r="B35" s="92" t="str">
        <f t="shared" si="2"/>
        <v>FIV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0"/>
        <v>FIV</v>
      </c>
    </row>
    <row r="36" spans="1:43" x14ac:dyDescent="0.25">
      <c r="A36" s="92">
        <f t="shared" si="1"/>
        <v>32</v>
      </c>
      <c r="B36" s="92" t="str">
        <f t="shared" si="2"/>
        <v>FIV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0"/>
        <v>FIV</v>
      </c>
    </row>
    <row r="37" spans="1:43" x14ac:dyDescent="0.25">
      <c r="A37" s="92">
        <f t="shared" si="1"/>
        <v>33</v>
      </c>
      <c r="B37" s="92" t="str">
        <f t="shared" si="2"/>
        <v>FIV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3">B37</f>
        <v>FIV</v>
      </c>
    </row>
    <row r="38" spans="1:43" x14ac:dyDescent="0.25">
      <c r="A38" s="92">
        <f t="shared" ref="A38:A101" si="4">A37+1</f>
        <v>34</v>
      </c>
      <c r="B38" s="92" t="str">
        <f t="shared" si="2"/>
        <v>FIV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3"/>
        <v>FIV</v>
      </c>
    </row>
    <row r="39" spans="1:43" x14ac:dyDescent="0.25">
      <c r="A39" s="92">
        <f t="shared" si="4"/>
        <v>35</v>
      </c>
      <c r="B39" s="92" t="str">
        <f t="shared" si="2"/>
        <v>FIV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3"/>
        <v>FIV</v>
      </c>
    </row>
    <row r="40" spans="1:43" x14ac:dyDescent="0.25">
      <c r="A40" s="92">
        <f t="shared" si="4"/>
        <v>36</v>
      </c>
      <c r="B40" s="92" t="str">
        <f t="shared" si="2"/>
        <v>FIV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3"/>
        <v>FIV</v>
      </c>
    </row>
    <row r="41" spans="1:43" x14ac:dyDescent="0.25">
      <c r="A41" s="92">
        <f t="shared" si="4"/>
        <v>37</v>
      </c>
      <c r="B41" s="92" t="str">
        <f t="shared" si="2"/>
        <v>FIV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3"/>
        <v>FIV</v>
      </c>
    </row>
    <row r="42" spans="1:43" x14ac:dyDescent="0.25">
      <c r="A42" s="92">
        <f t="shared" si="4"/>
        <v>38</v>
      </c>
      <c r="B42" s="92" t="str">
        <f t="shared" si="2"/>
        <v>FIV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3"/>
        <v>FIV</v>
      </c>
    </row>
    <row r="43" spans="1:43" x14ac:dyDescent="0.25">
      <c r="A43" s="92">
        <f t="shared" si="4"/>
        <v>39</v>
      </c>
      <c r="B43" s="92" t="str">
        <f t="shared" si="2"/>
        <v>FIV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3"/>
        <v>FIV</v>
      </c>
    </row>
    <row r="44" spans="1:43" x14ac:dyDescent="0.25">
      <c r="A44" s="92">
        <f t="shared" si="4"/>
        <v>40</v>
      </c>
      <c r="B44" s="92" t="str">
        <f t="shared" si="2"/>
        <v>FIV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3"/>
        <v>FIV</v>
      </c>
    </row>
    <row r="45" spans="1:43" x14ac:dyDescent="0.25">
      <c r="A45" s="92">
        <f t="shared" si="4"/>
        <v>41</v>
      </c>
      <c r="B45" s="92" t="str">
        <f t="shared" si="2"/>
        <v>FIV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3"/>
        <v>FIV</v>
      </c>
    </row>
    <row r="46" spans="1:43" x14ac:dyDescent="0.25">
      <c r="A46" s="92">
        <f t="shared" si="4"/>
        <v>42</v>
      </c>
      <c r="B46" s="92" t="str">
        <f t="shared" si="2"/>
        <v>FIV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3"/>
        <v>FIV</v>
      </c>
    </row>
    <row r="47" spans="1:43" x14ac:dyDescent="0.25">
      <c r="A47" s="92">
        <f t="shared" si="4"/>
        <v>43</v>
      </c>
      <c r="B47" s="92" t="str">
        <f t="shared" si="2"/>
        <v>FIV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3"/>
        <v>FIV</v>
      </c>
    </row>
    <row r="48" spans="1:43" x14ac:dyDescent="0.25">
      <c r="A48" s="92">
        <f t="shared" si="4"/>
        <v>44</v>
      </c>
      <c r="B48" s="92" t="str">
        <f t="shared" si="2"/>
        <v>FIV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3"/>
        <v>FIV</v>
      </c>
    </row>
    <row r="49" spans="1:43" x14ac:dyDescent="0.25">
      <c r="A49" s="92">
        <f t="shared" si="4"/>
        <v>45</v>
      </c>
      <c r="B49" s="92" t="str">
        <f>B43</f>
        <v>FIV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3"/>
        <v>FIV</v>
      </c>
    </row>
    <row r="50" spans="1:43" x14ac:dyDescent="0.25">
      <c r="A50" s="92">
        <f t="shared" si="4"/>
        <v>46</v>
      </c>
      <c r="B50" s="92" t="str">
        <f>B49</f>
        <v>FIV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3"/>
        <v>FIV</v>
      </c>
    </row>
    <row r="51" spans="1:43" x14ac:dyDescent="0.25">
      <c r="A51" s="92">
        <f t="shared" si="4"/>
        <v>47</v>
      </c>
      <c r="B51" s="92" t="str">
        <f>B50</f>
        <v>FIV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3"/>
        <v>FIV</v>
      </c>
    </row>
    <row r="52" spans="1:43" x14ac:dyDescent="0.25">
      <c r="A52" s="92">
        <f t="shared" si="4"/>
        <v>48</v>
      </c>
      <c r="B52" s="92" t="str">
        <f>B51</f>
        <v>FIV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3"/>
        <v>FIV</v>
      </c>
    </row>
    <row r="53" spans="1:43" x14ac:dyDescent="0.25">
      <c r="A53" s="92">
        <f t="shared" si="4"/>
        <v>49</v>
      </c>
      <c r="B53" s="92" t="str">
        <f>B52</f>
        <v>FIV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3"/>
        <v>FIV</v>
      </c>
    </row>
    <row r="54" spans="1:43" x14ac:dyDescent="0.25">
      <c r="A54" s="92">
        <f t="shared" si="4"/>
        <v>50</v>
      </c>
      <c r="B54" s="92" t="str">
        <f t="shared" ref="B54:B82" si="5">B53</f>
        <v>FIV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3"/>
        <v>FIV</v>
      </c>
    </row>
    <row r="55" spans="1:43" x14ac:dyDescent="0.25">
      <c r="A55" s="92">
        <f t="shared" si="4"/>
        <v>51</v>
      </c>
      <c r="B55" s="92" t="str">
        <f t="shared" si="5"/>
        <v>FIV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3"/>
        <v>FIV</v>
      </c>
    </row>
    <row r="56" spans="1:43" x14ac:dyDescent="0.25">
      <c r="A56" s="92">
        <f t="shared" si="4"/>
        <v>52</v>
      </c>
      <c r="B56" s="92" t="str">
        <f t="shared" si="5"/>
        <v>FIV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3"/>
        <v>FIV</v>
      </c>
    </row>
    <row r="57" spans="1:43" x14ac:dyDescent="0.25">
      <c r="A57" s="92">
        <f t="shared" si="4"/>
        <v>53</v>
      </c>
      <c r="B57" s="92" t="str">
        <f t="shared" si="5"/>
        <v>FIV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3"/>
        <v>FIV</v>
      </c>
    </row>
    <row r="58" spans="1:43" x14ac:dyDescent="0.25">
      <c r="A58" s="92">
        <f t="shared" si="4"/>
        <v>54</v>
      </c>
      <c r="B58" s="92" t="str">
        <f t="shared" si="5"/>
        <v>FIV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3"/>
        <v>FIV</v>
      </c>
    </row>
    <row r="59" spans="1:43" x14ac:dyDescent="0.25">
      <c r="A59" s="92">
        <f t="shared" si="4"/>
        <v>55</v>
      </c>
      <c r="B59" s="92" t="str">
        <f t="shared" si="5"/>
        <v>FIV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3"/>
        <v>FIV</v>
      </c>
    </row>
    <row r="60" spans="1:43" x14ac:dyDescent="0.25">
      <c r="A60" s="92">
        <f t="shared" si="4"/>
        <v>56</v>
      </c>
      <c r="B60" s="92" t="str">
        <f t="shared" si="5"/>
        <v>FIV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3"/>
        <v>FIV</v>
      </c>
    </row>
    <row r="61" spans="1:43" x14ac:dyDescent="0.25">
      <c r="A61" s="92">
        <f t="shared" si="4"/>
        <v>57</v>
      </c>
      <c r="B61" s="92" t="str">
        <f t="shared" si="5"/>
        <v>FIV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3"/>
        <v>FIV</v>
      </c>
    </row>
    <row r="62" spans="1:43" x14ac:dyDescent="0.25">
      <c r="A62" s="92">
        <f t="shared" si="4"/>
        <v>58</v>
      </c>
      <c r="B62" s="92" t="str">
        <f t="shared" si="5"/>
        <v>FIV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3"/>
        <v>FIV</v>
      </c>
    </row>
    <row r="63" spans="1:43" x14ac:dyDescent="0.25">
      <c r="A63" s="92">
        <f t="shared" si="4"/>
        <v>59</v>
      </c>
      <c r="B63" s="92" t="str">
        <f t="shared" si="5"/>
        <v>FIV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3"/>
        <v>FIV</v>
      </c>
    </row>
    <row r="64" spans="1:43" x14ac:dyDescent="0.25">
      <c r="A64" s="92">
        <f t="shared" si="4"/>
        <v>60</v>
      </c>
      <c r="B64" s="92" t="str">
        <f t="shared" si="5"/>
        <v>FIV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3"/>
        <v>FIV</v>
      </c>
    </row>
    <row r="65" spans="1:43" x14ac:dyDescent="0.25">
      <c r="A65" s="92">
        <f t="shared" si="4"/>
        <v>61</v>
      </c>
      <c r="B65" s="92" t="str">
        <f t="shared" si="5"/>
        <v>FIV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3"/>
        <v>FIV</v>
      </c>
    </row>
    <row r="66" spans="1:43" x14ac:dyDescent="0.25">
      <c r="A66" s="92">
        <f t="shared" si="4"/>
        <v>62</v>
      </c>
      <c r="B66" s="92" t="str">
        <f t="shared" si="5"/>
        <v>FIV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3"/>
        <v>FIV</v>
      </c>
    </row>
    <row r="67" spans="1:43" x14ac:dyDescent="0.25">
      <c r="A67" s="92">
        <f t="shared" si="4"/>
        <v>63</v>
      </c>
      <c r="B67" s="92" t="str">
        <f t="shared" si="5"/>
        <v>FIV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3"/>
        <v>FIV</v>
      </c>
    </row>
    <row r="68" spans="1:43" x14ac:dyDescent="0.25">
      <c r="A68" s="92">
        <f t="shared" si="4"/>
        <v>64</v>
      </c>
      <c r="B68" s="92" t="str">
        <f t="shared" si="5"/>
        <v>FIV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3"/>
        <v>FIV</v>
      </c>
    </row>
    <row r="69" spans="1:43" x14ac:dyDescent="0.25">
      <c r="A69" s="92">
        <f t="shared" si="4"/>
        <v>65</v>
      </c>
      <c r="B69" s="92" t="str">
        <f t="shared" si="5"/>
        <v>FIV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6">B69</f>
        <v>FIV</v>
      </c>
    </row>
    <row r="70" spans="1:43" x14ac:dyDescent="0.25">
      <c r="A70" s="92">
        <f t="shared" si="4"/>
        <v>66</v>
      </c>
      <c r="B70" s="92" t="str">
        <f t="shared" si="5"/>
        <v>FIV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6"/>
        <v>FIV</v>
      </c>
    </row>
    <row r="71" spans="1:43" x14ac:dyDescent="0.25">
      <c r="A71" s="92">
        <f t="shared" si="4"/>
        <v>67</v>
      </c>
      <c r="B71" s="92" t="str">
        <f t="shared" si="5"/>
        <v>FIV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6"/>
        <v>FIV</v>
      </c>
    </row>
    <row r="72" spans="1:43" x14ac:dyDescent="0.25">
      <c r="A72" s="92">
        <f t="shared" si="4"/>
        <v>68</v>
      </c>
      <c r="B72" s="92" t="str">
        <f t="shared" si="5"/>
        <v>FIV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6"/>
        <v>FIV</v>
      </c>
    </row>
    <row r="73" spans="1:43" x14ac:dyDescent="0.25">
      <c r="A73" s="92">
        <f t="shared" si="4"/>
        <v>69</v>
      </c>
      <c r="B73" s="92" t="str">
        <f t="shared" si="5"/>
        <v>FIV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6"/>
        <v>FIV</v>
      </c>
    </row>
    <row r="74" spans="1:43" x14ac:dyDescent="0.25">
      <c r="A74" s="92">
        <f t="shared" si="4"/>
        <v>70</v>
      </c>
      <c r="B74" s="92" t="str">
        <f t="shared" si="5"/>
        <v>FIV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6"/>
        <v>FIV</v>
      </c>
    </row>
    <row r="75" spans="1:43" x14ac:dyDescent="0.25">
      <c r="A75" s="92">
        <f t="shared" si="4"/>
        <v>71</v>
      </c>
      <c r="B75" s="92" t="str">
        <f t="shared" si="5"/>
        <v>FIV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6"/>
        <v>FIV</v>
      </c>
    </row>
    <row r="76" spans="1:43" x14ac:dyDescent="0.25">
      <c r="A76" s="92">
        <f t="shared" si="4"/>
        <v>72</v>
      </c>
      <c r="B76" s="92" t="str">
        <f t="shared" si="5"/>
        <v>FIV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6"/>
        <v>FIV</v>
      </c>
    </row>
    <row r="77" spans="1:43" x14ac:dyDescent="0.25">
      <c r="A77" s="92">
        <f t="shared" si="4"/>
        <v>73</v>
      </c>
      <c r="B77" s="92" t="str">
        <f t="shared" si="5"/>
        <v>FIV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6"/>
        <v>FIV</v>
      </c>
    </row>
    <row r="78" spans="1:43" x14ac:dyDescent="0.25">
      <c r="A78" s="92">
        <f t="shared" si="4"/>
        <v>74</v>
      </c>
      <c r="B78" s="92" t="str">
        <f t="shared" si="5"/>
        <v>FIV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6"/>
        <v>FIV</v>
      </c>
    </row>
    <row r="79" spans="1:43" x14ac:dyDescent="0.25">
      <c r="A79" s="92">
        <f t="shared" si="4"/>
        <v>75</v>
      </c>
      <c r="B79" s="92" t="str">
        <f t="shared" si="5"/>
        <v>FIV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6"/>
        <v>FIV</v>
      </c>
    </row>
    <row r="80" spans="1:43" x14ac:dyDescent="0.25">
      <c r="A80" s="92">
        <f t="shared" si="4"/>
        <v>76</v>
      </c>
      <c r="B80" s="92" t="str">
        <f t="shared" si="5"/>
        <v>FIV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6"/>
        <v>FIV</v>
      </c>
    </row>
    <row r="81" spans="1:43" x14ac:dyDescent="0.25">
      <c r="A81" s="92">
        <f t="shared" si="4"/>
        <v>77</v>
      </c>
      <c r="B81" s="92" t="str">
        <f t="shared" si="5"/>
        <v>FIV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6"/>
        <v>FIV</v>
      </c>
    </row>
    <row r="82" spans="1:43" x14ac:dyDescent="0.25">
      <c r="A82" s="92">
        <f t="shared" si="4"/>
        <v>78</v>
      </c>
      <c r="B82" s="92" t="str">
        <f t="shared" si="5"/>
        <v>FIV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6"/>
        <v>FIV</v>
      </c>
    </row>
    <row r="83" spans="1:43" x14ac:dyDescent="0.25">
      <c r="A83" s="92">
        <f t="shared" si="4"/>
        <v>79</v>
      </c>
      <c r="B83" s="92" t="str">
        <f>B77</f>
        <v>FIV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6"/>
        <v>FIV</v>
      </c>
    </row>
    <row r="84" spans="1:43" x14ac:dyDescent="0.25">
      <c r="A84" s="92">
        <f t="shared" si="4"/>
        <v>80</v>
      </c>
      <c r="B84" s="92" t="str">
        <f>B83</f>
        <v>FIV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6"/>
        <v>FIV</v>
      </c>
    </row>
    <row r="85" spans="1:43" x14ac:dyDescent="0.25">
      <c r="A85" s="92">
        <f t="shared" si="4"/>
        <v>81</v>
      </c>
      <c r="B85" s="92" t="str">
        <f t="shared" ref="B85:B103" si="7">B84</f>
        <v>FIV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6"/>
        <v>FIV</v>
      </c>
    </row>
    <row r="86" spans="1:43" x14ac:dyDescent="0.25">
      <c r="A86" s="92">
        <f t="shared" si="4"/>
        <v>82</v>
      </c>
      <c r="B86" s="92" t="str">
        <f t="shared" si="7"/>
        <v>FIV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6"/>
        <v>FIV</v>
      </c>
    </row>
    <row r="87" spans="1:43" x14ac:dyDescent="0.25">
      <c r="A87" s="92">
        <f t="shared" si="4"/>
        <v>83</v>
      </c>
      <c r="B87" s="92" t="str">
        <f t="shared" si="7"/>
        <v>FIV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6"/>
        <v>FIV</v>
      </c>
    </row>
    <row r="88" spans="1:43" x14ac:dyDescent="0.25">
      <c r="A88" s="92">
        <f t="shared" si="4"/>
        <v>84</v>
      </c>
      <c r="B88" s="92" t="str">
        <f t="shared" si="7"/>
        <v>FIV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6"/>
        <v>FIV</v>
      </c>
    </row>
    <row r="89" spans="1:43" x14ac:dyDescent="0.25">
      <c r="A89" s="92">
        <f t="shared" si="4"/>
        <v>85</v>
      </c>
      <c r="B89" s="92" t="str">
        <f t="shared" si="7"/>
        <v>FIV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6"/>
        <v>FIV</v>
      </c>
    </row>
    <row r="90" spans="1:43" x14ac:dyDescent="0.25">
      <c r="A90" s="92">
        <f t="shared" si="4"/>
        <v>86</v>
      </c>
      <c r="B90" s="92" t="str">
        <f t="shared" si="7"/>
        <v>FIV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6"/>
        <v>FIV</v>
      </c>
    </row>
    <row r="91" spans="1:43" x14ac:dyDescent="0.25">
      <c r="A91" s="92">
        <f t="shared" si="4"/>
        <v>87</v>
      </c>
      <c r="B91" s="92" t="str">
        <f t="shared" si="7"/>
        <v>FIV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6"/>
        <v>FIV</v>
      </c>
    </row>
    <row r="92" spans="1:43" x14ac:dyDescent="0.25">
      <c r="A92" s="92">
        <f t="shared" si="4"/>
        <v>88</v>
      </c>
      <c r="B92" s="92" t="str">
        <f t="shared" si="7"/>
        <v>FIV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6"/>
        <v>FIV</v>
      </c>
    </row>
    <row r="93" spans="1:43" x14ac:dyDescent="0.25">
      <c r="A93" s="92">
        <f t="shared" si="4"/>
        <v>89</v>
      </c>
      <c r="B93" s="92" t="str">
        <f t="shared" si="7"/>
        <v>FIV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6"/>
        <v>FIV</v>
      </c>
    </row>
    <row r="94" spans="1:43" x14ac:dyDescent="0.25">
      <c r="A94" s="92">
        <f t="shared" si="4"/>
        <v>90</v>
      </c>
      <c r="B94" s="92" t="str">
        <f t="shared" si="7"/>
        <v>FIV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6"/>
        <v>FIV</v>
      </c>
    </row>
    <row r="95" spans="1:43" x14ac:dyDescent="0.25">
      <c r="A95" s="92">
        <f t="shared" si="4"/>
        <v>91</v>
      </c>
      <c r="B95" s="92" t="str">
        <f t="shared" si="7"/>
        <v>FIV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6"/>
        <v>FIV</v>
      </c>
    </row>
    <row r="96" spans="1:43" x14ac:dyDescent="0.25">
      <c r="A96" s="92">
        <f t="shared" si="4"/>
        <v>92</v>
      </c>
      <c r="B96" s="92" t="str">
        <f t="shared" si="7"/>
        <v>FIV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6"/>
        <v>FIV</v>
      </c>
    </row>
    <row r="97" spans="1:43" x14ac:dyDescent="0.25">
      <c r="A97" s="92">
        <f t="shared" si="4"/>
        <v>93</v>
      </c>
      <c r="B97" s="92" t="str">
        <f t="shared" si="7"/>
        <v>FIV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6"/>
        <v>FIV</v>
      </c>
    </row>
    <row r="98" spans="1:43" x14ac:dyDescent="0.25">
      <c r="A98" s="92">
        <f t="shared" si="4"/>
        <v>94</v>
      </c>
      <c r="B98" s="92" t="str">
        <f t="shared" si="7"/>
        <v>FIV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6"/>
        <v>FIV</v>
      </c>
    </row>
    <row r="99" spans="1:43" x14ac:dyDescent="0.25">
      <c r="A99" s="92">
        <f t="shared" si="4"/>
        <v>95</v>
      </c>
      <c r="B99" s="92" t="str">
        <f t="shared" si="7"/>
        <v>FIV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6"/>
        <v>FIV</v>
      </c>
    </row>
    <row r="100" spans="1:43" x14ac:dyDescent="0.25">
      <c r="A100" s="92">
        <f t="shared" si="4"/>
        <v>96</v>
      </c>
      <c r="B100" s="92" t="str">
        <f t="shared" si="7"/>
        <v>FIV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6"/>
        <v>FIV</v>
      </c>
    </row>
    <row r="101" spans="1:43" x14ac:dyDescent="0.25">
      <c r="A101" s="92">
        <f t="shared" si="4"/>
        <v>97</v>
      </c>
      <c r="B101" s="92" t="str">
        <f t="shared" si="7"/>
        <v>FIV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6"/>
        <v>FIV</v>
      </c>
    </row>
    <row r="102" spans="1:43" x14ac:dyDescent="0.25">
      <c r="A102" s="92">
        <f t="shared" ref="A102:A103" si="8">A101+1</f>
        <v>98</v>
      </c>
      <c r="B102" s="92" t="str">
        <f t="shared" si="7"/>
        <v>FIV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6"/>
        <v>FIV</v>
      </c>
    </row>
    <row r="103" spans="1:43" x14ac:dyDescent="0.25">
      <c r="A103" s="92">
        <f t="shared" si="8"/>
        <v>99</v>
      </c>
      <c r="B103" s="92" t="str">
        <f t="shared" si="7"/>
        <v>FIV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6"/>
        <v>FIV</v>
      </c>
    </row>
    <row r="104" spans="1:43" ht="16.5" thickBot="1" x14ac:dyDescent="0.3">
      <c r="A104" s="92">
        <f>A103+1</f>
        <v>100</v>
      </c>
      <c r="B104" s="92" t="str">
        <f>B53</f>
        <v>FIV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6"/>
        <v>FIV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10</v>
      </c>
      <c r="Q105" s="91" t="str">
        <f>IF(SUM(Q5:Q104)=0,"",SUM(Q5:Q104))</f>
        <v/>
      </c>
      <c r="R105" s="91">
        <f>IF(SUM(R5:R104)=0,"",SUM(R5:R104))</f>
        <v>50</v>
      </c>
      <c r="S105" s="635" t="str">
        <f t="shared" ref="S105:AN105" si="9">S2</f>
        <v>ADVENTUROUS ACTIVITIES</v>
      </c>
      <c r="T105" s="628" t="str">
        <f t="shared" si="9"/>
        <v>ARCHERY</v>
      </c>
      <c r="U105" s="626" t="str">
        <f t="shared" si="9"/>
        <v>ATHLETICS</v>
      </c>
      <c r="V105" s="628" t="str">
        <f t="shared" si="9"/>
        <v>BADMINTON</v>
      </c>
      <c r="W105" s="626" t="str">
        <f t="shared" si="9"/>
        <v>CANOEING</v>
      </c>
      <c r="X105" s="628" t="str">
        <f t="shared" si="9"/>
        <v>GOLF</v>
      </c>
      <c r="Y105" s="626" t="str">
        <f t="shared" si="9"/>
        <v>GYMNASTICS</v>
      </c>
      <c r="Z105" s="628" t="str">
        <f t="shared" si="9"/>
        <v>JUDO</v>
      </c>
      <c r="AA105" s="626" t="str">
        <f t="shared" si="9"/>
        <v>MOUNTAIN BIKING</v>
      </c>
      <c r="AB105" s="628" t="str">
        <f t="shared" si="9"/>
        <v>POOL -ARTISTIC SWIMMING</v>
      </c>
      <c r="AC105" s="626" t="str">
        <f t="shared" si="9"/>
        <v>POOL - POOLSIDE DIVING</v>
      </c>
      <c r="AD105" s="628" t="str">
        <f t="shared" si="9"/>
        <v>SKATEBOARDING</v>
      </c>
      <c r="AE105" s="626" t="str">
        <f t="shared" si="9"/>
        <v>SWORD FENCING</v>
      </c>
      <c r="AF105" s="628" t="str">
        <f t="shared" si="9"/>
        <v>TABLE TENNIS</v>
      </c>
      <c r="AG105" s="626" t="str">
        <f t="shared" si="9"/>
        <v>TRAMPOLINING</v>
      </c>
      <c r="AH105" s="628" t="str">
        <f t="shared" si="9"/>
        <v>VOLLEYBALL</v>
      </c>
      <c r="AI105" s="626" t="str">
        <f t="shared" si="9"/>
        <v>UNUSED</v>
      </c>
      <c r="AJ105" s="628" t="str">
        <f t="shared" si="9"/>
        <v>UNUSED</v>
      </c>
      <c r="AK105" s="626" t="str">
        <f t="shared" si="9"/>
        <v>UNUSED</v>
      </c>
      <c r="AL105" s="628" t="str">
        <f t="shared" si="9"/>
        <v>UNUSED</v>
      </c>
      <c r="AM105" s="626" t="str">
        <f t="shared" si="9"/>
        <v>UNUSED</v>
      </c>
      <c r="AN105" s="624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1</v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>
        <f t="shared" si="10"/>
        <v>4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 t="str">
        <f t="shared" si="10"/>
        <v/>
      </c>
      <c r="AF108" s="35" t="str">
        <f t="shared" si="10"/>
        <v/>
      </c>
      <c r="AG108" s="35" t="str">
        <f t="shared" si="10"/>
        <v/>
      </c>
      <c r="AH108" s="35">
        <f t="shared" si="10"/>
        <v>1</v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1">IF(COUNTIF(S5:S104,2)=0,"",COUNTIF(S5:S104,2))</f>
        <v>1</v>
      </c>
      <c r="T109" s="27" t="str">
        <f t="shared" si="11"/>
        <v/>
      </c>
      <c r="U109" s="27" t="str">
        <f t="shared" si="11"/>
        <v/>
      </c>
      <c r="V109" s="27">
        <f t="shared" si="11"/>
        <v>1</v>
      </c>
      <c r="W109" s="27" t="str">
        <f t="shared" si="11"/>
        <v/>
      </c>
      <c r="X109" s="27" t="str">
        <f t="shared" si="11"/>
        <v/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>
        <f t="shared" si="11"/>
        <v>1</v>
      </c>
      <c r="AD109" s="27" t="str">
        <f t="shared" si="11"/>
        <v/>
      </c>
      <c r="AE109" s="27">
        <f t="shared" si="11"/>
        <v>1</v>
      </c>
      <c r="AF109" s="27" t="str">
        <f t="shared" si="11"/>
        <v/>
      </c>
      <c r="AG109" s="27">
        <f t="shared" si="11"/>
        <v>1</v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>
        <f t="shared" si="12"/>
        <v>1</v>
      </c>
      <c r="X110" s="27" t="str">
        <f t="shared" si="12"/>
        <v/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>
        <f t="shared" si="12"/>
        <v>1</v>
      </c>
      <c r="AD110" s="27" t="str">
        <f t="shared" si="12"/>
        <v/>
      </c>
      <c r="AE110" s="27">
        <f t="shared" si="12"/>
        <v>1</v>
      </c>
      <c r="AF110" s="27">
        <f t="shared" si="12"/>
        <v>1</v>
      </c>
      <c r="AG110" s="27">
        <f t="shared" si="12"/>
        <v>2</v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6</v>
      </c>
    </row>
    <row r="111" spans="1:43" ht="16.5" thickTop="1" x14ac:dyDescent="0.25"/>
  </sheetData>
  <sortState xmlns:xlrd2="http://schemas.microsoft.com/office/spreadsheetml/2017/richdata2" ref="C5:AM11">
    <sortCondition ref="D5:D11"/>
    <sortCondition ref="C5:C11"/>
  </sortState>
  <mergeCells count="48">
    <mergeCell ref="AO2:AO3"/>
    <mergeCell ref="P3:R3"/>
    <mergeCell ref="AL105:AL106"/>
    <mergeCell ref="AM105:AM106"/>
    <mergeCell ref="AN105:AN106"/>
    <mergeCell ref="AA105:AA106"/>
    <mergeCell ref="W105:W106"/>
    <mergeCell ref="V105:V106"/>
    <mergeCell ref="X105:X106"/>
    <mergeCell ref="Y105:Y106"/>
    <mergeCell ref="Z105:Z106"/>
    <mergeCell ref="S105:S106"/>
    <mergeCell ref="T105:T106"/>
    <mergeCell ref="AC2:AC4"/>
    <mergeCell ref="AD2:AD4"/>
    <mergeCell ref="AE2:AE4"/>
    <mergeCell ref="S1:AN1"/>
    <mergeCell ref="D2:G2"/>
    <mergeCell ref="AL2:AL4"/>
    <mergeCell ref="AM2:AM4"/>
    <mergeCell ref="AN2:AN4"/>
    <mergeCell ref="W2:W4"/>
    <mergeCell ref="X2:X4"/>
    <mergeCell ref="Y2:Y4"/>
    <mergeCell ref="Z2:Z4"/>
    <mergeCell ref="AJ2:AJ4"/>
    <mergeCell ref="AK2:AK4"/>
    <mergeCell ref="T2:T4"/>
    <mergeCell ref="U2:U4"/>
    <mergeCell ref="AH2:AH4"/>
    <mergeCell ref="AI2:AI4"/>
    <mergeCell ref="AB2:AB4"/>
    <mergeCell ref="AF2:AF4"/>
    <mergeCell ref="AG2:AG4"/>
    <mergeCell ref="V2:V4"/>
    <mergeCell ref="S2:S4"/>
    <mergeCell ref="AJ105:AJ106"/>
    <mergeCell ref="AA2:AA4"/>
    <mergeCell ref="U105:U106"/>
    <mergeCell ref="AK105:AK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</mergeCells>
  <conditionalFormatting sqref="S108:AN110">
    <cfRule type="notContainsBlanks" dxfId="20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317AD249-FF00-524A-932C-9501CD860272}"/>
    <hyperlink ref="H6" r:id="rId2" xr:uid="{09746173-4556-F243-ABE2-A8FA92051FE3}"/>
    <hyperlink ref="H7" r:id="rId3" xr:uid="{246766AE-E275-854B-8F89-017093D562A3}"/>
    <hyperlink ref="H8" r:id="rId4" xr:uid="{F8896329-B0D8-574A-8B82-AA327959C466}"/>
    <hyperlink ref="H9" r:id="rId5" xr:uid="{5531EF45-ED63-AF42-8918-102D206BE9E0}"/>
    <hyperlink ref="H10" r:id="rId6" xr:uid="{400717CE-656B-AA46-9C89-7CDF6EFE0488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11"/>
  <sheetViews>
    <sheetView topLeftCell="A2" zoomScale="80" zoomScaleNormal="80" workbookViewId="0">
      <pane ySplit="1650" topLeftCell="A4" activePane="bottomLeft"/>
      <selection activeCell="I10" sqref="I10"/>
      <selection pane="bottomLeft" activeCell="A6" sqref="A6:XFD6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2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228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96</v>
      </c>
      <c r="E2" s="631"/>
      <c r="F2" s="631"/>
      <c r="G2" s="632"/>
      <c r="H2" s="124"/>
      <c r="I2" s="124"/>
      <c r="J2" s="78" t="s">
        <v>62</v>
      </c>
      <c r="K2" s="122" t="s">
        <v>119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Holy Trinity CE Primary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229" t="s">
        <v>60</v>
      </c>
      <c r="AP4" s="67" t="s">
        <v>4</v>
      </c>
    </row>
    <row r="5" spans="1:43" ht="16.5" thickTop="1" x14ac:dyDescent="0.25">
      <c r="A5" s="386">
        <v>16</v>
      </c>
      <c r="B5" s="386" t="s">
        <v>28</v>
      </c>
      <c r="C5" s="418" t="s">
        <v>945</v>
      </c>
      <c r="D5" s="419" t="s">
        <v>2212</v>
      </c>
      <c r="E5" s="403" t="s">
        <v>2213</v>
      </c>
      <c r="F5" s="403" t="s">
        <v>2214</v>
      </c>
      <c r="G5" s="390" t="s">
        <v>161</v>
      </c>
      <c r="H5" s="386" t="s">
        <v>2215</v>
      </c>
      <c r="I5" s="405" t="s">
        <v>2216</v>
      </c>
      <c r="J5" s="405" t="s">
        <v>2142</v>
      </c>
      <c r="K5" s="405"/>
      <c r="L5" s="406" t="s">
        <v>2217</v>
      </c>
      <c r="M5" s="390" t="s">
        <v>2218</v>
      </c>
      <c r="N5" s="395"/>
      <c r="O5" s="420" t="s">
        <v>153</v>
      </c>
      <c r="P5" s="307">
        <v>10</v>
      </c>
      <c r="Q5" s="308"/>
      <c r="R5" s="191"/>
      <c r="S5" s="64">
        <v>2</v>
      </c>
      <c r="T5" s="65"/>
      <c r="U5" s="64"/>
      <c r="V5" s="65"/>
      <c r="W5" s="64"/>
      <c r="X5" s="65"/>
      <c r="Y5" s="64"/>
      <c r="Z5" s="65"/>
      <c r="AA5" s="64"/>
      <c r="AB5" s="65"/>
      <c r="AC5" s="64"/>
      <c r="AD5" s="65">
        <v>3</v>
      </c>
      <c r="AE5" s="64"/>
      <c r="AF5" s="63"/>
      <c r="AG5" s="62">
        <v>1</v>
      </c>
      <c r="AH5" s="63"/>
      <c r="AI5" s="62"/>
      <c r="AJ5" s="63"/>
      <c r="AK5" s="62"/>
      <c r="AL5" s="108"/>
      <c r="AM5" s="107"/>
      <c r="AN5" s="61"/>
      <c r="AO5" s="449" t="s">
        <v>336</v>
      </c>
      <c r="AP5" s="147"/>
      <c r="AQ5" s="194"/>
    </row>
    <row r="6" spans="1:43" x14ac:dyDescent="0.25">
      <c r="A6" s="386">
        <v>8</v>
      </c>
      <c r="B6" s="386" t="s">
        <v>28</v>
      </c>
      <c r="C6" s="418" t="s">
        <v>2145</v>
      </c>
      <c r="D6" s="419" t="s">
        <v>2146</v>
      </c>
      <c r="E6" s="403" t="s">
        <v>2147</v>
      </c>
      <c r="F6" s="403" t="s">
        <v>2148</v>
      </c>
      <c r="G6" s="390" t="s">
        <v>152</v>
      </c>
      <c r="H6" s="404" t="s">
        <v>2149</v>
      </c>
      <c r="I6" s="405" t="s">
        <v>2150</v>
      </c>
      <c r="J6" s="405" t="s">
        <v>2142</v>
      </c>
      <c r="K6" s="405"/>
      <c r="L6" s="406" t="s">
        <v>2151</v>
      </c>
      <c r="M6" s="390" t="s">
        <v>2152</v>
      </c>
      <c r="N6" s="395" t="s">
        <v>2153</v>
      </c>
      <c r="O6" s="420" t="s">
        <v>153</v>
      </c>
      <c r="P6" s="307">
        <v>10</v>
      </c>
      <c r="Q6" s="308"/>
      <c r="R6" s="191"/>
      <c r="S6" s="64"/>
      <c r="T6" s="65"/>
      <c r="U6" s="64"/>
      <c r="V6" s="65"/>
      <c r="W6" s="64"/>
      <c r="X6" s="65">
        <v>3</v>
      </c>
      <c r="Y6" s="64"/>
      <c r="Z6" s="65"/>
      <c r="AA6" s="64"/>
      <c r="AB6" s="65"/>
      <c r="AC6" s="64"/>
      <c r="AD6" s="65"/>
      <c r="AE6" s="64">
        <v>2</v>
      </c>
      <c r="AF6" s="63"/>
      <c r="AG6" s="62">
        <v>1</v>
      </c>
      <c r="AH6" s="63"/>
      <c r="AI6" s="62"/>
      <c r="AJ6" s="63"/>
      <c r="AK6" s="62"/>
      <c r="AL6" s="63"/>
      <c r="AM6" s="62"/>
      <c r="AN6" s="61"/>
      <c r="AO6" s="449" t="s">
        <v>168</v>
      </c>
      <c r="AP6" s="147" t="s">
        <v>2154</v>
      </c>
      <c r="AQ6" s="194"/>
    </row>
    <row r="7" spans="1:43" x14ac:dyDescent="0.25">
      <c r="A7" s="386">
        <v>5</v>
      </c>
      <c r="B7" s="386" t="s">
        <v>28</v>
      </c>
      <c r="C7" s="398" t="s">
        <v>602</v>
      </c>
      <c r="D7" s="399" t="s">
        <v>603</v>
      </c>
      <c r="E7" s="389" t="s">
        <v>604</v>
      </c>
      <c r="F7" s="389" t="s">
        <v>605</v>
      </c>
      <c r="G7" s="390" t="s">
        <v>152</v>
      </c>
      <c r="H7" s="391" t="s">
        <v>606</v>
      </c>
      <c r="I7" s="392" t="s">
        <v>609</v>
      </c>
      <c r="J7" s="392" t="s">
        <v>607</v>
      </c>
      <c r="K7" s="392" t="s">
        <v>149</v>
      </c>
      <c r="L7" s="393" t="s">
        <v>608</v>
      </c>
      <c r="M7" s="394" t="s">
        <v>610</v>
      </c>
      <c r="N7" s="395"/>
      <c r="O7" s="400" t="s">
        <v>153</v>
      </c>
      <c r="P7" s="89"/>
      <c r="Q7" s="143"/>
      <c r="R7" s="88">
        <v>10</v>
      </c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>
        <v>2</v>
      </c>
      <c r="AF7" s="55"/>
      <c r="AG7" s="54">
        <v>1</v>
      </c>
      <c r="AH7" s="55"/>
      <c r="AI7" s="54"/>
      <c r="AJ7" s="55"/>
      <c r="AK7" s="54"/>
      <c r="AL7" s="55"/>
      <c r="AM7" s="54"/>
      <c r="AN7" s="53"/>
      <c r="AO7" s="231"/>
      <c r="AP7" s="52"/>
      <c r="AQ7" s="194" t="str">
        <f>B7</f>
        <v>Gt C</v>
      </c>
    </row>
    <row r="8" spans="1:43" x14ac:dyDescent="0.25">
      <c r="A8" s="386">
        <v>22</v>
      </c>
      <c r="B8" s="386" t="s">
        <v>28</v>
      </c>
      <c r="C8" s="398" t="s">
        <v>244</v>
      </c>
      <c r="D8" s="399" t="s">
        <v>2256</v>
      </c>
      <c r="E8" s="389" t="s">
        <v>1549</v>
      </c>
      <c r="F8" s="389" t="s">
        <v>2257</v>
      </c>
      <c r="G8" s="390" t="s">
        <v>148</v>
      </c>
      <c r="H8" s="422" t="s">
        <v>2258</v>
      </c>
      <c r="I8" s="392" t="s">
        <v>2259</v>
      </c>
      <c r="J8" s="392" t="s">
        <v>617</v>
      </c>
      <c r="K8" s="392"/>
      <c r="L8" s="393" t="s">
        <v>2260</v>
      </c>
      <c r="M8" s="394" t="s">
        <v>2261</v>
      </c>
      <c r="N8" s="395"/>
      <c r="O8" s="420" t="s">
        <v>153</v>
      </c>
      <c r="P8" s="307">
        <v>10</v>
      </c>
      <c r="Q8" s="308"/>
      <c r="R8" s="191"/>
      <c r="S8" s="56">
        <v>2</v>
      </c>
      <c r="T8" s="57">
        <v>3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>
        <v>1</v>
      </c>
      <c r="AH8" s="55"/>
      <c r="AI8" s="54"/>
      <c r="AJ8" s="55"/>
      <c r="AK8" s="54"/>
      <c r="AL8" s="55"/>
      <c r="AM8" s="54"/>
      <c r="AN8" s="53"/>
      <c r="AO8" s="313" t="s">
        <v>168</v>
      </c>
      <c r="AP8" s="52" t="s">
        <v>2262</v>
      </c>
      <c r="AQ8" s="194"/>
    </row>
    <row r="9" spans="1:43" x14ac:dyDescent="0.25">
      <c r="A9" s="386">
        <v>4</v>
      </c>
      <c r="B9" s="386" t="s">
        <v>28</v>
      </c>
      <c r="C9" s="398" t="s">
        <v>479</v>
      </c>
      <c r="D9" s="399" t="s">
        <v>469</v>
      </c>
      <c r="E9" s="389" t="s">
        <v>470</v>
      </c>
      <c r="F9" s="389" t="s">
        <v>472</v>
      </c>
      <c r="G9" s="390" t="s">
        <v>161</v>
      </c>
      <c r="H9" s="391" t="s">
        <v>473</v>
      </c>
      <c r="I9" s="393" t="s">
        <v>474</v>
      </c>
      <c r="J9" s="393" t="s">
        <v>174</v>
      </c>
      <c r="K9" s="393" t="s">
        <v>149</v>
      </c>
      <c r="L9" s="393" t="s">
        <v>475</v>
      </c>
      <c r="M9" s="394" t="s">
        <v>476</v>
      </c>
      <c r="N9" s="395" t="s">
        <v>477</v>
      </c>
      <c r="O9" s="400" t="s">
        <v>151</v>
      </c>
      <c r="P9" s="208"/>
      <c r="Q9" s="209"/>
      <c r="R9" s="210"/>
      <c r="S9" s="56">
        <v>1</v>
      </c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>
        <v>2</v>
      </c>
      <c r="AH9" s="55">
        <v>3</v>
      </c>
      <c r="AI9" s="54"/>
      <c r="AJ9" s="55"/>
      <c r="AK9" s="54"/>
      <c r="AL9" s="55"/>
      <c r="AM9" s="54"/>
      <c r="AN9" s="53"/>
      <c r="AO9" s="381" t="s">
        <v>168</v>
      </c>
      <c r="AP9" s="52"/>
      <c r="AQ9" s="194" t="str">
        <f>B9</f>
        <v>Gt C</v>
      </c>
    </row>
    <row r="10" spans="1:43" x14ac:dyDescent="0.25">
      <c r="A10" s="386">
        <v>20</v>
      </c>
      <c r="B10" s="386" t="s">
        <v>28</v>
      </c>
      <c r="C10" s="398" t="s">
        <v>1640</v>
      </c>
      <c r="D10" s="399" t="s">
        <v>2240</v>
      </c>
      <c r="E10" s="389" t="s">
        <v>2241</v>
      </c>
      <c r="F10" s="389" t="s">
        <v>2242</v>
      </c>
      <c r="G10" s="390" t="s">
        <v>161</v>
      </c>
      <c r="H10" s="422" t="s">
        <v>2243</v>
      </c>
      <c r="I10" s="393" t="s">
        <v>2244</v>
      </c>
      <c r="J10" s="393" t="s">
        <v>2245</v>
      </c>
      <c r="K10" s="393" t="s">
        <v>2142</v>
      </c>
      <c r="L10" s="393" t="s">
        <v>2246</v>
      </c>
      <c r="M10" s="394" t="s">
        <v>2247</v>
      </c>
      <c r="N10" s="395" t="s">
        <v>2248</v>
      </c>
      <c r="O10" s="420" t="s">
        <v>151</v>
      </c>
      <c r="P10" s="307">
        <v>10</v>
      </c>
      <c r="Q10" s="308"/>
      <c r="R10" s="191"/>
      <c r="S10" s="56"/>
      <c r="T10" s="57"/>
      <c r="U10" s="56">
        <v>3</v>
      </c>
      <c r="V10" s="57"/>
      <c r="W10" s="56"/>
      <c r="X10" s="57"/>
      <c r="Y10" s="56"/>
      <c r="Z10" s="57"/>
      <c r="AA10" s="56"/>
      <c r="AB10" s="57"/>
      <c r="AC10" s="56"/>
      <c r="AD10" s="57"/>
      <c r="AE10" s="56">
        <v>1</v>
      </c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 t="s">
        <v>168</v>
      </c>
      <c r="AP10" s="52"/>
      <c r="AQ10" s="194"/>
    </row>
    <row r="11" spans="1:43" x14ac:dyDescent="0.25">
      <c r="A11" s="386">
        <v>19</v>
      </c>
      <c r="B11" s="386" t="s">
        <v>28</v>
      </c>
      <c r="C11" s="398" t="s">
        <v>2230</v>
      </c>
      <c r="D11" s="399" t="s">
        <v>2231</v>
      </c>
      <c r="E11" s="389" t="s">
        <v>2232</v>
      </c>
      <c r="F11" s="389" t="s">
        <v>2233</v>
      </c>
      <c r="G11" s="390" t="s">
        <v>161</v>
      </c>
      <c r="H11" s="422" t="s">
        <v>2234</v>
      </c>
      <c r="I11" s="392" t="s">
        <v>2235</v>
      </c>
      <c r="J11" s="392" t="s">
        <v>2236</v>
      </c>
      <c r="K11" s="392" t="s">
        <v>465</v>
      </c>
      <c r="L11" s="393" t="s">
        <v>2237</v>
      </c>
      <c r="M11" s="394" t="s">
        <v>2238</v>
      </c>
      <c r="N11" s="395" t="s">
        <v>2239</v>
      </c>
      <c r="O11" s="420" t="s">
        <v>153</v>
      </c>
      <c r="P11" s="307">
        <v>10</v>
      </c>
      <c r="Q11" s="308"/>
      <c r="R11" s="191"/>
      <c r="S11" s="56">
        <v>3</v>
      </c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>
        <v>1</v>
      </c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194"/>
    </row>
    <row r="12" spans="1:43" x14ac:dyDescent="0.25">
      <c r="A12" s="386">
        <v>6</v>
      </c>
      <c r="B12" s="386" t="s">
        <v>28</v>
      </c>
      <c r="C12" s="398" t="s">
        <v>2126</v>
      </c>
      <c r="D12" s="399" t="s">
        <v>2127</v>
      </c>
      <c r="E12" s="389" t="s">
        <v>2128</v>
      </c>
      <c r="F12" s="389" t="s">
        <v>2129</v>
      </c>
      <c r="G12" s="390" t="s">
        <v>152</v>
      </c>
      <c r="H12" s="391" t="s">
        <v>2130</v>
      </c>
      <c r="I12" s="392" t="s">
        <v>2131</v>
      </c>
      <c r="J12" s="392" t="s">
        <v>2132</v>
      </c>
      <c r="K12" s="392" t="s">
        <v>149</v>
      </c>
      <c r="L12" s="393" t="s">
        <v>1160</v>
      </c>
      <c r="M12" s="394" t="s">
        <v>2133</v>
      </c>
      <c r="N12" s="395" t="s">
        <v>2134</v>
      </c>
      <c r="O12" s="420" t="s">
        <v>153</v>
      </c>
      <c r="P12" s="307">
        <v>10</v>
      </c>
      <c r="Q12" s="308"/>
      <c r="R12" s="191"/>
      <c r="S12" s="56">
        <v>1</v>
      </c>
      <c r="T12" s="57"/>
      <c r="U12" s="56"/>
      <c r="V12" s="57"/>
      <c r="W12" s="56"/>
      <c r="X12" s="57"/>
      <c r="Y12" s="56">
        <v>3</v>
      </c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2135</v>
      </c>
      <c r="AP12" s="52"/>
      <c r="AQ12" s="194"/>
    </row>
    <row r="13" spans="1:43" x14ac:dyDescent="0.25">
      <c r="A13" s="386">
        <v>2</v>
      </c>
      <c r="B13" s="386" t="s">
        <v>28</v>
      </c>
      <c r="C13" s="398" t="s">
        <v>208</v>
      </c>
      <c r="D13" s="399" t="s">
        <v>209</v>
      </c>
      <c r="E13" s="389" t="s">
        <v>471</v>
      </c>
      <c r="F13" s="389" t="s">
        <v>210</v>
      </c>
      <c r="G13" s="390" t="s">
        <v>152</v>
      </c>
      <c r="H13" s="391" t="s">
        <v>211</v>
      </c>
      <c r="I13" s="392" t="s">
        <v>212</v>
      </c>
      <c r="J13" s="392"/>
      <c r="K13" s="392" t="s">
        <v>149</v>
      </c>
      <c r="L13" s="393" t="s">
        <v>213</v>
      </c>
      <c r="M13" s="394" t="s">
        <v>214</v>
      </c>
      <c r="N13" s="395" t="s">
        <v>215</v>
      </c>
      <c r="O13" s="400" t="s">
        <v>153</v>
      </c>
      <c r="P13" s="89"/>
      <c r="Q13" s="143"/>
      <c r="R13" s="281">
        <v>10</v>
      </c>
      <c r="S13" s="56"/>
      <c r="T13" s="57"/>
      <c r="U13" s="56"/>
      <c r="V13" s="57"/>
      <c r="W13" s="56"/>
      <c r="X13" s="57">
        <v>2</v>
      </c>
      <c r="Y13" s="56"/>
      <c r="Z13" s="57"/>
      <c r="AA13" s="56"/>
      <c r="AB13" s="57"/>
      <c r="AC13" s="56"/>
      <c r="AD13" s="57"/>
      <c r="AE13" s="56">
        <v>1</v>
      </c>
      <c r="AF13" s="55"/>
      <c r="AG13" s="54">
        <v>3</v>
      </c>
      <c r="AH13" s="55"/>
      <c r="AI13" s="54"/>
      <c r="AJ13" s="55"/>
      <c r="AK13" s="54"/>
      <c r="AL13" s="55"/>
      <c r="AM13" s="54"/>
      <c r="AN13" s="53"/>
      <c r="AO13" s="231" t="s">
        <v>168</v>
      </c>
      <c r="AP13" s="52"/>
      <c r="AQ13" s="194" t="str">
        <f>B13</f>
        <v>Gt C</v>
      </c>
    </row>
    <row r="14" spans="1:43" x14ac:dyDescent="0.25">
      <c r="A14" s="386">
        <v>23</v>
      </c>
      <c r="B14" s="386" t="s">
        <v>28</v>
      </c>
      <c r="C14" s="398" t="s">
        <v>2263</v>
      </c>
      <c r="D14" s="399" t="s">
        <v>2264</v>
      </c>
      <c r="E14" s="389" t="s">
        <v>2265</v>
      </c>
      <c r="F14" s="416" t="s">
        <v>2730</v>
      </c>
      <c r="G14" s="390" t="s">
        <v>152</v>
      </c>
      <c r="H14" s="422" t="s">
        <v>2266</v>
      </c>
      <c r="I14" s="392" t="s">
        <v>2267</v>
      </c>
      <c r="J14" s="392" t="s">
        <v>2268</v>
      </c>
      <c r="K14" s="392"/>
      <c r="L14" s="393" t="s">
        <v>2151</v>
      </c>
      <c r="M14" s="394" t="s">
        <v>2269</v>
      </c>
      <c r="N14" s="395"/>
      <c r="O14" s="420" t="s">
        <v>151</v>
      </c>
      <c r="P14" s="307">
        <v>10</v>
      </c>
      <c r="Q14" s="308"/>
      <c r="R14" s="191"/>
      <c r="S14" s="56">
        <v>1</v>
      </c>
      <c r="T14" s="57"/>
      <c r="U14" s="56"/>
      <c r="V14" s="57"/>
      <c r="W14" s="56"/>
      <c r="X14" s="57"/>
      <c r="Y14" s="56"/>
      <c r="Z14" s="57">
        <v>2</v>
      </c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 t="s">
        <v>2270</v>
      </c>
      <c r="AQ14" s="194"/>
    </row>
    <row r="15" spans="1:43" x14ac:dyDescent="0.25">
      <c r="A15" s="386">
        <v>1</v>
      </c>
      <c r="B15" s="386" t="s">
        <v>28</v>
      </c>
      <c r="C15" s="398" t="s">
        <v>198</v>
      </c>
      <c r="D15" s="399" t="s">
        <v>199</v>
      </c>
      <c r="E15" s="416" t="s">
        <v>2731</v>
      </c>
      <c r="F15" s="389" t="s">
        <v>200</v>
      </c>
      <c r="G15" s="390" t="s">
        <v>148</v>
      </c>
      <c r="H15" s="391" t="s">
        <v>201</v>
      </c>
      <c r="I15" s="392" t="s">
        <v>202</v>
      </c>
      <c r="J15" s="392" t="s">
        <v>203</v>
      </c>
      <c r="K15" s="392"/>
      <c r="L15" s="393" t="s">
        <v>204</v>
      </c>
      <c r="M15" s="394" t="s">
        <v>205</v>
      </c>
      <c r="N15" s="395" t="s">
        <v>206</v>
      </c>
      <c r="O15" s="420" t="s">
        <v>207</v>
      </c>
      <c r="P15" s="89"/>
      <c r="Q15" s="143"/>
      <c r="R15" s="280">
        <v>10</v>
      </c>
      <c r="S15" s="56"/>
      <c r="T15" s="57"/>
      <c r="U15" s="56"/>
      <c r="V15" s="57"/>
      <c r="W15" s="56">
        <v>2</v>
      </c>
      <c r="X15" s="57"/>
      <c r="Y15" s="56"/>
      <c r="Z15" s="57">
        <v>1</v>
      </c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231"/>
      <c r="AP15" s="52"/>
      <c r="AQ15" s="194" t="str">
        <f>B15</f>
        <v>Gt C</v>
      </c>
    </row>
    <row r="16" spans="1:43" x14ac:dyDescent="0.25">
      <c r="A16" s="386">
        <v>21</v>
      </c>
      <c r="B16" s="386" t="s">
        <v>28</v>
      </c>
      <c r="C16" s="398" t="s">
        <v>224</v>
      </c>
      <c r="D16" s="399" t="s">
        <v>2249</v>
      </c>
      <c r="E16" s="389" t="s">
        <v>2250</v>
      </c>
      <c r="F16" s="389" t="s">
        <v>2251</v>
      </c>
      <c r="G16" s="390" t="s">
        <v>152</v>
      </c>
      <c r="H16" s="422" t="s">
        <v>2252</v>
      </c>
      <c r="I16" s="392" t="s">
        <v>2253</v>
      </c>
      <c r="J16" s="392" t="s">
        <v>164</v>
      </c>
      <c r="K16" s="392"/>
      <c r="L16" s="393" t="s">
        <v>2254</v>
      </c>
      <c r="M16" s="394" t="s">
        <v>2255</v>
      </c>
      <c r="N16" s="395"/>
      <c r="O16" s="420" t="s">
        <v>153</v>
      </c>
      <c r="P16" s="307">
        <v>10</v>
      </c>
      <c r="Q16" s="308"/>
      <c r="R16" s="191"/>
      <c r="S16" s="56">
        <v>3</v>
      </c>
      <c r="T16" s="57"/>
      <c r="U16" s="56"/>
      <c r="V16" s="57"/>
      <c r="W16" s="56">
        <v>1</v>
      </c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>
        <v>2</v>
      </c>
      <c r="AI16" s="54"/>
      <c r="AJ16" s="55"/>
      <c r="AK16" s="54"/>
      <c r="AL16" s="55"/>
      <c r="AM16" s="54"/>
      <c r="AN16" s="53"/>
      <c r="AO16" s="59"/>
      <c r="AP16" s="52"/>
      <c r="AQ16" s="194"/>
    </row>
    <row r="17" spans="1:43" x14ac:dyDescent="0.25">
      <c r="A17" s="386">
        <v>18</v>
      </c>
      <c r="B17" s="386" t="s">
        <v>28</v>
      </c>
      <c r="C17" s="398" t="s">
        <v>2228</v>
      </c>
      <c r="D17" s="399" t="s">
        <v>2220</v>
      </c>
      <c r="E17" s="389" t="s">
        <v>2229</v>
      </c>
      <c r="F17" s="389" t="s">
        <v>2222</v>
      </c>
      <c r="G17" s="390" t="s">
        <v>152</v>
      </c>
      <c r="H17" s="422" t="s">
        <v>2223</v>
      </c>
      <c r="I17" s="392" t="s">
        <v>2224</v>
      </c>
      <c r="J17" s="392" t="s">
        <v>2225</v>
      </c>
      <c r="K17" s="448"/>
      <c r="L17" s="393" t="s">
        <v>2226</v>
      </c>
      <c r="M17" s="394" t="s">
        <v>2227</v>
      </c>
      <c r="N17" s="395"/>
      <c r="O17" s="420" t="s">
        <v>153</v>
      </c>
      <c r="P17" s="307">
        <v>10</v>
      </c>
      <c r="Q17" s="308"/>
      <c r="R17" s="191"/>
      <c r="S17" s="56"/>
      <c r="T17" s="57"/>
      <c r="U17" s="56"/>
      <c r="V17" s="57">
        <v>3</v>
      </c>
      <c r="W17" s="56"/>
      <c r="X17" s="57"/>
      <c r="Y17" s="56">
        <v>1</v>
      </c>
      <c r="Z17" s="57"/>
      <c r="AA17" s="56"/>
      <c r="AB17" s="57"/>
      <c r="AC17" s="56"/>
      <c r="AD17" s="57"/>
      <c r="AE17" s="56"/>
      <c r="AF17" s="55"/>
      <c r="AG17" s="54"/>
      <c r="AH17" s="55">
        <v>2</v>
      </c>
      <c r="AI17" s="54"/>
      <c r="AJ17" s="55"/>
      <c r="AK17" s="54"/>
      <c r="AL17" s="55"/>
      <c r="AM17" s="54"/>
      <c r="AN17" s="53"/>
      <c r="AO17" s="59"/>
      <c r="AP17" s="52"/>
      <c r="AQ17" s="194"/>
    </row>
    <row r="18" spans="1:43" x14ac:dyDescent="0.25">
      <c r="A18" s="386">
        <v>10</v>
      </c>
      <c r="B18" s="386" t="s">
        <v>28</v>
      </c>
      <c r="C18" s="398" t="s">
        <v>592</v>
      </c>
      <c r="D18" s="399" t="s">
        <v>2161</v>
      </c>
      <c r="E18" s="389" t="s">
        <v>2162</v>
      </c>
      <c r="F18" s="389" t="s">
        <v>2163</v>
      </c>
      <c r="G18" s="390" t="s">
        <v>161</v>
      </c>
      <c r="H18" s="391" t="s">
        <v>2164</v>
      </c>
      <c r="I18" s="392" t="s">
        <v>2165</v>
      </c>
      <c r="J18" s="392" t="s">
        <v>2158</v>
      </c>
      <c r="K18" s="392" t="s">
        <v>1124</v>
      </c>
      <c r="L18" s="393" t="s">
        <v>1123</v>
      </c>
      <c r="M18" s="394" t="s">
        <v>2166</v>
      </c>
      <c r="N18" s="395"/>
      <c r="O18" s="420" t="s">
        <v>151</v>
      </c>
      <c r="P18" s="307">
        <v>10</v>
      </c>
      <c r="Q18" s="308"/>
      <c r="R18" s="191"/>
      <c r="S18" s="56">
        <v>3</v>
      </c>
      <c r="T18" s="57"/>
      <c r="U18" s="56"/>
      <c r="V18" s="57"/>
      <c r="W18" s="56"/>
      <c r="X18" s="57">
        <v>2</v>
      </c>
      <c r="Y18" s="56"/>
      <c r="Z18" s="57"/>
      <c r="AA18" s="56"/>
      <c r="AB18" s="57"/>
      <c r="AC18" s="56"/>
      <c r="AD18" s="57"/>
      <c r="AE18" s="56">
        <v>1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 t="s">
        <v>2167</v>
      </c>
      <c r="AQ18" s="194"/>
    </row>
    <row r="19" spans="1:43" x14ac:dyDescent="0.25">
      <c r="A19" s="386">
        <v>3</v>
      </c>
      <c r="B19" s="386" t="s">
        <v>28</v>
      </c>
      <c r="C19" s="398" t="s">
        <v>468</v>
      </c>
      <c r="D19" s="399" t="s">
        <v>469</v>
      </c>
      <c r="E19" s="389" t="s">
        <v>470</v>
      </c>
      <c r="F19" s="389" t="s">
        <v>472</v>
      </c>
      <c r="G19" s="390" t="s">
        <v>161</v>
      </c>
      <c r="H19" s="391" t="s">
        <v>473</v>
      </c>
      <c r="I19" s="392" t="s">
        <v>474</v>
      </c>
      <c r="J19" s="392" t="s">
        <v>174</v>
      </c>
      <c r="K19" s="392" t="s">
        <v>149</v>
      </c>
      <c r="L19" s="393" t="s">
        <v>475</v>
      </c>
      <c r="M19" s="394" t="s">
        <v>476</v>
      </c>
      <c r="N19" s="395" t="s">
        <v>477</v>
      </c>
      <c r="O19" s="400" t="s">
        <v>151</v>
      </c>
      <c r="P19" s="208"/>
      <c r="Q19" s="209"/>
      <c r="R19" s="282"/>
      <c r="S19" s="56">
        <v>1</v>
      </c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>
        <v>2</v>
      </c>
      <c r="AF19" s="55"/>
      <c r="AG19" s="54"/>
      <c r="AH19" s="55">
        <v>3</v>
      </c>
      <c r="AI19" s="54"/>
      <c r="AJ19" s="55"/>
      <c r="AK19" s="54"/>
      <c r="AL19" s="55"/>
      <c r="AM19" s="54"/>
      <c r="AN19" s="53"/>
      <c r="AO19" s="231"/>
      <c r="AP19" s="52" t="s">
        <v>478</v>
      </c>
      <c r="AQ19" s="194" t="str">
        <f>B19</f>
        <v>Gt C</v>
      </c>
    </row>
    <row r="20" spans="1:43" x14ac:dyDescent="0.25">
      <c r="A20" s="386">
        <v>14</v>
      </c>
      <c r="B20" s="386" t="s">
        <v>28</v>
      </c>
      <c r="C20" s="398" t="s">
        <v>329</v>
      </c>
      <c r="D20" s="399" t="s">
        <v>2193</v>
      </c>
      <c r="E20" s="389" t="s">
        <v>2194</v>
      </c>
      <c r="F20" s="389" t="s">
        <v>2195</v>
      </c>
      <c r="G20" s="390" t="s">
        <v>152</v>
      </c>
      <c r="H20" s="422" t="s">
        <v>2196</v>
      </c>
      <c r="I20" s="392" t="s">
        <v>2197</v>
      </c>
      <c r="J20" s="392" t="s">
        <v>2198</v>
      </c>
      <c r="K20" s="392" t="s">
        <v>2199</v>
      </c>
      <c r="L20" s="393" t="s">
        <v>2200</v>
      </c>
      <c r="M20" s="394" t="s">
        <v>2201</v>
      </c>
      <c r="N20" s="395" t="s">
        <v>2202</v>
      </c>
      <c r="O20" s="420" t="s">
        <v>153</v>
      </c>
      <c r="P20" s="307">
        <v>10</v>
      </c>
      <c r="Q20" s="308"/>
      <c r="R20" s="191"/>
      <c r="S20" s="56">
        <v>2</v>
      </c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>
        <v>1</v>
      </c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 t="s">
        <v>2203</v>
      </c>
      <c r="AQ20" s="194"/>
    </row>
    <row r="21" spans="1:43" x14ac:dyDescent="0.25">
      <c r="A21" s="386">
        <v>15</v>
      </c>
      <c r="B21" s="386" t="s">
        <v>28</v>
      </c>
      <c r="C21" s="398" t="s">
        <v>750</v>
      </c>
      <c r="D21" s="399" t="s">
        <v>1227</v>
      </c>
      <c r="E21" s="389" t="s">
        <v>2204</v>
      </c>
      <c r="F21" s="389" t="s">
        <v>2205</v>
      </c>
      <c r="G21" s="390" t="s">
        <v>161</v>
      </c>
      <c r="H21" s="422" t="s">
        <v>2206</v>
      </c>
      <c r="I21" s="392" t="s">
        <v>2207</v>
      </c>
      <c r="J21" s="392" t="s">
        <v>2208</v>
      </c>
      <c r="K21" s="393" t="s">
        <v>2199</v>
      </c>
      <c r="L21" s="392" t="s">
        <v>2209</v>
      </c>
      <c r="M21" s="394" t="s">
        <v>2210</v>
      </c>
      <c r="N21" s="395" t="s">
        <v>2211</v>
      </c>
      <c r="O21" s="420" t="s">
        <v>153</v>
      </c>
      <c r="P21" s="307">
        <v>10</v>
      </c>
      <c r="Q21" s="308"/>
      <c r="R21" s="191"/>
      <c r="S21" s="56">
        <v>2</v>
      </c>
      <c r="T21" s="57"/>
      <c r="U21" s="56">
        <v>1</v>
      </c>
      <c r="V21" s="57"/>
      <c r="W21" s="56"/>
      <c r="X21" s="57"/>
      <c r="Y21" s="56"/>
      <c r="Z21" s="57"/>
      <c r="AA21" s="56"/>
      <c r="AB21" s="57"/>
      <c r="AC21" s="56"/>
      <c r="AD21" s="57">
        <v>3</v>
      </c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4"/>
    </row>
    <row r="22" spans="1:43" x14ac:dyDescent="0.25">
      <c r="A22" s="386">
        <v>25</v>
      </c>
      <c r="B22" s="386" t="s">
        <v>28</v>
      </c>
      <c r="C22" s="398" t="s">
        <v>1187</v>
      </c>
      <c r="D22" s="399" t="s">
        <v>2279</v>
      </c>
      <c r="E22" s="389" t="s">
        <v>2280</v>
      </c>
      <c r="F22" s="389" t="s">
        <v>2281</v>
      </c>
      <c r="G22" s="390" t="s">
        <v>161</v>
      </c>
      <c r="H22" s="422" t="s">
        <v>2282</v>
      </c>
      <c r="I22" s="392" t="s">
        <v>2283</v>
      </c>
      <c r="J22" s="392" t="s">
        <v>341</v>
      </c>
      <c r="K22" s="393" t="s">
        <v>149</v>
      </c>
      <c r="L22" s="392" t="s">
        <v>342</v>
      </c>
      <c r="M22" s="394" t="s">
        <v>2284</v>
      </c>
      <c r="N22" s="395"/>
      <c r="O22" s="420" t="s">
        <v>153</v>
      </c>
      <c r="P22" s="307">
        <v>10</v>
      </c>
      <c r="Q22" s="308"/>
      <c r="R22" s="191"/>
      <c r="S22" s="56"/>
      <c r="T22" s="57"/>
      <c r="U22" s="56"/>
      <c r="V22" s="57">
        <v>1</v>
      </c>
      <c r="W22" s="56"/>
      <c r="X22" s="57"/>
      <c r="Y22" s="56"/>
      <c r="Z22" s="57"/>
      <c r="AA22" s="56"/>
      <c r="AB22" s="57"/>
      <c r="AC22" s="56"/>
      <c r="AD22" s="57"/>
      <c r="AE22" s="56"/>
      <c r="AF22" s="311">
        <v>2</v>
      </c>
      <c r="AG22" s="54"/>
      <c r="AH22" s="311">
        <v>3</v>
      </c>
      <c r="AI22" s="54"/>
      <c r="AJ22" s="55"/>
      <c r="AK22" s="54"/>
      <c r="AL22" s="55"/>
      <c r="AM22" s="54"/>
      <c r="AN22" s="53"/>
      <c r="AO22" s="59"/>
      <c r="AP22" s="52"/>
      <c r="AQ22" s="194" t="str">
        <f>B22</f>
        <v>Gt C</v>
      </c>
    </row>
    <row r="23" spans="1:43" x14ac:dyDescent="0.25">
      <c r="A23" s="386">
        <v>7</v>
      </c>
      <c r="B23" s="386" t="s">
        <v>28</v>
      </c>
      <c r="C23" s="431" t="s">
        <v>2136</v>
      </c>
      <c r="D23" s="417" t="s">
        <v>2137</v>
      </c>
      <c r="E23" s="444" t="s">
        <v>2138</v>
      </c>
      <c r="F23" s="444" t="s">
        <v>2139</v>
      </c>
      <c r="G23" s="390" t="s">
        <v>161</v>
      </c>
      <c r="H23" s="391" t="s">
        <v>2140</v>
      </c>
      <c r="I23" s="445" t="s">
        <v>2141</v>
      </c>
      <c r="J23" s="392" t="s">
        <v>2142</v>
      </c>
      <c r="K23" s="392"/>
      <c r="L23" s="393" t="s">
        <v>2143</v>
      </c>
      <c r="M23" s="394" t="s">
        <v>2144</v>
      </c>
      <c r="N23" s="395"/>
      <c r="O23" s="420" t="s">
        <v>153</v>
      </c>
      <c r="P23" s="307">
        <v>10</v>
      </c>
      <c r="Q23" s="308"/>
      <c r="R23" s="191"/>
      <c r="S23" s="56"/>
      <c r="T23" s="57">
        <v>3</v>
      </c>
      <c r="U23" s="56"/>
      <c r="V23" s="57"/>
      <c r="W23" s="56"/>
      <c r="X23" s="57"/>
      <c r="Y23" s="56"/>
      <c r="Z23" s="57"/>
      <c r="AA23" s="56"/>
      <c r="AB23" s="57"/>
      <c r="AC23" s="56"/>
      <c r="AD23" s="57">
        <v>2</v>
      </c>
      <c r="AE23" s="56">
        <v>1</v>
      </c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4"/>
    </row>
    <row r="24" spans="1:43" x14ac:dyDescent="0.25">
      <c r="A24" s="386">
        <v>24</v>
      </c>
      <c r="B24" s="386" t="s">
        <v>28</v>
      </c>
      <c r="C24" s="431" t="s">
        <v>1459</v>
      </c>
      <c r="D24" s="417" t="s">
        <v>2271</v>
      </c>
      <c r="E24" s="444" t="s">
        <v>2272</v>
      </c>
      <c r="F24" s="444" t="s">
        <v>2273</v>
      </c>
      <c r="G24" s="390" t="s">
        <v>161</v>
      </c>
      <c r="H24" s="422" t="s">
        <v>2274</v>
      </c>
      <c r="I24" s="393" t="s">
        <v>2275</v>
      </c>
      <c r="J24" s="392" t="s">
        <v>2208</v>
      </c>
      <c r="K24" s="392" t="s">
        <v>2199</v>
      </c>
      <c r="L24" s="393" t="s">
        <v>2276</v>
      </c>
      <c r="M24" s="394" t="s">
        <v>2277</v>
      </c>
      <c r="N24" s="395" t="s">
        <v>2278</v>
      </c>
      <c r="O24" s="420" t="s">
        <v>151</v>
      </c>
      <c r="P24" s="307">
        <v>10</v>
      </c>
      <c r="Q24" s="308"/>
      <c r="R24" s="191"/>
      <c r="S24" s="56">
        <v>1</v>
      </c>
      <c r="T24" s="57"/>
      <c r="U24" s="56"/>
      <c r="V24" s="57"/>
      <c r="W24" s="56"/>
      <c r="X24" s="57"/>
      <c r="Y24" s="56">
        <v>3</v>
      </c>
      <c r="Z24" s="57"/>
      <c r="AA24" s="56"/>
      <c r="AB24" s="57"/>
      <c r="AC24" s="56"/>
      <c r="AD24" s="57">
        <v>2</v>
      </c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 t="s">
        <v>168</v>
      </c>
      <c r="AP24" s="52"/>
      <c r="AQ24" s="194" t="str">
        <f>B24</f>
        <v>Gt C</v>
      </c>
    </row>
    <row r="25" spans="1:43" x14ac:dyDescent="0.25">
      <c r="A25" s="386">
        <v>11</v>
      </c>
      <c r="B25" s="386" t="s">
        <v>28</v>
      </c>
      <c r="C25" s="398" t="s">
        <v>2168</v>
      </c>
      <c r="D25" s="399" t="s">
        <v>1103</v>
      </c>
      <c r="E25" s="403" t="s">
        <v>2169</v>
      </c>
      <c r="F25" s="403" t="s">
        <v>2170</v>
      </c>
      <c r="G25" s="390" t="s">
        <v>152</v>
      </c>
      <c r="H25" s="404" t="s">
        <v>2171</v>
      </c>
      <c r="I25" s="405" t="s">
        <v>2172</v>
      </c>
      <c r="J25" s="392" t="s">
        <v>763</v>
      </c>
      <c r="K25" s="392"/>
      <c r="L25" s="393" t="s">
        <v>2173</v>
      </c>
      <c r="M25" s="394" t="s">
        <v>2174</v>
      </c>
      <c r="N25" s="395" t="s">
        <v>2175</v>
      </c>
      <c r="O25" s="420" t="s">
        <v>153</v>
      </c>
      <c r="P25" s="307">
        <v>10</v>
      </c>
      <c r="Q25" s="308"/>
      <c r="R25" s="191"/>
      <c r="S25" s="56"/>
      <c r="T25" s="57"/>
      <c r="U25" s="56"/>
      <c r="V25" s="57"/>
      <c r="W25" s="56"/>
      <c r="X25" s="57"/>
      <c r="Y25" s="56"/>
      <c r="Z25" s="57">
        <v>3</v>
      </c>
      <c r="AA25" s="56"/>
      <c r="AB25" s="57"/>
      <c r="AC25" s="56"/>
      <c r="AD25" s="57">
        <v>1</v>
      </c>
      <c r="AE25" s="56"/>
      <c r="AF25" s="55"/>
      <c r="AG25" s="54"/>
      <c r="AH25" s="55">
        <v>2</v>
      </c>
      <c r="AI25" s="54"/>
      <c r="AJ25" s="55"/>
      <c r="AK25" s="54"/>
      <c r="AL25" s="55"/>
      <c r="AM25" s="54"/>
      <c r="AN25" s="53"/>
      <c r="AO25" s="59"/>
      <c r="AP25" s="52"/>
      <c r="AQ25" s="194"/>
    </row>
    <row r="26" spans="1:43" x14ac:dyDescent="0.25">
      <c r="A26" s="386">
        <v>9</v>
      </c>
      <c r="B26" s="386" t="s">
        <v>28</v>
      </c>
      <c r="C26" s="398" t="s">
        <v>1439</v>
      </c>
      <c r="D26" s="421" t="s">
        <v>2729</v>
      </c>
      <c r="E26" s="389" t="s">
        <v>2155</v>
      </c>
      <c r="F26" s="389" t="s">
        <v>2746</v>
      </c>
      <c r="G26" s="390" t="s">
        <v>152</v>
      </c>
      <c r="H26" s="391" t="s">
        <v>2156</v>
      </c>
      <c r="I26" s="392" t="s">
        <v>2157</v>
      </c>
      <c r="J26" s="392" t="s">
        <v>2158</v>
      </c>
      <c r="K26" s="392" t="s">
        <v>1124</v>
      </c>
      <c r="L26" s="393" t="s">
        <v>1123</v>
      </c>
      <c r="M26" s="394" t="s">
        <v>2159</v>
      </c>
      <c r="N26" s="395" t="s">
        <v>2160</v>
      </c>
      <c r="O26" s="420" t="s">
        <v>153</v>
      </c>
      <c r="P26" s="307">
        <v>10</v>
      </c>
      <c r="Q26" s="308"/>
      <c r="R26" s="191"/>
      <c r="S26" s="56">
        <v>1</v>
      </c>
      <c r="T26" s="57"/>
      <c r="U26" s="56"/>
      <c r="V26" s="57">
        <v>2</v>
      </c>
      <c r="W26" s="56"/>
      <c r="X26" s="57"/>
      <c r="Y26" s="56">
        <v>3</v>
      </c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 t="s">
        <v>336</v>
      </c>
      <c r="AP26" s="52"/>
      <c r="AQ26" s="194"/>
    </row>
    <row r="27" spans="1:43" x14ac:dyDescent="0.25">
      <c r="A27" s="386">
        <v>17</v>
      </c>
      <c r="B27" s="386" t="s">
        <v>28</v>
      </c>
      <c r="C27" s="398" t="s">
        <v>2219</v>
      </c>
      <c r="D27" s="399" t="s">
        <v>2220</v>
      </c>
      <c r="E27" s="389" t="s">
        <v>2221</v>
      </c>
      <c r="F27" s="389" t="s">
        <v>2222</v>
      </c>
      <c r="G27" s="390" t="s">
        <v>148</v>
      </c>
      <c r="H27" s="422" t="s">
        <v>2223</v>
      </c>
      <c r="I27" s="392" t="s">
        <v>2224</v>
      </c>
      <c r="J27" s="392" t="s">
        <v>2225</v>
      </c>
      <c r="K27" s="448"/>
      <c r="L27" s="393" t="s">
        <v>2226</v>
      </c>
      <c r="M27" s="394" t="s">
        <v>2227</v>
      </c>
      <c r="N27" s="395"/>
      <c r="O27" s="420" t="s">
        <v>153</v>
      </c>
      <c r="P27" s="307">
        <v>10</v>
      </c>
      <c r="Q27" s="308"/>
      <c r="R27" s="191"/>
      <c r="S27" s="56">
        <v>1</v>
      </c>
      <c r="T27" s="57"/>
      <c r="U27" s="56"/>
      <c r="V27" s="57">
        <v>2</v>
      </c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4"/>
    </row>
    <row r="28" spans="1:43" x14ac:dyDescent="0.25">
      <c r="A28" s="386">
        <v>13</v>
      </c>
      <c r="B28" s="386" t="s">
        <v>28</v>
      </c>
      <c r="C28" s="398" t="s">
        <v>2185</v>
      </c>
      <c r="D28" s="399" t="s">
        <v>209</v>
      </c>
      <c r="E28" s="389" t="s">
        <v>2186</v>
      </c>
      <c r="F28" s="389" t="s">
        <v>2187</v>
      </c>
      <c r="G28" s="390" t="s">
        <v>161</v>
      </c>
      <c r="H28" s="391" t="s">
        <v>2188</v>
      </c>
      <c r="I28" s="392" t="s">
        <v>2189</v>
      </c>
      <c r="J28" s="392" t="s">
        <v>2142</v>
      </c>
      <c r="K28" s="392"/>
      <c r="L28" s="393" t="s">
        <v>2190</v>
      </c>
      <c r="M28" s="394" t="s">
        <v>2191</v>
      </c>
      <c r="N28" s="395" t="s">
        <v>2192</v>
      </c>
      <c r="O28" s="420" t="s">
        <v>153</v>
      </c>
      <c r="P28" s="307">
        <v>10</v>
      </c>
      <c r="Q28" s="308"/>
      <c r="R28" s="191"/>
      <c r="S28" s="56"/>
      <c r="T28" s="57"/>
      <c r="U28" s="56"/>
      <c r="V28" s="57"/>
      <c r="W28" s="56"/>
      <c r="X28" s="57">
        <v>3</v>
      </c>
      <c r="Y28" s="56"/>
      <c r="Z28" s="57"/>
      <c r="AA28" s="56"/>
      <c r="AB28" s="57"/>
      <c r="AC28" s="309">
        <v>2</v>
      </c>
      <c r="AD28" s="57">
        <v>1</v>
      </c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4"/>
    </row>
    <row r="29" spans="1:43" x14ac:dyDescent="0.25">
      <c r="A29" s="386">
        <v>12</v>
      </c>
      <c r="B29" s="386" t="s">
        <v>28</v>
      </c>
      <c r="C29" s="398" t="s">
        <v>431</v>
      </c>
      <c r="D29" s="399" t="s">
        <v>2176</v>
      </c>
      <c r="E29" s="389" t="s">
        <v>2177</v>
      </c>
      <c r="F29" s="389" t="s">
        <v>2178</v>
      </c>
      <c r="G29" s="390" t="s">
        <v>152</v>
      </c>
      <c r="H29" s="391" t="s">
        <v>2179</v>
      </c>
      <c r="I29" s="392" t="s">
        <v>2180</v>
      </c>
      <c r="J29" s="392" t="s">
        <v>2181</v>
      </c>
      <c r="K29" s="392" t="s">
        <v>838</v>
      </c>
      <c r="L29" s="393" t="s">
        <v>2182</v>
      </c>
      <c r="M29" s="394" t="s">
        <v>2183</v>
      </c>
      <c r="N29" s="395" t="s">
        <v>2184</v>
      </c>
      <c r="O29" s="420" t="s">
        <v>153</v>
      </c>
      <c r="P29" s="307">
        <v>10</v>
      </c>
      <c r="Q29" s="308"/>
      <c r="R29" s="191"/>
      <c r="S29" s="56"/>
      <c r="T29" s="57"/>
      <c r="U29" s="56"/>
      <c r="V29" s="57">
        <v>3</v>
      </c>
      <c r="W29" s="56">
        <v>1</v>
      </c>
      <c r="X29" s="57">
        <v>2</v>
      </c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4"/>
    </row>
    <row r="30" spans="1:43" x14ac:dyDescent="0.25">
      <c r="A30" s="96">
        <v>26</v>
      </c>
      <c r="B30" s="96" t="s">
        <v>28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231"/>
      <c r="AP30" s="52"/>
      <c r="AQ30" s="194" t="str">
        <f t="shared" ref="AQ30:AQ36" si="0">B30</f>
        <v>Gt C</v>
      </c>
    </row>
    <row r="31" spans="1:43" x14ac:dyDescent="0.25">
      <c r="A31" s="96">
        <v>27</v>
      </c>
      <c r="B31" s="96" t="s">
        <v>28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231"/>
      <c r="AP31" s="52"/>
      <c r="AQ31" s="194" t="str">
        <f t="shared" si="0"/>
        <v>Gt C</v>
      </c>
    </row>
    <row r="32" spans="1:43" x14ac:dyDescent="0.25">
      <c r="A32" s="96">
        <v>28</v>
      </c>
      <c r="B32" s="96" t="s">
        <v>28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231"/>
      <c r="AP32" s="52"/>
      <c r="AQ32" s="194" t="str">
        <f t="shared" si="0"/>
        <v>Gt C</v>
      </c>
    </row>
    <row r="33" spans="1:43" x14ac:dyDescent="0.25">
      <c r="A33" s="96">
        <v>29</v>
      </c>
      <c r="B33" s="96" t="s">
        <v>28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231"/>
      <c r="AP33" s="52"/>
      <c r="AQ33" s="194" t="str">
        <f t="shared" si="0"/>
        <v>Gt C</v>
      </c>
    </row>
    <row r="34" spans="1:43" x14ac:dyDescent="0.25">
      <c r="A34" s="96">
        <v>30</v>
      </c>
      <c r="B34" s="96" t="s">
        <v>28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231"/>
      <c r="AP34" s="52"/>
      <c r="AQ34" s="194" t="str">
        <f t="shared" si="0"/>
        <v>Gt C</v>
      </c>
    </row>
    <row r="35" spans="1:43" x14ac:dyDescent="0.25">
      <c r="A35" s="96">
        <v>31</v>
      </c>
      <c r="B35" s="96" t="s">
        <v>28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231"/>
      <c r="AP35" s="52"/>
      <c r="AQ35" s="194" t="str">
        <f t="shared" si="0"/>
        <v>Gt C</v>
      </c>
    </row>
    <row r="36" spans="1:43" x14ac:dyDescent="0.25">
      <c r="A36" s="96">
        <v>32</v>
      </c>
      <c r="B36" s="96" t="s">
        <v>28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231"/>
      <c r="AP36" s="52"/>
      <c r="AQ36" s="194" t="str">
        <f t="shared" si="0"/>
        <v>Gt C</v>
      </c>
    </row>
    <row r="37" spans="1:43" x14ac:dyDescent="0.25">
      <c r="A37" s="96">
        <v>33</v>
      </c>
      <c r="B37" s="96" t="s">
        <v>28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231"/>
      <c r="AP37" s="52"/>
      <c r="AQ37" s="194" t="str">
        <f t="shared" ref="AQ37:AQ68" si="1">B37</f>
        <v>Gt C</v>
      </c>
    </row>
    <row r="38" spans="1:43" x14ac:dyDescent="0.25">
      <c r="A38" s="96">
        <v>34</v>
      </c>
      <c r="B38" s="96" t="s">
        <v>28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231"/>
      <c r="AP38" s="52"/>
      <c r="AQ38" s="194" t="str">
        <f t="shared" si="1"/>
        <v>Gt C</v>
      </c>
    </row>
    <row r="39" spans="1:43" x14ac:dyDescent="0.25">
      <c r="A39" s="96">
        <v>35</v>
      </c>
      <c r="B39" s="96" t="s">
        <v>28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231"/>
      <c r="AP39" s="52"/>
      <c r="AQ39" s="194" t="str">
        <f t="shared" si="1"/>
        <v>Gt C</v>
      </c>
    </row>
    <row r="40" spans="1:43" x14ac:dyDescent="0.25">
      <c r="A40" s="96">
        <v>36</v>
      </c>
      <c r="B40" s="96" t="s">
        <v>28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231"/>
      <c r="AP40" s="52"/>
      <c r="AQ40" s="194" t="str">
        <f t="shared" si="1"/>
        <v>Gt C</v>
      </c>
    </row>
    <row r="41" spans="1:43" x14ac:dyDescent="0.25">
      <c r="A41" s="96">
        <v>37</v>
      </c>
      <c r="B41" s="96" t="s">
        <v>28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231"/>
      <c r="AP41" s="52"/>
      <c r="AQ41" s="194" t="str">
        <f t="shared" si="1"/>
        <v>Gt C</v>
      </c>
    </row>
    <row r="42" spans="1:43" x14ac:dyDescent="0.25">
      <c r="A42" s="96">
        <v>38</v>
      </c>
      <c r="B42" s="96" t="s">
        <v>28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231"/>
      <c r="AP42" s="52"/>
      <c r="AQ42" s="194" t="str">
        <f t="shared" si="1"/>
        <v>Gt C</v>
      </c>
    </row>
    <row r="43" spans="1:43" x14ac:dyDescent="0.25">
      <c r="A43" s="96">
        <v>39</v>
      </c>
      <c r="B43" s="96" t="s">
        <v>28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231"/>
      <c r="AP43" s="52"/>
      <c r="AQ43" s="194" t="str">
        <f t="shared" si="1"/>
        <v>Gt C</v>
      </c>
    </row>
    <row r="44" spans="1:43" x14ac:dyDescent="0.25">
      <c r="A44" s="96">
        <v>40</v>
      </c>
      <c r="B44" s="96" t="s">
        <v>28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231"/>
      <c r="AP44" s="52"/>
      <c r="AQ44" s="194" t="str">
        <f t="shared" si="1"/>
        <v>Gt C</v>
      </c>
    </row>
    <row r="45" spans="1:43" x14ac:dyDescent="0.25">
      <c r="A45" s="96">
        <v>41</v>
      </c>
      <c r="B45" s="96" t="s">
        <v>28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231"/>
      <c r="AP45" s="52"/>
      <c r="AQ45" s="194" t="str">
        <f t="shared" si="1"/>
        <v>Gt C</v>
      </c>
    </row>
    <row r="46" spans="1:43" x14ac:dyDescent="0.25">
      <c r="A46" s="96">
        <v>42</v>
      </c>
      <c r="B46" s="96" t="s">
        <v>28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231"/>
      <c r="AP46" s="52"/>
      <c r="AQ46" s="194" t="str">
        <f t="shared" si="1"/>
        <v>Gt C</v>
      </c>
    </row>
    <row r="47" spans="1:43" x14ac:dyDescent="0.25">
      <c r="A47" s="96">
        <v>43</v>
      </c>
      <c r="B47" s="96" t="s">
        <v>28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231"/>
      <c r="AP47" s="52"/>
      <c r="AQ47" s="194" t="str">
        <f t="shared" si="1"/>
        <v>Gt C</v>
      </c>
    </row>
    <row r="48" spans="1:43" x14ac:dyDescent="0.25">
      <c r="A48" s="96">
        <f t="shared" ref="A48:A103" si="2">A47+1</f>
        <v>44</v>
      </c>
      <c r="B48" s="96" t="str">
        <f t="shared" ref="B48" si="3">B47</f>
        <v>Gt C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231"/>
      <c r="AP48" s="52"/>
      <c r="AQ48" s="194" t="str">
        <f t="shared" si="1"/>
        <v>Gt C</v>
      </c>
    </row>
    <row r="49" spans="1:43" x14ac:dyDescent="0.25">
      <c r="A49" s="96">
        <f t="shared" si="2"/>
        <v>45</v>
      </c>
      <c r="B49" s="96" t="str">
        <f>B43</f>
        <v>Gt C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231"/>
      <c r="AP49" s="52"/>
      <c r="AQ49" s="194" t="str">
        <f t="shared" si="1"/>
        <v>Gt C</v>
      </c>
    </row>
    <row r="50" spans="1:43" x14ac:dyDescent="0.25">
      <c r="A50" s="96">
        <f t="shared" si="2"/>
        <v>46</v>
      </c>
      <c r="B50" s="96" t="str">
        <f>B49</f>
        <v>Gt C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231"/>
      <c r="AP50" s="52"/>
      <c r="AQ50" s="194" t="str">
        <f t="shared" si="1"/>
        <v>Gt C</v>
      </c>
    </row>
    <row r="51" spans="1:43" x14ac:dyDescent="0.25">
      <c r="A51" s="96">
        <f t="shared" si="2"/>
        <v>47</v>
      </c>
      <c r="B51" s="96" t="str">
        <f>B50</f>
        <v>Gt C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231"/>
      <c r="AP51" s="52"/>
      <c r="AQ51" s="194" t="str">
        <f t="shared" si="1"/>
        <v>Gt C</v>
      </c>
    </row>
    <row r="52" spans="1:43" x14ac:dyDescent="0.25">
      <c r="A52" s="96">
        <f t="shared" si="2"/>
        <v>48</v>
      </c>
      <c r="B52" s="96" t="str">
        <f>B51</f>
        <v>Gt C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231"/>
      <c r="AP52" s="52"/>
      <c r="AQ52" s="194" t="str">
        <f t="shared" si="1"/>
        <v>Gt C</v>
      </c>
    </row>
    <row r="53" spans="1:43" x14ac:dyDescent="0.25">
      <c r="A53" s="96">
        <f t="shared" si="2"/>
        <v>49</v>
      </c>
      <c r="B53" s="96" t="str">
        <f>B52</f>
        <v>Gt C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231"/>
      <c r="AP53" s="52"/>
      <c r="AQ53" s="194" t="str">
        <f t="shared" si="1"/>
        <v>Gt C</v>
      </c>
    </row>
    <row r="54" spans="1:43" x14ac:dyDescent="0.25">
      <c r="A54" s="96">
        <f t="shared" si="2"/>
        <v>50</v>
      </c>
      <c r="B54" s="96" t="str">
        <f t="shared" ref="B54" si="4">B53</f>
        <v>Gt C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231"/>
      <c r="AP54" s="52"/>
      <c r="AQ54" s="194" t="str">
        <f t="shared" si="1"/>
        <v>Gt C</v>
      </c>
    </row>
    <row r="55" spans="1:43" x14ac:dyDescent="0.25">
      <c r="A55" s="96">
        <f t="shared" si="2"/>
        <v>51</v>
      </c>
      <c r="B55" s="96" t="str">
        <f>B49</f>
        <v>Gt C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231"/>
      <c r="AP55" s="52"/>
      <c r="AQ55" s="194" t="str">
        <f t="shared" si="1"/>
        <v>Gt C</v>
      </c>
    </row>
    <row r="56" spans="1:43" x14ac:dyDescent="0.25">
      <c r="A56" s="96">
        <f t="shared" si="2"/>
        <v>52</v>
      </c>
      <c r="B56" s="96" t="str">
        <f>B55</f>
        <v>Gt C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231"/>
      <c r="AP56" s="52"/>
      <c r="AQ56" s="194" t="str">
        <f t="shared" si="1"/>
        <v>Gt C</v>
      </c>
    </row>
    <row r="57" spans="1:43" x14ac:dyDescent="0.25">
      <c r="A57" s="96">
        <f t="shared" si="2"/>
        <v>53</v>
      </c>
      <c r="B57" s="96" t="str">
        <f>B56</f>
        <v>Gt C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231"/>
      <c r="AP57" s="52"/>
      <c r="AQ57" s="194" t="str">
        <f t="shared" si="1"/>
        <v>Gt C</v>
      </c>
    </row>
    <row r="58" spans="1:43" x14ac:dyDescent="0.25">
      <c r="A58" s="96">
        <f t="shared" si="2"/>
        <v>54</v>
      </c>
      <c r="B58" s="96" t="str">
        <f>B57</f>
        <v>Gt C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231"/>
      <c r="AP58" s="52"/>
      <c r="AQ58" s="194" t="str">
        <f t="shared" si="1"/>
        <v>Gt C</v>
      </c>
    </row>
    <row r="59" spans="1:43" x14ac:dyDescent="0.25">
      <c r="A59" s="96">
        <f t="shared" si="2"/>
        <v>55</v>
      </c>
      <c r="B59" s="96" t="str">
        <f>B58</f>
        <v>Gt C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231"/>
      <c r="AP59" s="52"/>
      <c r="AQ59" s="194" t="str">
        <f t="shared" si="1"/>
        <v>Gt C</v>
      </c>
    </row>
    <row r="60" spans="1:43" x14ac:dyDescent="0.25">
      <c r="A60" s="96">
        <f t="shared" si="2"/>
        <v>56</v>
      </c>
      <c r="B60" s="96" t="str">
        <f t="shared" ref="B60" si="5">B59</f>
        <v>Gt C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231"/>
      <c r="AP60" s="52"/>
      <c r="AQ60" s="194" t="str">
        <f t="shared" si="1"/>
        <v>Gt C</v>
      </c>
    </row>
    <row r="61" spans="1:43" x14ac:dyDescent="0.25">
      <c r="A61" s="96">
        <f t="shared" si="2"/>
        <v>57</v>
      </c>
      <c r="B61" s="96" t="str">
        <f>B55</f>
        <v>Gt C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231"/>
      <c r="AP61" s="52"/>
      <c r="AQ61" s="194" t="str">
        <f t="shared" si="1"/>
        <v>Gt C</v>
      </c>
    </row>
    <row r="62" spans="1:43" x14ac:dyDescent="0.25">
      <c r="A62" s="96">
        <f t="shared" si="2"/>
        <v>58</v>
      </c>
      <c r="B62" s="96" t="str">
        <f>B61</f>
        <v>Gt C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231"/>
      <c r="AP62" s="52"/>
      <c r="AQ62" s="194" t="str">
        <f t="shared" si="1"/>
        <v>Gt C</v>
      </c>
    </row>
    <row r="63" spans="1:43" x14ac:dyDescent="0.25">
      <c r="A63" s="96">
        <f t="shared" si="2"/>
        <v>59</v>
      </c>
      <c r="B63" s="96" t="str">
        <f>B62</f>
        <v>Gt C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231"/>
      <c r="AP63" s="52"/>
      <c r="AQ63" s="194" t="str">
        <f t="shared" si="1"/>
        <v>Gt C</v>
      </c>
    </row>
    <row r="64" spans="1:43" x14ac:dyDescent="0.25">
      <c r="A64" s="96">
        <f t="shared" si="2"/>
        <v>60</v>
      </c>
      <c r="B64" s="96" t="str">
        <f>B63</f>
        <v>Gt C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231"/>
      <c r="AP64" s="52"/>
      <c r="AQ64" s="194" t="str">
        <f t="shared" si="1"/>
        <v>Gt C</v>
      </c>
    </row>
    <row r="65" spans="1:43" x14ac:dyDescent="0.25">
      <c r="A65" s="96">
        <f t="shared" si="2"/>
        <v>61</v>
      </c>
      <c r="B65" s="96" t="str">
        <f>B64</f>
        <v>Gt C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231"/>
      <c r="AP65" s="52"/>
      <c r="AQ65" s="194" t="str">
        <f t="shared" si="1"/>
        <v>Gt C</v>
      </c>
    </row>
    <row r="66" spans="1:43" x14ac:dyDescent="0.25">
      <c r="A66" s="96">
        <f t="shared" si="2"/>
        <v>62</v>
      </c>
      <c r="B66" s="96" t="str">
        <f t="shared" ref="B66" si="6">B65</f>
        <v>Gt C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231"/>
      <c r="AP66" s="52"/>
      <c r="AQ66" s="194" t="str">
        <f t="shared" si="1"/>
        <v>Gt C</v>
      </c>
    </row>
    <row r="67" spans="1:43" x14ac:dyDescent="0.25">
      <c r="A67" s="96">
        <f t="shared" si="2"/>
        <v>63</v>
      </c>
      <c r="B67" s="96" t="str">
        <f>B61</f>
        <v>Gt C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231"/>
      <c r="AP67" s="52"/>
      <c r="AQ67" s="194" t="str">
        <f t="shared" si="1"/>
        <v>Gt C</v>
      </c>
    </row>
    <row r="68" spans="1:43" x14ac:dyDescent="0.25">
      <c r="A68" s="96">
        <f t="shared" si="2"/>
        <v>64</v>
      </c>
      <c r="B68" s="96" t="str">
        <f>B67</f>
        <v>Gt C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231"/>
      <c r="AP68" s="52"/>
      <c r="AQ68" s="194" t="str">
        <f t="shared" si="1"/>
        <v>Gt C</v>
      </c>
    </row>
    <row r="69" spans="1:43" x14ac:dyDescent="0.25">
      <c r="A69" s="96">
        <f t="shared" si="2"/>
        <v>65</v>
      </c>
      <c r="B69" s="96" t="str">
        <f>B68</f>
        <v>Gt C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231"/>
      <c r="AP69" s="52"/>
      <c r="AQ69" s="194" t="str">
        <f t="shared" ref="AQ69:AQ104" si="7">B69</f>
        <v>Gt C</v>
      </c>
    </row>
    <row r="70" spans="1:43" x14ac:dyDescent="0.25">
      <c r="A70" s="96">
        <f t="shared" si="2"/>
        <v>66</v>
      </c>
      <c r="B70" s="96" t="str">
        <f>B69</f>
        <v>Gt C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231"/>
      <c r="AP70" s="52"/>
      <c r="AQ70" s="194" t="str">
        <f t="shared" si="7"/>
        <v>Gt C</v>
      </c>
    </row>
    <row r="71" spans="1:43" x14ac:dyDescent="0.25">
      <c r="A71" s="96">
        <f t="shared" si="2"/>
        <v>67</v>
      </c>
      <c r="B71" s="96" t="str">
        <f>B70</f>
        <v>Gt C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231"/>
      <c r="AP71" s="52"/>
      <c r="AQ71" s="194" t="str">
        <f t="shared" si="7"/>
        <v>Gt C</v>
      </c>
    </row>
    <row r="72" spans="1:43" x14ac:dyDescent="0.25">
      <c r="A72" s="96">
        <f t="shared" si="2"/>
        <v>68</v>
      </c>
      <c r="B72" s="96" t="str">
        <f t="shared" ref="B72" si="8">B71</f>
        <v>Gt C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231"/>
      <c r="AP72" s="52"/>
      <c r="AQ72" s="194" t="str">
        <f t="shared" si="7"/>
        <v>Gt C</v>
      </c>
    </row>
    <row r="73" spans="1:43" x14ac:dyDescent="0.25">
      <c r="A73" s="96">
        <f t="shared" si="2"/>
        <v>69</v>
      </c>
      <c r="B73" s="96" t="str">
        <f>B67</f>
        <v>Gt C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231"/>
      <c r="AP73" s="52"/>
      <c r="AQ73" s="194" t="str">
        <f t="shared" si="7"/>
        <v>Gt C</v>
      </c>
    </row>
    <row r="74" spans="1:43" x14ac:dyDescent="0.25">
      <c r="A74" s="96">
        <f t="shared" si="2"/>
        <v>70</v>
      </c>
      <c r="B74" s="96" t="str">
        <f>B73</f>
        <v>Gt C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231"/>
      <c r="AP74" s="52"/>
      <c r="AQ74" s="194" t="str">
        <f t="shared" si="7"/>
        <v>Gt C</v>
      </c>
    </row>
    <row r="75" spans="1:43" x14ac:dyDescent="0.25">
      <c r="A75" s="96">
        <f t="shared" si="2"/>
        <v>71</v>
      </c>
      <c r="B75" s="96" t="str">
        <f>B74</f>
        <v>Gt C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231"/>
      <c r="AP75" s="52"/>
      <c r="AQ75" s="194" t="str">
        <f t="shared" si="7"/>
        <v>Gt C</v>
      </c>
    </row>
    <row r="76" spans="1:43" x14ac:dyDescent="0.25">
      <c r="A76" s="96">
        <f t="shared" si="2"/>
        <v>72</v>
      </c>
      <c r="B76" s="96" t="str">
        <f>B75</f>
        <v>Gt C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231"/>
      <c r="AP76" s="52"/>
      <c r="AQ76" s="194" t="str">
        <f t="shared" si="7"/>
        <v>Gt C</v>
      </c>
    </row>
    <row r="77" spans="1:43" x14ac:dyDescent="0.25">
      <c r="A77" s="96">
        <f t="shared" si="2"/>
        <v>73</v>
      </c>
      <c r="B77" s="96" t="str">
        <f>B76</f>
        <v>Gt C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231"/>
      <c r="AP77" s="52"/>
      <c r="AQ77" s="194" t="str">
        <f t="shared" si="7"/>
        <v>Gt C</v>
      </c>
    </row>
    <row r="78" spans="1:43" x14ac:dyDescent="0.25">
      <c r="A78" s="96">
        <f t="shared" si="2"/>
        <v>74</v>
      </c>
      <c r="B78" s="96" t="str">
        <f t="shared" ref="B78" si="9">B77</f>
        <v>Gt C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231"/>
      <c r="AP78" s="52"/>
      <c r="AQ78" s="194" t="str">
        <f t="shared" si="7"/>
        <v>Gt C</v>
      </c>
    </row>
    <row r="79" spans="1:43" x14ac:dyDescent="0.25">
      <c r="A79" s="96">
        <f t="shared" si="2"/>
        <v>75</v>
      </c>
      <c r="B79" s="96" t="str">
        <f>B73</f>
        <v>Gt C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231"/>
      <c r="AP79" s="52"/>
      <c r="AQ79" s="194" t="str">
        <f t="shared" si="7"/>
        <v>Gt C</v>
      </c>
    </row>
    <row r="80" spans="1:43" x14ac:dyDescent="0.25">
      <c r="A80" s="96">
        <f t="shared" si="2"/>
        <v>76</v>
      </c>
      <c r="B80" s="96" t="str">
        <f>B79</f>
        <v>Gt C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231"/>
      <c r="AP80" s="52"/>
      <c r="AQ80" s="194" t="str">
        <f t="shared" si="7"/>
        <v>Gt C</v>
      </c>
    </row>
    <row r="81" spans="1:43" x14ac:dyDescent="0.25">
      <c r="A81" s="96">
        <f t="shared" si="2"/>
        <v>77</v>
      </c>
      <c r="B81" s="96" t="str">
        <f>B80</f>
        <v>Gt C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231"/>
      <c r="AP81" s="52"/>
      <c r="AQ81" s="194" t="str">
        <f t="shared" si="7"/>
        <v>Gt C</v>
      </c>
    </row>
    <row r="82" spans="1:43" x14ac:dyDescent="0.25">
      <c r="A82" s="96">
        <f t="shared" si="2"/>
        <v>78</v>
      </c>
      <c r="B82" s="96" t="str">
        <f>B81</f>
        <v>Gt C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231"/>
      <c r="AP82" s="52"/>
      <c r="AQ82" s="194" t="str">
        <f t="shared" si="7"/>
        <v>Gt C</v>
      </c>
    </row>
    <row r="83" spans="1:43" x14ac:dyDescent="0.25">
      <c r="A83" s="96">
        <f t="shared" si="2"/>
        <v>79</v>
      </c>
      <c r="B83" s="96" t="str">
        <f t="shared" ref="B83" si="10">B82</f>
        <v>Gt C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231"/>
      <c r="AP83" s="52"/>
      <c r="AQ83" s="194" t="str">
        <f t="shared" si="7"/>
        <v>Gt C</v>
      </c>
    </row>
    <row r="84" spans="1:43" x14ac:dyDescent="0.25">
      <c r="A84" s="96">
        <f t="shared" si="2"/>
        <v>80</v>
      </c>
      <c r="B84" s="96" t="str">
        <f>B78</f>
        <v>Gt C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231"/>
      <c r="AP84" s="52"/>
      <c r="AQ84" s="194" t="str">
        <f t="shared" si="7"/>
        <v>Gt C</v>
      </c>
    </row>
    <row r="85" spans="1:43" x14ac:dyDescent="0.25">
      <c r="A85" s="96">
        <f t="shared" si="2"/>
        <v>81</v>
      </c>
      <c r="B85" s="96" t="str">
        <f>B84</f>
        <v>Gt C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231"/>
      <c r="AP85" s="52"/>
      <c r="AQ85" s="194" t="str">
        <f t="shared" si="7"/>
        <v>Gt C</v>
      </c>
    </row>
    <row r="86" spans="1:43" x14ac:dyDescent="0.25">
      <c r="A86" s="96">
        <f t="shared" si="2"/>
        <v>82</v>
      </c>
      <c r="B86" s="96" t="str">
        <f>B85</f>
        <v>Gt C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231"/>
      <c r="AP86" s="52"/>
      <c r="AQ86" s="194" t="str">
        <f t="shared" si="7"/>
        <v>Gt C</v>
      </c>
    </row>
    <row r="87" spans="1:43" x14ac:dyDescent="0.25">
      <c r="A87" s="96">
        <f t="shared" si="2"/>
        <v>83</v>
      </c>
      <c r="B87" s="96" t="str">
        <f>B86</f>
        <v>Gt C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231"/>
      <c r="AP87" s="52"/>
      <c r="AQ87" s="194" t="str">
        <f t="shared" si="7"/>
        <v>Gt C</v>
      </c>
    </row>
    <row r="88" spans="1:43" x14ac:dyDescent="0.25">
      <c r="A88" s="96">
        <f t="shared" si="2"/>
        <v>84</v>
      </c>
      <c r="B88" s="96" t="str">
        <f>B87</f>
        <v>Gt C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231"/>
      <c r="AP88" s="52"/>
      <c r="AQ88" s="194" t="str">
        <f t="shared" si="7"/>
        <v>Gt C</v>
      </c>
    </row>
    <row r="89" spans="1:43" x14ac:dyDescent="0.25">
      <c r="A89" s="96">
        <f t="shared" si="2"/>
        <v>85</v>
      </c>
      <c r="B89" s="96" t="str">
        <f t="shared" ref="B89" si="11">B88</f>
        <v>Gt C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231"/>
      <c r="AP89" s="52"/>
      <c r="AQ89" s="194" t="str">
        <f t="shared" si="7"/>
        <v>Gt C</v>
      </c>
    </row>
    <row r="90" spans="1:43" x14ac:dyDescent="0.25">
      <c r="A90" s="96">
        <f t="shared" si="2"/>
        <v>86</v>
      </c>
      <c r="B90" s="96" t="str">
        <f>B84</f>
        <v>Gt C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231"/>
      <c r="AP90" s="52"/>
      <c r="AQ90" s="194" t="str">
        <f t="shared" si="7"/>
        <v>Gt C</v>
      </c>
    </row>
    <row r="91" spans="1:43" x14ac:dyDescent="0.25">
      <c r="A91" s="96">
        <f t="shared" si="2"/>
        <v>87</v>
      </c>
      <c r="B91" s="96" t="str">
        <f>B90</f>
        <v>Gt C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231"/>
      <c r="AP91" s="52"/>
      <c r="AQ91" s="194" t="str">
        <f t="shared" si="7"/>
        <v>Gt C</v>
      </c>
    </row>
    <row r="92" spans="1:43" x14ac:dyDescent="0.25">
      <c r="A92" s="96">
        <f t="shared" si="2"/>
        <v>88</v>
      </c>
      <c r="B92" s="96" t="str">
        <f>B91</f>
        <v>Gt C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231"/>
      <c r="AP92" s="52"/>
      <c r="AQ92" s="194" t="str">
        <f t="shared" si="7"/>
        <v>Gt C</v>
      </c>
    </row>
    <row r="93" spans="1:43" x14ac:dyDescent="0.25">
      <c r="A93" s="96">
        <f t="shared" si="2"/>
        <v>89</v>
      </c>
      <c r="B93" s="96" t="str">
        <f>B92</f>
        <v>Gt C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231"/>
      <c r="AP93" s="52"/>
      <c r="AQ93" s="194" t="str">
        <f t="shared" si="7"/>
        <v>Gt C</v>
      </c>
    </row>
    <row r="94" spans="1:43" x14ac:dyDescent="0.25">
      <c r="A94" s="96">
        <f t="shared" si="2"/>
        <v>90</v>
      </c>
      <c r="B94" s="96" t="str">
        <f>B93</f>
        <v>Gt C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231"/>
      <c r="AP94" s="52"/>
      <c r="AQ94" s="194" t="str">
        <f t="shared" si="7"/>
        <v>Gt C</v>
      </c>
    </row>
    <row r="95" spans="1:43" x14ac:dyDescent="0.25">
      <c r="A95" s="96">
        <f t="shared" si="2"/>
        <v>91</v>
      </c>
      <c r="B95" s="96" t="str">
        <f t="shared" ref="B95" si="12">B94</f>
        <v>Gt C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231"/>
      <c r="AP95" s="52"/>
      <c r="AQ95" s="194" t="str">
        <f t="shared" si="7"/>
        <v>Gt C</v>
      </c>
    </row>
    <row r="96" spans="1:43" x14ac:dyDescent="0.25">
      <c r="A96" s="96">
        <f t="shared" si="2"/>
        <v>92</v>
      </c>
      <c r="B96" s="96" t="str">
        <f>B90</f>
        <v>Gt C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231"/>
      <c r="AP96" s="52"/>
      <c r="AQ96" s="194" t="str">
        <f t="shared" si="7"/>
        <v>Gt C</v>
      </c>
    </row>
    <row r="97" spans="1:43" x14ac:dyDescent="0.25">
      <c r="A97" s="96">
        <f t="shared" si="2"/>
        <v>93</v>
      </c>
      <c r="B97" s="96" t="str">
        <f>B96</f>
        <v>Gt C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231"/>
      <c r="AP97" s="52"/>
      <c r="AQ97" s="194" t="str">
        <f t="shared" si="7"/>
        <v>Gt C</v>
      </c>
    </row>
    <row r="98" spans="1:43" x14ac:dyDescent="0.25">
      <c r="A98" s="96">
        <f t="shared" si="2"/>
        <v>94</v>
      </c>
      <c r="B98" s="96" t="str">
        <f>B97</f>
        <v>Gt C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231"/>
      <c r="AP98" s="52"/>
      <c r="AQ98" s="194" t="str">
        <f t="shared" si="7"/>
        <v>Gt C</v>
      </c>
    </row>
    <row r="99" spans="1:43" x14ac:dyDescent="0.25">
      <c r="A99" s="96">
        <f t="shared" si="2"/>
        <v>95</v>
      </c>
      <c r="B99" s="96" t="str">
        <f>B98</f>
        <v>Gt C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231"/>
      <c r="AP99" s="52"/>
      <c r="AQ99" s="194" t="str">
        <f t="shared" si="7"/>
        <v>Gt C</v>
      </c>
    </row>
    <row r="100" spans="1:43" x14ac:dyDescent="0.25">
      <c r="A100" s="96">
        <f t="shared" si="2"/>
        <v>96</v>
      </c>
      <c r="B100" s="96" t="str">
        <f>B99</f>
        <v>Gt C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231"/>
      <c r="AP100" s="52"/>
      <c r="AQ100" s="194" t="str">
        <f t="shared" si="7"/>
        <v>Gt C</v>
      </c>
    </row>
    <row r="101" spans="1:43" x14ac:dyDescent="0.25">
      <c r="A101" s="96">
        <f t="shared" si="2"/>
        <v>97</v>
      </c>
      <c r="B101" s="96" t="str">
        <f t="shared" ref="B101" si="13">B100</f>
        <v>Gt C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231"/>
      <c r="AP101" s="52"/>
      <c r="AQ101" s="194" t="str">
        <f t="shared" si="7"/>
        <v>Gt C</v>
      </c>
    </row>
    <row r="102" spans="1:43" x14ac:dyDescent="0.25">
      <c r="A102" s="96">
        <f t="shared" si="2"/>
        <v>98</v>
      </c>
      <c r="B102" s="96" t="str">
        <f>B96</f>
        <v>Gt C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231"/>
      <c r="AP102" s="52"/>
      <c r="AQ102" s="194" t="str">
        <f t="shared" si="7"/>
        <v>Gt C</v>
      </c>
    </row>
    <row r="103" spans="1:43" x14ac:dyDescent="0.25">
      <c r="A103" s="96">
        <f t="shared" si="2"/>
        <v>99</v>
      </c>
      <c r="B103" s="96" t="str">
        <f>B102</f>
        <v>Gt C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231"/>
      <c r="AP103" s="52"/>
      <c r="AQ103" s="194" t="str">
        <f t="shared" si="7"/>
        <v>Gt C</v>
      </c>
    </row>
    <row r="104" spans="1:43" ht="16.5" thickBot="1" x14ac:dyDescent="0.3">
      <c r="A104" s="104">
        <f>A103+1</f>
        <v>100</v>
      </c>
      <c r="B104" s="96" t="str">
        <f>B53</f>
        <v>Gt C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232"/>
      <c r="AP104" s="44"/>
      <c r="AQ104" s="194" t="str">
        <f t="shared" si="7"/>
        <v>Gt C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200</v>
      </c>
      <c r="Q105" s="91" t="str">
        <f>IF(SUM(Q5:Q104)=0,"",SUM(Q5:Q104))</f>
        <v/>
      </c>
      <c r="R105" s="91">
        <f>IF(SUM(R5:R104)=0,"",SUM(R5:R104))</f>
        <v>30</v>
      </c>
      <c r="S105" s="635" t="str">
        <f t="shared" ref="S105:AN105" si="14">S2</f>
        <v>ADVENTUROUS ACTIVITIES</v>
      </c>
      <c r="T105" s="628" t="str">
        <f t="shared" si="14"/>
        <v>ARCHERY</v>
      </c>
      <c r="U105" s="626" t="str">
        <f t="shared" si="14"/>
        <v>ATHLETICS</v>
      </c>
      <c r="V105" s="628" t="str">
        <f t="shared" si="14"/>
        <v>BADMINTON</v>
      </c>
      <c r="W105" s="626" t="str">
        <f t="shared" si="14"/>
        <v>CANOEING</v>
      </c>
      <c r="X105" s="628" t="str">
        <f t="shared" si="14"/>
        <v>GOLF</v>
      </c>
      <c r="Y105" s="626" t="str">
        <f t="shared" si="14"/>
        <v>GYMNASTICS</v>
      </c>
      <c r="Z105" s="628" t="str">
        <f t="shared" si="14"/>
        <v>JUDO</v>
      </c>
      <c r="AA105" s="626" t="str">
        <f t="shared" si="14"/>
        <v>MOUNTAIN BIKING</v>
      </c>
      <c r="AB105" s="628" t="str">
        <f t="shared" si="14"/>
        <v>POOL -ARTISTIC SWIMMING</v>
      </c>
      <c r="AC105" s="626" t="str">
        <f t="shared" si="14"/>
        <v>POOL - POOLSIDE DIVING</v>
      </c>
      <c r="AD105" s="628" t="str">
        <f t="shared" si="14"/>
        <v>SKATEBOARDING</v>
      </c>
      <c r="AE105" s="626" t="str">
        <f t="shared" si="14"/>
        <v>SWORD FENCING</v>
      </c>
      <c r="AF105" s="628" t="str">
        <f t="shared" si="14"/>
        <v>TABLE TENNIS</v>
      </c>
      <c r="AG105" s="626" t="str">
        <f t="shared" si="14"/>
        <v>TRAMPOLINING</v>
      </c>
      <c r="AH105" s="628" t="str">
        <f t="shared" si="14"/>
        <v>VOLLEYBALL</v>
      </c>
      <c r="AI105" s="626" t="str">
        <f t="shared" si="14"/>
        <v>UNUSED</v>
      </c>
      <c r="AJ105" s="628" t="str">
        <f t="shared" si="14"/>
        <v>UNUSED</v>
      </c>
      <c r="AK105" s="626" t="str">
        <f t="shared" si="14"/>
        <v>UNUSED</v>
      </c>
      <c r="AL105" s="628" t="str">
        <f t="shared" si="14"/>
        <v>UNUSED</v>
      </c>
      <c r="AM105" s="626" t="str">
        <f t="shared" si="14"/>
        <v>UNUSED</v>
      </c>
      <c r="AN105" s="624" t="str">
        <f t="shared" si="14"/>
        <v>UNUSED</v>
      </c>
      <c r="AO105" s="233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234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235" t="s">
        <v>40</v>
      </c>
      <c r="AP107" s="30"/>
      <c r="AQ107" s="21">
        <f>100-COUNTIF(C5:C104,"")</f>
        <v>25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5">IF(COUNTIF(S5:S104,1)=0,"",COUNTIF(S5:S104,1))</f>
        <v>7</v>
      </c>
      <c r="T108" s="35" t="str">
        <f t="shared" si="15"/>
        <v/>
      </c>
      <c r="U108" s="35">
        <f t="shared" si="15"/>
        <v>1</v>
      </c>
      <c r="V108" s="35">
        <f t="shared" si="15"/>
        <v>1</v>
      </c>
      <c r="W108" s="35">
        <f t="shared" si="15"/>
        <v>2</v>
      </c>
      <c r="X108" s="35" t="str">
        <f t="shared" si="15"/>
        <v/>
      </c>
      <c r="Y108" s="35">
        <f t="shared" si="15"/>
        <v>1</v>
      </c>
      <c r="Z108" s="35">
        <f t="shared" si="15"/>
        <v>1</v>
      </c>
      <c r="AA108" s="35" t="str">
        <f t="shared" si="15"/>
        <v/>
      </c>
      <c r="AB108" s="35" t="str">
        <f t="shared" si="15"/>
        <v/>
      </c>
      <c r="AC108" s="35" t="str">
        <f t="shared" si="15"/>
        <v/>
      </c>
      <c r="AD108" s="35">
        <f t="shared" si="15"/>
        <v>3</v>
      </c>
      <c r="AE108" s="35">
        <f t="shared" si="15"/>
        <v>5</v>
      </c>
      <c r="AF108" s="35" t="str">
        <f t="shared" si="15"/>
        <v/>
      </c>
      <c r="AG108" s="35">
        <f t="shared" si="15"/>
        <v>4</v>
      </c>
      <c r="AH108" s="35" t="str">
        <f t="shared" si="15"/>
        <v/>
      </c>
      <c r="AI108" s="35" t="str">
        <f t="shared" si="15"/>
        <v/>
      </c>
      <c r="AJ108" s="35" t="str">
        <f t="shared" si="15"/>
        <v/>
      </c>
      <c r="AK108" s="35" t="str">
        <f t="shared" si="15"/>
        <v/>
      </c>
      <c r="AL108" s="35" t="str">
        <f t="shared" si="15"/>
        <v/>
      </c>
      <c r="AM108" s="35" t="str">
        <f t="shared" si="15"/>
        <v/>
      </c>
      <c r="AN108" s="34" t="str">
        <f t="shared" si="15"/>
        <v/>
      </c>
      <c r="AO108" s="236" t="s">
        <v>3</v>
      </c>
      <c r="AP108" s="32"/>
      <c r="AQ108" s="95">
        <f>SUM(S108:AN108)</f>
        <v>25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6">IF(COUNTIF(S5:S104,2)=0,"",COUNTIF(S5:S104,2))</f>
        <v>4</v>
      </c>
      <c r="T109" s="27" t="str">
        <f t="shared" si="16"/>
        <v/>
      </c>
      <c r="U109" s="27" t="str">
        <f t="shared" si="16"/>
        <v/>
      </c>
      <c r="V109" s="27">
        <f t="shared" si="16"/>
        <v>2</v>
      </c>
      <c r="W109" s="27">
        <f t="shared" si="16"/>
        <v>1</v>
      </c>
      <c r="X109" s="27">
        <f t="shared" si="16"/>
        <v>3</v>
      </c>
      <c r="Y109" s="27" t="str">
        <f t="shared" si="16"/>
        <v/>
      </c>
      <c r="Z109" s="27">
        <f t="shared" si="16"/>
        <v>1</v>
      </c>
      <c r="AA109" s="27" t="str">
        <f t="shared" si="16"/>
        <v/>
      </c>
      <c r="AB109" s="27" t="str">
        <f t="shared" si="16"/>
        <v/>
      </c>
      <c r="AC109" s="27">
        <f t="shared" si="16"/>
        <v>1</v>
      </c>
      <c r="AD109" s="27">
        <f t="shared" si="16"/>
        <v>2</v>
      </c>
      <c r="AE109" s="27">
        <f t="shared" si="16"/>
        <v>3</v>
      </c>
      <c r="AF109" s="27">
        <f t="shared" si="16"/>
        <v>1</v>
      </c>
      <c r="AG109" s="27">
        <f t="shared" si="16"/>
        <v>4</v>
      </c>
      <c r="AH109" s="27">
        <f t="shared" si="16"/>
        <v>3</v>
      </c>
      <c r="AI109" s="27" t="str">
        <f t="shared" si="16"/>
        <v/>
      </c>
      <c r="AJ109" s="27" t="str">
        <f t="shared" si="16"/>
        <v/>
      </c>
      <c r="AK109" s="27" t="str">
        <f t="shared" si="16"/>
        <v/>
      </c>
      <c r="AL109" s="27" t="str">
        <f t="shared" si="16"/>
        <v/>
      </c>
      <c r="AM109" s="27" t="str">
        <f t="shared" si="16"/>
        <v/>
      </c>
      <c r="AN109" s="26" t="str">
        <f t="shared" si="16"/>
        <v/>
      </c>
      <c r="AO109" s="237" t="s">
        <v>59</v>
      </c>
      <c r="AP109" s="24"/>
      <c r="AQ109" s="95">
        <f>SUM(S109:AN109)</f>
        <v>25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7">IF(COUNTIF(S5:S104,3)=0,"",COUNTIF(S5:S104,3))</f>
        <v>3</v>
      </c>
      <c r="T110" s="28">
        <f t="shared" si="17"/>
        <v>2</v>
      </c>
      <c r="U110" s="27">
        <f t="shared" si="17"/>
        <v>1</v>
      </c>
      <c r="V110" s="27">
        <f t="shared" si="17"/>
        <v>2</v>
      </c>
      <c r="W110" s="27" t="str">
        <f t="shared" si="17"/>
        <v/>
      </c>
      <c r="X110" s="27">
        <f t="shared" si="17"/>
        <v>2</v>
      </c>
      <c r="Y110" s="27">
        <f t="shared" si="17"/>
        <v>3</v>
      </c>
      <c r="Z110" s="27">
        <f t="shared" si="17"/>
        <v>1</v>
      </c>
      <c r="AA110" s="27" t="str">
        <f t="shared" si="17"/>
        <v/>
      </c>
      <c r="AB110" s="27" t="str">
        <f t="shared" si="17"/>
        <v/>
      </c>
      <c r="AC110" s="27" t="str">
        <f t="shared" si="17"/>
        <v/>
      </c>
      <c r="AD110" s="27">
        <f t="shared" si="17"/>
        <v>2</v>
      </c>
      <c r="AE110" s="27" t="str">
        <f t="shared" si="17"/>
        <v/>
      </c>
      <c r="AF110" s="27" t="str">
        <f t="shared" si="17"/>
        <v/>
      </c>
      <c r="AG110" s="27">
        <f t="shared" si="17"/>
        <v>1</v>
      </c>
      <c r="AH110" s="27">
        <f t="shared" si="17"/>
        <v>3</v>
      </c>
      <c r="AI110" s="27" t="str">
        <f t="shared" si="17"/>
        <v/>
      </c>
      <c r="AJ110" s="27" t="str">
        <f t="shared" si="17"/>
        <v/>
      </c>
      <c r="AK110" s="27" t="str">
        <f t="shared" si="17"/>
        <v/>
      </c>
      <c r="AL110" s="27" t="str">
        <f t="shared" si="17"/>
        <v/>
      </c>
      <c r="AM110" s="27" t="str">
        <f t="shared" si="17"/>
        <v/>
      </c>
      <c r="AN110" s="26" t="str">
        <f t="shared" si="17"/>
        <v/>
      </c>
      <c r="AO110" s="237" t="s">
        <v>58</v>
      </c>
      <c r="AP110" s="24"/>
      <c r="AQ110" s="95">
        <f>SUM(S110:AN110)</f>
        <v>20</v>
      </c>
    </row>
    <row r="111" spans="1:43" ht="16.5" thickTop="1" x14ac:dyDescent="0.25"/>
  </sheetData>
  <sortState xmlns:xlrd2="http://schemas.microsoft.com/office/spreadsheetml/2017/richdata2" ref="A5:AQ29">
    <sortCondition ref="AG5:AG29"/>
    <sortCondition ref="C5:C29"/>
  </sortState>
  <mergeCells count="48">
    <mergeCell ref="AO2:AO3"/>
    <mergeCell ref="P3:R3"/>
    <mergeCell ref="AL105:AL106"/>
    <mergeCell ref="AM105:AM106"/>
    <mergeCell ref="AN105:AN106"/>
    <mergeCell ref="AF105:AF106"/>
    <mergeCell ref="AG105:AG106"/>
    <mergeCell ref="AA105:AA106"/>
    <mergeCell ref="U105:U106"/>
    <mergeCell ref="W105:W106"/>
    <mergeCell ref="X105:X106"/>
    <mergeCell ref="Y105:Y106"/>
    <mergeCell ref="Z105:Z106"/>
    <mergeCell ref="V105:V106"/>
    <mergeCell ref="S105:S106"/>
    <mergeCell ref="T105:T106"/>
    <mergeCell ref="S1:AN1"/>
    <mergeCell ref="D2:G2"/>
    <mergeCell ref="AL2:AL4"/>
    <mergeCell ref="AM2:AM4"/>
    <mergeCell ref="AN2:AN4"/>
    <mergeCell ref="W2:W4"/>
    <mergeCell ref="AJ2:AJ4"/>
    <mergeCell ref="AK2:AK4"/>
    <mergeCell ref="X2:X4"/>
    <mergeCell ref="Y2:Y4"/>
    <mergeCell ref="Z2:Z4"/>
    <mergeCell ref="AA2:AA4"/>
    <mergeCell ref="S2:S4"/>
    <mergeCell ref="T2:T4"/>
    <mergeCell ref="U2:U4"/>
    <mergeCell ref="V2:V4"/>
    <mergeCell ref="AJ105:AJ106"/>
    <mergeCell ref="AK105:AK106"/>
    <mergeCell ref="AB2:AB4"/>
    <mergeCell ref="AC2:AC4"/>
    <mergeCell ref="AD2:AD4"/>
    <mergeCell ref="AE2:AE4"/>
    <mergeCell ref="AF2:AF4"/>
    <mergeCell ref="AG2:AG4"/>
    <mergeCell ref="AH2:AH4"/>
    <mergeCell ref="AI2:AI4"/>
    <mergeCell ref="AH105:AH106"/>
    <mergeCell ref="AI105:AI106"/>
    <mergeCell ref="AB105:AB106"/>
    <mergeCell ref="AC105:AC106"/>
    <mergeCell ref="AD105:AD106"/>
    <mergeCell ref="AE105:AE106"/>
  </mergeCells>
  <phoneticPr fontId="3" type="noConversion"/>
  <conditionalFormatting sqref="S108:AN110">
    <cfRule type="notContainsBlanks" dxfId="19" priority="6">
      <formula>LEN(TRIM(S108))&gt;0</formula>
    </cfRule>
  </conditionalFormatting>
  <conditionalFormatting sqref="S104:AN104 S8:AN9 S30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0:AN29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5" r:id="rId1" xr:uid="{9366C4A6-8E40-3B4F-BB84-2C3B9FB7661D}"/>
    <hyperlink ref="H13" r:id="rId2" xr:uid="{04955716-708E-4245-85F2-6FACDF7E2D2D}"/>
    <hyperlink ref="H19" r:id="rId3" xr:uid="{91FD758D-362C-0B4E-9DB7-ED63CA7A2556}"/>
    <hyperlink ref="H9" r:id="rId4" xr:uid="{239A6734-DF16-8248-BCCE-599743ED119E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11"/>
  <sheetViews>
    <sheetView zoomScale="85" zoomScaleNormal="85" workbookViewId="0">
      <pane ySplit="2145" topLeftCell="A6" activePane="bottomLeft"/>
      <selection activeCell="I3" sqref="I3"/>
      <selection pane="bottomLeft" activeCell="M15" sqref="M15:M17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8" t="s">
        <v>63</v>
      </c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9"/>
      <c r="AM1" s="609"/>
      <c r="AN1" s="610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0" t="s">
        <v>29</v>
      </c>
      <c r="E2" s="631"/>
      <c r="F2" s="631"/>
      <c r="G2" s="632"/>
      <c r="H2" s="124"/>
      <c r="I2" s="124"/>
      <c r="J2" s="78" t="s">
        <v>62</v>
      </c>
      <c r="K2" s="122" t="s">
        <v>120</v>
      </c>
      <c r="L2" s="123"/>
      <c r="M2" s="126"/>
      <c r="N2" s="126"/>
      <c r="O2" s="90"/>
      <c r="P2" s="77"/>
      <c r="Q2" s="77"/>
      <c r="R2" s="77"/>
      <c r="S2" s="611" t="s">
        <v>87</v>
      </c>
      <c r="T2" s="613" t="s">
        <v>49</v>
      </c>
      <c r="U2" s="611" t="s">
        <v>50</v>
      </c>
      <c r="V2" s="617" t="s">
        <v>51</v>
      </c>
      <c r="W2" s="619" t="s">
        <v>52</v>
      </c>
      <c r="X2" s="613" t="s">
        <v>53</v>
      </c>
      <c r="Y2" s="611" t="s">
        <v>54</v>
      </c>
      <c r="Z2" s="617" t="s">
        <v>55</v>
      </c>
      <c r="AA2" s="611" t="s">
        <v>135</v>
      </c>
      <c r="AB2" s="613" t="s">
        <v>137</v>
      </c>
      <c r="AC2" s="611" t="s">
        <v>138</v>
      </c>
      <c r="AD2" s="613" t="s">
        <v>136</v>
      </c>
      <c r="AE2" s="611" t="s">
        <v>88</v>
      </c>
      <c r="AF2" s="613" t="s">
        <v>56</v>
      </c>
      <c r="AG2" s="611" t="s">
        <v>89</v>
      </c>
      <c r="AH2" s="613" t="s">
        <v>57</v>
      </c>
      <c r="AI2" s="611" t="s">
        <v>90</v>
      </c>
      <c r="AJ2" s="613" t="s">
        <v>90</v>
      </c>
      <c r="AK2" s="611" t="s">
        <v>90</v>
      </c>
      <c r="AL2" s="613" t="s">
        <v>90</v>
      </c>
      <c r="AM2" s="611" t="s">
        <v>90</v>
      </c>
      <c r="AN2" s="622" t="s">
        <v>90</v>
      </c>
      <c r="AO2" s="621" t="s">
        <v>61</v>
      </c>
      <c r="AP2" s="76" t="str">
        <f>D2</f>
        <v>Lavington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3" t="s">
        <v>15</v>
      </c>
      <c r="Q3" s="634"/>
      <c r="R3" s="634"/>
      <c r="S3" s="611"/>
      <c r="T3" s="613"/>
      <c r="U3" s="611"/>
      <c r="V3" s="617"/>
      <c r="W3" s="619"/>
      <c r="X3" s="613"/>
      <c r="Y3" s="611"/>
      <c r="Z3" s="617"/>
      <c r="AA3" s="611"/>
      <c r="AB3" s="613"/>
      <c r="AC3" s="611"/>
      <c r="AD3" s="613"/>
      <c r="AE3" s="611"/>
      <c r="AF3" s="613"/>
      <c r="AG3" s="611"/>
      <c r="AH3" s="613"/>
      <c r="AI3" s="611"/>
      <c r="AJ3" s="613"/>
      <c r="AK3" s="611"/>
      <c r="AL3" s="613"/>
      <c r="AM3" s="611"/>
      <c r="AN3" s="622"/>
      <c r="AO3" s="621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2"/>
      <c r="T4" s="614"/>
      <c r="U4" s="612"/>
      <c r="V4" s="618"/>
      <c r="W4" s="620"/>
      <c r="X4" s="614"/>
      <c r="Y4" s="612"/>
      <c r="Z4" s="618"/>
      <c r="AA4" s="612"/>
      <c r="AB4" s="614"/>
      <c r="AC4" s="612"/>
      <c r="AD4" s="614"/>
      <c r="AE4" s="612"/>
      <c r="AF4" s="614"/>
      <c r="AG4" s="612"/>
      <c r="AH4" s="614"/>
      <c r="AI4" s="612"/>
      <c r="AJ4" s="614"/>
      <c r="AK4" s="612"/>
      <c r="AL4" s="614"/>
      <c r="AM4" s="612"/>
      <c r="AN4" s="623"/>
      <c r="AO4" s="68" t="s">
        <v>60</v>
      </c>
      <c r="AP4" s="67" t="s">
        <v>4</v>
      </c>
    </row>
    <row r="5" spans="1:43" ht="16.5" thickTop="1" x14ac:dyDescent="0.25">
      <c r="A5" s="386" t="e">
        <f t="shared" ref="A5:A15" si="0">A4+1</f>
        <v>#VALUE!</v>
      </c>
      <c r="B5" s="386" t="s">
        <v>22</v>
      </c>
      <c r="C5" s="418" t="s">
        <v>669</v>
      </c>
      <c r="D5" s="419" t="s">
        <v>2745</v>
      </c>
      <c r="E5" s="403" t="s">
        <v>670</v>
      </c>
      <c r="F5" s="403" t="s">
        <v>671</v>
      </c>
      <c r="G5" s="390" t="s">
        <v>228</v>
      </c>
      <c r="H5" s="404" t="s">
        <v>672</v>
      </c>
      <c r="I5" s="405" t="s">
        <v>673</v>
      </c>
      <c r="J5" s="405" t="s">
        <v>464</v>
      </c>
      <c r="K5" s="405" t="s">
        <v>465</v>
      </c>
      <c r="L5" s="406" t="s">
        <v>674</v>
      </c>
      <c r="M5" s="390" t="s">
        <v>675</v>
      </c>
      <c r="N5" s="395" t="s">
        <v>676</v>
      </c>
      <c r="O5" s="400" t="s">
        <v>153</v>
      </c>
      <c r="P5" s="89"/>
      <c r="Q5" s="143"/>
      <c r="R5" s="88">
        <v>10</v>
      </c>
      <c r="S5" s="64"/>
      <c r="T5" s="65"/>
      <c r="U5" s="64"/>
      <c r="V5" s="65">
        <v>3</v>
      </c>
      <c r="W5" s="64"/>
      <c r="X5" s="65"/>
      <c r="Y5" s="64"/>
      <c r="Z5" s="65"/>
      <c r="AA5" s="64"/>
      <c r="AB5" s="65"/>
      <c r="AC5" s="64"/>
      <c r="AD5" s="65">
        <v>2</v>
      </c>
      <c r="AE5" s="64"/>
      <c r="AF5" s="63"/>
      <c r="AG5" s="62"/>
      <c r="AH5" s="63">
        <v>1</v>
      </c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1" si="1">B5</f>
        <v>LAV</v>
      </c>
    </row>
    <row r="6" spans="1:43" ht="25.5" x14ac:dyDescent="0.25">
      <c r="A6" s="386" t="e">
        <f t="shared" si="0"/>
        <v>#VALUE!</v>
      </c>
      <c r="B6" s="386" t="s">
        <v>22</v>
      </c>
      <c r="C6" s="418" t="s">
        <v>571</v>
      </c>
      <c r="D6" s="419" t="s">
        <v>572</v>
      </c>
      <c r="E6" s="403" t="s">
        <v>632</v>
      </c>
      <c r="F6" s="403" t="s">
        <v>573</v>
      </c>
      <c r="G6" s="390" t="s">
        <v>180</v>
      </c>
      <c r="H6" s="404" t="s">
        <v>574</v>
      </c>
      <c r="I6" s="405" t="s">
        <v>575</v>
      </c>
      <c r="J6" s="405" t="s">
        <v>576</v>
      </c>
      <c r="K6" s="405" t="s">
        <v>149</v>
      </c>
      <c r="L6" s="406" t="s">
        <v>577</v>
      </c>
      <c r="M6" s="390" t="s">
        <v>578</v>
      </c>
      <c r="N6" s="395" t="s">
        <v>579</v>
      </c>
      <c r="O6" s="400" t="s">
        <v>151</v>
      </c>
      <c r="P6" s="89"/>
      <c r="Q6" s="143"/>
      <c r="R6" s="281">
        <v>10</v>
      </c>
      <c r="S6" s="64"/>
      <c r="T6" s="65"/>
      <c r="U6" s="64"/>
      <c r="V6" s="65"/>
      <c r="W6" s="64"/>
      <c r="X6" s="65">
        <v>2</v>
      </c>
      <c r="Y6" s="64"/>
      <c r="Z6" s="65"/>
      <c r="AA6" s="64"/>
      <c r="AB6" s="65"/>
      <c r="AC6" s="64"/>
      <c r="AD6" s="65">
        <v>3</v>
      </c>
      <c r="AE6" s="64"/>
      <c r="AF6" s="63"/>
      <c r="AG6" s="62"/>
      <c r="AH6" s="63">
        <v>1</v>
      </c>
      <c r="AI6" s="62"/>
      <c r="AJ6" s="63"/>
      <c r="AK6" s="62"/>
      <c r="AL6" s="63"/>
      <c r="AM6" s="62"/>
      <c r="AN6" s="61"/>
      <c r="AO6" s="60"/>
      <c r="AP6" s="147" t="s">
        <v>580</v>
      </c>
      <c r="AQ6" s="195" t="str">
        <f t="shared" si="1"/>
        <v>LAV</v>
      </c>
    </row>
    <row r="7" spans="1:43" x14ac:dyDescent="0.25">
      <c r="A7" s="386" t="e">
        <f t="shared" si="0"/>
        <v>#VALUE!</v>
      </c>
      <c r="B7" s="386" t="s">
        <v>22</v>
      </c>
      <c r="C7" s="398" t="s">
        <v>2296</v>
      </c>
      <c r="D7" s="399" t="s">
        <v>2297</v>
      </c>
      <c r="E7" s="389" t="s">
        <v>2298</v>
      </c>
      <c r="F7" s="389" t="s">
        <v>2299</v>
      </c>
      <c r="G7" s="390" t="s">
        <v>180</v>
      </c>
      <c r="H7" s="422" t="s">
        <v>2300</v>
      </c>
      <c r="I7" s="392" t="s">
        <v>2301</v>
      </c>
      <c r="J7" s="392" t="s">
        <v>2302</v>
      </c>
      <c r="K7" s="392" t="s">
        <v>838</v>
      </c>
      <c r="L7" s="393" t="s">
        <v>2303</v>
      </c>
      <c r="M7" s="394" t="s">
        <v>2304</v>
      </c>
      <c r="N7" s="395" t="s">
        <v>2305</v>
      </c>
      <c r="O7" s="420" t="s">
        <v>153</v>
      </c>
      <c r="P7" s="307"/>
      <c r="Q7" s="308"/>
      <c r="R7" s="191">
        <v>10</v>
      </c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>
        <v>1</v>
      </c>
      <c r="AE7" s="56"/>
      <c r="AF7" s="55"/>
      <c r="AG7" s="54">
        <v>3</v>
      </c>
      <c r="AH7" s="55">
        <v>2</v>
      </c>
      <c r="AI7" s="54"/>
      <c r="AJ7" s="55"/>
      <c r="AK7" s="54"/>
      <c r="AL7" s="55"/>
      <c r="AM7" s="54"/>
      <c r="AN7" s="53"/>
      <c r="AO7" s="59"/>
      <c r="AP7" s="52"/>
      <c r="AQ7" s="195" t="str">
        <f t="shared" si="1"/>
        <v>LAV</v>
      </c>
    </row>
    <row r="8" spans="1:43" ht="14.25" customHeight="1" x14ac:dyDescent="0.25">
      <c r="A8" s="386" t="e">
        <f t="shared" si="0"/>
        <v>#VALUE!</v>
      </c>
      <c r="B8" s="386" t="s">
        <v>22</v>
      </c>
      <c r="C8" s="398" t="s">
        <v>1130</v>
      </c>
      <c r="D8" s="399" t="s">
        <v>1131</v>
      </c>
      <c r="E8" s="389" t="s">
        <v>1132</v>
      </c>
      <c r="F8" s="389" t="s">
        <v>1133</v>
      </c>
      <c r="G8" s="390" t="s">
        <v>228</v>
      </c>
      <c r="H8" s="391" t="s">
        <v>1134</v>
      </c>
      <c r="I8" s="392" t="s">
        <v>1135</v>
      </c>
      <c r="J8" s="392" t="s">
        <v>1136</v>
      </c>
      <c r="K8" s="392" t="s">
        <v>149</v>
      </c>
      <c r="L8" s="393" t="s">
        <v>1137</v>
      </c>
      <c r="M8" s="394" t="s">
        <v>1138</v>
      </c>
      <c r="N8" s="395" t="s">
        <v>1139</v>
      </c>
      <c r="O8" s="400" t="s">
        <v>151</v>
      </c>
      <c r="P8" s="435"/>
      <c r="Q8" s="457"/>
      <c r="R8" s="458">
        <v>10</v>
      </c>
      <c r="S8" s="56"/>
      <c r="T8" s="57">
        <v>2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>
        <v>1</v>
      </c>
      <c r="AF8" s="55"/>
      <c r="AG8" s="54"/>
      <c r="AH8" s="55">
        <v>3</v>
      </c>
      <c r="AI8" s="54"/>
      <c r="AJ8" s="55"/>
      <c r="AK8" s="54"/>
      <c r="AL8" s="55"/>
      <c r="AM8" s="54"/>
      <c r="AN8" s="53"/>
      <c r="AO8" s="59"/>
      <c r="AP8" s="52"/>
      <c r="AQ8" s="195" t="str">
        <f t="shared" si="1"/>
        <v>LAV</v>
      </c>
    </row>
    <row r="9" spans="1:43" x14ac:dyDescent="0.25">
      <c r="A9" s="386" t="e">
        <f t="shared" si="0"/>
        <v>#VALUE!</v>
      </c>
      <c r="B9" s="386" t="s">
        <v>22</v>
      </c>
      <c r="C9" s="398" t="s">
        <v>2292</v>
      </c>
      <c r="D9" s="399" t="s">
        <v>543</v>
      </c>
      <c r="E9" s="459" t="s">
        <v>2293</v>
      </c>
      <c r="F9" s="389" t="s">
        <v>545</v>
      </c>
      <c r="G9" s="390" t="s">
        <v>228</v>
      </c>
      <c r="H9" s="422" t="s">
        <v>546</v>
      </c>
      <c r="I9" s="393" t="s">
        <v>547</v>
      </c>
      <c r="J9" s="393"/>
      <c r="K9" s="393" t="s">
        <v>149</v>
      </c>
      <c r="L9" s="393" t="s">
        <v>548</v>
      </c>
      <c r="M9" s="394" t="s">
        <v>2294</v>
      </c>
      <c r="N9" s="395"/>
      <c r="O9" s="420" t="s">
        <v>151</v>
      </c>
      <c r="P9" s="307">
        <v>10</v>
      </c>
      <c r="Q9" s="308"/>
      <c r="R9" s="191"/>
      <c r="S9" s="56"/>
      <c r="T9" s="57"/>
      <c r="U9" s="56"/>
      <c r="V9" s="57"/>
      <c r="W9" s="56"/>
      <c r="X9" s="57"/>
      <c r="Y9" s="56"/>
      <c r="Z9" s="57">
        <v>2</v>
      </c>
      <c r="AA9" s="56"/>
      <c r="AB9" s="57"/>
      <c r="AC9" s="56"/>
      <c r="AD9" s="57">
        <v>1</v>
      </c>
      <c r="AE9" s="56">
        <v>3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 t="s">
        <v>2295</v>
      </c>
      <c r="AQ9" s="195" t="str">
        <f t="shared" si="1"/>
        <v>LAV</v>
      </c>
    </row>
    <row r="10" spans="1:43" x14ac:dyDescent="0.25">
      <c r="A10" s="386" t="e">
        <f t="shared" si="0"/>
        <v>#VALUE!</v>
      </c>
      <c r="B10" s="386" t="s">
        <v>22</v>
      </c>
      <c r="C10" s="398" t="s">
        <v>750</v>
      </c>
      <c r="D10" s="399" t="s">
        <v>1375</v>
      </c>
      <c r="E10" s="389" t="s">
        <v>2319</v>
      </c>
      <c r="F10" s="389" t="s">
        <v>2320</v>
      </c>
      <c r="G10" s="390" t="s">
        <v>180</v>
      </c>
      <c r="H10" s="422" t="s">
        <v>2321</v>
      </c>
      <c r="I10" s="393" t="s">
        <v>2322</v>
      </c>
      <c r="J10" s="393" t="s">
        <v>2323</v>
      </c>
      <c r="K10" s="393"/>
      <c r="L10" s="393" t="s">
        <v>2324</v>
      </c>
      <c r="M10" s="394" t="s">
        <v>2325</v>
      </c>
      <c r="N10" s="395" t="s">
        <v>2325</v>
      </c>
      <c r="O10" s="420" t="s">
        <v>153</v>
      </c>
      <c r="P10" s="307">
        <v>10</v>
      </c>
      <c r="Q10" s="308"/>
      <c r="R10" s="191"/>
      <c r="S10" s="56"/>
      <c r="T10" s="57"/>
      <c r="U10" s="56"/>
      <c r="V10" s="57">
        <v>2</v>
      </c>
      <c r="W10" s="56"/>
      <c r="X10" s="57"/>
      <c r="Y10" s="56"/>
      <c r="Z10" s="57"/>
      <c r="AA10" s="56"/>
      <c r="AB10" s="57"/>
      <c r="AC10" s="56"/>
      <c r="AD10" s="57">
        <v>1</v>
      </c>
      <c r="AE10" s="56"/>
      <c r="AF10" s="55">
        <v>3</v>
      </c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2326</v>
      </c>
      <c r="AQ10" s="195" t="str">
        <f t="shared" si="1"/>
        <v>LAV</v>
      </c>
    </row>
    <row r="11" spans="1:43" x14ac:dyDescent="0.25">
      <c r="A11" s="386" t="e">
        <f t="shared" si="0"/>
        <v>#VALUE!</v>
      </c>
      <c r="B11" s="386" t="s">
        <v>22</v>
      </c>
      <c r="C11" s="398" t="s">
        <v>1798</v>
      </c>
      <c r="D11" s="399" t="s">
        <v>2285</v>
      </c>
      <c r="E11" s="389" t="s">
        <v>802</v>
      </c>
      <c r="F11" s="389" t="s">
        <v>2286</v>
      </c>
      <c r="G11" s="390" t="s">
        <v>180</v>
      </c>
      <c r="H11" s="422" t="s">
        <v>2287</v>
      </c>
      <c r="I11" s="392" t="s">
        <v>2288</v>
      </c>
      <c r="J11" s="392"/>
      <c r="K11" s="392" t="s">
        <v>149</v>
      </c>
      <c r="L11" s="393" t="s">
        <v>1675</v>
      </c>
      <c r="M11" s="394" t="s">
        <v>2289</v>
      </c>
      <c r="N11" s="395" t="s">
        <v>2290</v>
      </c>
      <c r="O11" s="420" t="s">
        <v>153</v>
      </c>
      <c r="P11" s="307">
        <v>10</v>
      </c>
      <c r="Q11" s="308"/>
      <c r="R11" s="191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>
        <v>1</v>
      </c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 t="s">
        <v>2291</v>
      </c>
      <c r="AQ11" s="195" t="str">
        <f t="shared" si="1"/>
        <v>LAV</v>
      </c>
    </row>
    <row r="12" spans="1:43" ht="26.25" x14ac:dyDescent="0.25">
      <c r="A12" s="386" t="e">
        <f t="shared" si="0"/>
        <v>#VALUE!</v>
      </c>
      <c r="B12" s="386" t="s">
        <v>22</v>
      </c>
      <c r="C12" s="398" t="s">
        <v>224</v>
      </c>
      <c r="D12" s="399" t="s">
        <v>225</v>
      </c>
      <c r="E12" s="389" t="s">
        <v>226</v>
      </c>
      <c r="F12" s="389" t="s">
        <v>227</v>
      </c>
      <c r="G12" s="390" t="s">
        <v>228</v>
      </c>
      <c r="H12" s="391" t="s">
        <v>230</v>
      </c>
      <c r="I12" s="392" t="s">
        <v>232</v>
      </c>
      <c r="J12" s="392" t="s">
        <v>231</v>
      </c>
      <c r="K12" s="392" t="s">
        <v>233</v>
      </c>
      <c r="L12" s="393" t="s">
        <v>234</v>
      </c>
      <c r="M12" s="394" t="s">
        <v>235</v>
      </c>
      <c r="N12" s="395"/>
      <c r="O12" s="400" t="s">
        <v>153</v>
      </c>
      <c r="P12" s="89"/>
      <c r="Q12" s="143"/>
      <c r="R12" s="281">
        <v>10</v>
      </c>
      <c r="S12" s="56"/>
      <c r="T12" s="57"/>
      <c r="U12" s="56"/>
      <c r="V12" s="57"/>
      <c r="W12" s="56"/>
      <c r="X12" s="57"/>
      <c r="Y12" s="56"/>
      <c r="Z12" s="57">
        <v>1</v>
      </c>
      <c r="AA12" s="56"/>
      <c r="AB12" s="57"/>
      <c r="AC12" s="56"/>
      <c r="AD12" s="57">
        <v>2</v>
      </c>
      <c r="AE12" s="56"/>
      <c r="AF12" s="55"/>
      <c r="AG12" s="54">
        <v>3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1"/>
        <v>LAV</v>
      </c>
    </row>
    <row r="13" spans="1:43" ht="26.25" x14ac:dyDescent="0.25">
      <c r="A13" s="386" t="e">
        <f t="shared" si="0"/>
        <v>#VALUE!</v>
      </c>
      <c r="B13" s="386" t="s">
        <v>22</v>
      </c>
      <c r="C13" s="398" t="s">
        <v>658</v>
      </c>
      <c r="D13" s="399" t="s">
        <v>659</v>
      </c>
      <c r="E13" s="389" t="s">
        <v>660</v>
      </c>
      <c r="F13" s="389" t="s">
        <v>661</v>
      </c>
      <c r="G13" s="390" t="s">
        <v>228</v>
      </c>
      <c r="H13" s="391" t="s">
        <v>662</v>
      </c>
      <c r="I13" s="392" t="s">
        <v>663</v>
      </c>
      <c r="J13" s="392" t="s">
        <v>665</v>
      </c>
      <c r="K13" s="392" t="s">
        <v>233</v>
      </c>
      <c r="L13" s="393" t="s">
        <v>664</v>
      </c>
      <c r="M13" s="394" t="s">
        <v>666</v>
      </c>
      <c r="N13" s="395" t="s">
        <v>667</v>
      </c>
      <c r="O13" s="400" t="s">
        <v>153</v>
      </c>
      <c r="P13" s="89"/>
      <c r="Q13" s="143"/>
      <c r="R13" s="88">
        <v>10</v>
      </c>
      <c r="S13" s="56"/>
      <c r="T13" s="57"/>
      <c r="U13" s="56"/>
      <c r="V13" s="57"/>
      <c r="W13" s="56"/>
      <c r="X13" s="57"/>
      <c r="Y13" s="56"/>
      <c r="Z13" s="57">
        <v>1</v>
      </c>
      <c r="AA13" s="56"/>
      <c r="AB13" s="57"/>
      <c r="AC13" s="56"/>
      <c r="AD13" s="57">
        <v>2</v>
      </c>
      <c r="AE13" s="56"/>
      <c r="AF13" s="55"/>
      <c r="AG13" s="54">
        <v>3</v>
      </c>
      <c r="AH13" s="55"/>
      <c r="AI13" s="54"/>
      <c r="AJ13" s="55"/>
      <c r="AK13" s="54"/>
      <c r="AL13" s="55"/>
      <c r="AM13" s="54"/>
      <c r="AN13" s="53"/>
      <c r="AO13" s="59" t="s">
        <v>168</v>
      </c>
      <c r="AP13" s="52" t="s">
        <v>668</v>
      </c>
      <c r="AQ13" s="195" t="str">
        <f t="shared" si="1"/>
        <v>LAV</v>
      </c>
    </row>
    <row r="14" spans="1:43" x14ac:dyDescent="0.25">
      <c r="A14" s="386" t="e">
        <f t="shared" si="0"/>
        <v>#VALUE!</v>
      </c>
      <c r="B14" s="386" t="s">
        <v>22</v>
      </c>
      <c r="C14" s="398" t="s">
        <v>2327</v>
      </c>
      <c r="D14" s="399" t="s">
        <v>2328</v>
      </c>
      <c r="E14" s="389" t="s">
        <v>2329</v>
      </c>
      <c r="F14" s="389" t="s">
        <v>2330</v>
      </c>
      <c r="G14" s="390" t="s">
        <v>228</v>
      </c>
      <c r="H14" s="422" t="s">
        <v>2331</v>
      </c>
      <c r="I14" s="392" t="s">
        <v>2332</v>
      </c>
      <c r="J14" s="392" t="s">
        <v>123</v>
      </c>
      <c r="K14" s="392"/>
      <c r="L14" s="393" t="s">
        <v>2333</v>
      </c>
      <c r="M14" s="394" t="s">
        <v>2334</v>
      </c>
      <c r="N14" s="395" t="s">
        <v>2335</v>
      </c>
      <c r="O14" s="420" t="s">
        <v>151</v>
      </c>
      <c r="P14" s="307">
        <v>10</v>
      </c>
      <c r="Q14" s="308"/>
      <c r="R14" s="191"/>
      <c r="S14" s="56">
        <v>1</v>
      </c>
      <c r="T14" s="57">
        <v>3</v>
      </c>
      <c r="U14" s="56"/>
      <c r="V14" s="57"/>
      <c r="W14" s="56"/>
      <c r="X14" s="57"/>
      <c r="Y14" s="56"/>
      <c r="Z14" s="57"/>
      <c r="AA14" s="56"/>
      <c r="AB14" s="57"/>
      <c r="AC14" s="56"/>
      <c r="AD14" s="57">
        <v>2</v>
      </c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 t="s">
        <v>2336</v>
      </c>
      <c r="AQ14" s="195" t="str">
        <f t="shared" si="1"/>
        <v>LAV</v>
      </c>
    </row>
    <row r="15" spans="1:43" x14ac:dyDescent="0.25">
      <c r="A15" s="386" t="e">
        <f t="shared" si="0"/>
        <v>#VALUE!</v>
      </c>
      <c r="B15" s="386" t="s">
        <v>22</v>
      </c>
      <c r="C15" s="387" t="s">
        <v>2352</v>
      </c>
      <c r="D15" s="388" t="s">
        <v>2353</v>
      </c>
      <c r="E15" s="389" t="s">
        <v>2354</v>
      </c>
      <c r="F15" s="389" t="s">
        <v>2355</v>
      </c>
      <c r="G15" s="390" t="s">
        <v>180</v>
      </c>
      <c r="H15" s="422" t="s">
        <v>2356</v>
      </c>
      <c r="I15" s="392" t="s">
        <v>2357</v>
      </c>
      <c r="J15" s="392" t="s">
        <v>325</v>
      </c>
      <c r="K15" s="392"/>
      <c r="L15" s="393" t="s">
        <v>2358</v>
      </c>
      <c r="M15" s="394" t="s">
        <v>2359</v>
      </c>
      <c r="N15" s="395"/>
      <c r="O15" s="420" t="s">
        <v>151</v>
      </c>
      <c r="P15" s="307">
        <v>10</v>
      </c>
      <c r="Q15" s="308"/>
      <c r="R15" s="191"/>
      <c r="S15" s="56"/>
      <c r="T15" s="57">
        <v>1</v>
      </c>
      <c r="U15" s="56"/>
      <c r="V15" s="57"/>
      <c r="W15" s="56"/>
      <c r="X15" s="57"/>
      <c r="Y15" s="56"/>
      <c r="Z15" s="57">
        <v>2</v>
      </c>
      <c r="AA15" s="56"/>
      <c r="AB15" s="57"/>
      <c r="AC15" s="56"/>
      <c r="AD15" s="57">
        <v>3</v>
      </c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5" t="str">
        <f t="shared" si="1"/>
        <v>LAV</v>
      </c>
    </row>
    <row r="16" spans="1:43" x14ac:dyDescent="0.25">
      <c r="A16" s="386">
        <v>1</v>
      </c>
      <c r="B16" s="386" t="s">
        <v>22</v>
      </c>
      <c r="C16" s="398" t="s">
        <v>217</v>
      </c>
      <c r="D16" s="399" t="s">
        <v>218</v>
      </c>
      <c r="E16" s="389" t="s">
        <v>1805</v>
      </c>
      <c r="F16" s="389" t="s">
        <v>219</v>
      </c>
      <c r="G16" s="390" t="s">
        <v>229</v>
      </c>
      <c r="H16" s="391" t="s">
        <v>220</v>
      </c>
      <c r="I16" s="392" t="s">
        <v>221</v>
      </c>
      <c r="J16" s="392"/>
      <c r="K16" s="392" t="s">
        <v>149</v>
      </c>
      <c r="L16" s="393" t="s">
        <v>222</v>
      </c>
      <c r="M16" s="394" t="s">
        <v>223</v>
      </c>
      <c r="N16" s="395"/>
      <c r="O16" s="420" t="s">
        <v>151</v>
      </c>
      <c r="P16" s="89"/>
      <c r="Q16" s="143"/>
      <c r="R16" s="280">
        <v>10</v>
      </c>
      <c r="S16" s="56"/>
      <c r="T16" s="57"/>
      <c r="U16" s="56"/>
      <c r="V16" s="57"/>
      <c r="W16" s="56">
        <v>1</v>
      </c>
      <c r="X16" s="57"/>
      <c r="Y16" s="56"/>
      <c r="Z16" s="57">
        <v>2</v>
      </c>
      <c r="AA16" s="56"/>
      <c r="AB16" s="57"/>
      <c r="AC16" s="56"/>
      <c r="AD16" s="57"/>
      <c r="AE16" s="56">
        <v>3</v>
      </c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5" t="str">
        <f t="shared" si="1"/>
        <v>LAV</v>
      </c>
    </row>
    <row r="17" spans="1:43" ht="26.25" x14ac:dyDescent="0.25">
      <c r="A17" s="386">
        <f t="shared" ref="A17:A31" si="2">A16+1</f>
        <v>2</v>
      </c>
      <c r="B17" s="386" t="s">
        <v>22</v>
      </c>
      <c r="C17" s="398" t="s">
        <v>710</v>
      </c>
      <c r="D17" s="399" t="s">
        <v>758</v>
      </c>
      <c r="E17" s="389" t="s">
        <v>759</v>
      </c>
      <c r="F17" s="389" t="s">
        <v>760</v>
      </c>
      <c r="G17" s="390" t="s">
        <v>180</v>
      </c>
      <c r="H17" s="391" t="s">
        <v>761</v>
      </c>
      <c r="I17" s="392" t="s">
        <v>762</v>
      </c>
      <c r="J17" s="392" t="s">
        <v>763</v>
      </c>
      <c r="K17" s="392" t="s">
        <v>589</v>
      </c>
      <c r="L17" s="393" t="s">
        <v>764</v>
      </c>
      <c r="M17" s="394" t="s">
        <v>765</v>
      </c>
      <c r="N17" s="395" t="s">
        <v>766</v>
      </c>
      <c r="O17" s="420" t="s">
        <v>153</v>
      </c>
      <c r="P17" s="89"/>
      <c r="Q17" s="143"/>
      <c r="R17" s="191">
        <v>10</v>
      </c>
      <c r="S17" s="56"/>
      <c r="T17" s="57">
        <v>2</v>
      </c>
      <c r="U17" s="56"/>
      <c r="V17" s="57"/>
      <c r="W17" s="56"/>
      <c r="X17" s="57">
        <v>1</v>
      </c>
      <c r="Y17" s="56"/>
      <c r="Z17" s="57"/>
      <c r="AA17" s="56"/>
      <c r="AB17" s="57"/>
      <c r="AC17" s="56">
        <v>3</v>
      </c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 t="s">
        <v>2732</v>
      </c>
      <c r="AQ17" s="195" t="str">
        <f t="shared" si="1"/>
        <v>LAV</v>
      </c>
    </row>
    <row r="18" spans="1:43" ht="26.25" x14ac:dyDescent="0.25">
      <c r="A18" s="386">
        <f t="shared" si="2"/>
        <v>3</v>
      </c>
      <c r="B18" s="386" t="s">
        <v>22</v>
      </c>
      <c r="C18" s="398" t="s">
        <v>767</v>
      </c>
      <c r="D18" s="399" t="s">
        <v>758</v>
      </c>
      <c r="E18" s="389" t="s">
        <v>768</v>
      </c>
      <c r="F18" s="389" t="s">
        <v>760</v>
      </c>
      <c r="G18" s="390" t="s">
        <v>152</v>
      </c>
      <c r="H18" s="391" t="s">
        <v>761</v>
      </c>
      <c r="I18" s="392" t="s">
        <v>762</v>
      </c>
      <c r="J18" s="392" t="s">
        <v>763</v>
      </c>
      <c r="K18" s="392" t="s">
        <v>589</v>
      </c>
      <c r="L18" s="392" t="s">
        <v>764</v>
      </c>
      <c r="M18" s="450" t="s">
        <v>765</v>
      </c>
      <c r="N18" s="395" t="s">
        <v>766</v>
      </c>
      <c r="O18" s="420" t="s">
        <v>153</v>
      </c>
      <c r="P18" s="89"/>
      <c r="Q18" s="143"/>
      <c r="R18" s="88">
        <v>10</v>
      </c>
      <c r="S18" s="56"/>
      <c r="T18" s="57">
        <v>2</v>
      </c>
      <c r="U18" s="56"/>
      <c r="V18" s="57"/>
      <c r="W18" s="56"/>
      <c r="X18" s="57">
        <v>1</v>
      </c>
      <c r="Y18" s="56"/>
      <c r="Z18" s="57"/>
      <c r="AA18" s="56"/>
      <c r="AB18" s="57"/>
      <c r="AC18" s="56">
        <v>3</v>
      </c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 t="s">
        <v>2733</v>
      </c>
      <c r="AQ18" s="195" t="str">
        <f t="shared" si="1"/>
        <v>LAV</v>
      </c>
    </row>
    <row r="19" spans="1:43" x14ac:dyDescent="0.25">
      <c r="A19" s="386">
        <f t="shared" si="2"/>
        <v>4</v>
      </c>
      <c r="B19" s="386" t="s">
        <v>22</v>
      </c>
      <c r="C19" s="398" t="s">
        <v>310</v>
      </c>
      <c r="D19" s="399" t="s">
        <v>640</v>
      </c>
      <c r="E19" s="389" t="s">
        <v>938</v>
      </c>
      <c r="F19" s="389" t="s">
        <v>939</v>
      </c>
      <c r="G19" s="390" t="s">
        <v>180</v>
      </c>
      <c r="H19" s="391" t="s">
        <v>940</v>
      </c>
      <c r="I19" s="392" t="s">
        <v>941</v>
      </c>
      <c r="J19" s="392" t="s">
        <v>763</v>
      </c>
      <c r="K19" s="392" t="s">
        <v>589</v>
      </c>
      <c r="L19" s="393" t="s">
        <v>942</v>
      </c>
      <c r="M19" s="394" t="s">
        <v>943</v>
      </c>
      <c r="N19" s="395" t="s">
        <v>944</v>
      </c>
      <c r="O19" s="400" t="s">
        <v>153</v>
      </c>
      <c r="P19" s="89"/>
      <c r="Q19" s="143"/>
      <c r="R19" s="278">
        <v>10</v>
      </c>
      <c r="S19" s="56"/>
      <c r="T19" s="57">
        <v>2</v>
      </c>
      <c r="U19" s="56"/>
      <c r="V19" s="57"/>
      <c r="W19" s="56"/>
      <c r="X19" s="57">
        <v>1</v>
      </c>
      <c r="Y19" s="56"/>
      <c r="Z19" s="57"/>
      <c r="AA19" s="56"/>
      <c r="AB19" s="57"/>
      <c r="AC19" s="56">
        <v>3</v>
      </c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 t="s">
        <v>2734</v>
      </c>
      <c r="AQ19" s="195" t="str">
        <f t="shared" si="1"/>
        <v>LAV</v>
      </c>
    </row>
    <row r="20" spans="1:43" s="383" customFormat="1" x14ac:dyDescent="0.25">
      <c r="A20" s="386">
        <f t="shared" si="2"/>
        <v>5</v>
      </c>
      <c r="B20" s="386" t="s">
        <v>22</v>
      </c>
      <c r="C20" s="398" t="s">
        <v>1084</v>
      </c>
      <c r="D20" s="399" t="s">
        <v>2161</v>
      </c>
      <c r="E20" s="389" t="s">
        <v>2338</v>
      </c>
      <c r="F20" s="389" t="s">
        <v>2163</v>
      </c>
      <c r="G20" s="390" t="s">
        <v>180</v>
      </c>
      <c r="H20" s="422" t="s">
        <v>2164</v>
      </c>
      <c r="I20" s="392" t="s">
        <v>2339</v>
      </c>
      <c r="J20" s="392" t="s">
        <v>2158</v>
      </c>
      <c r="K20" s="392" t="s">
        <v>1124</v>
      </c>
      <c r="L20" s="393" t="s">
        <v>1123</v>
      </c>
      <c r="M20" s="394" t="s">
        <v>2166</v>
      </c>
      <c r="N20" s="395" t="s">
        <v>2340</v>
      </c>
      <c r="O20" s="420" t="s">
        <v>151</v>
      </c>
      <c r="P20" s="307">
        <v>10</v>
      </c>
      <c r="Q20" s="308"/>
      <c r="R20" s="191"/>
      <c r="S20" s="56"/>
      <c r="T20" s="57"/>
      <c r="U20" s="56"/>
      <c r="V20" s="57"/>
      <c r="W20" s="56">
        <v>1</v>
      </c>
      <c r="X20" s="57">
        <v>2</v>
      </c>
      <c r="Y20" s="56"/>
      <c r="Z20" s="57"/>
      <c r="AA20" s="56"/>
      <c r="AB20" s="57"/>
      <c r="AC20" s="56"/>
      <c r="AD20" s="57"/>
      <c r="AE20" s="56">
        <v>3</v>
      </c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1"/>
        <v>LAV</v>
      </c>
    </row>
    <row r="21" spans="1:43" x14ac:dyDescent="0.25">
      <c r="A21" s="386">
        <f t="shared" si="2"/>
        <v>6</v>
      </c>
      <c r="B21" s="97" t="s">
        <v>22</v>
      </c>
      <c r="C21" s="398" t="s">
        <v>695</v>
      </c>
      <c r="D21" s="399" t="s">
        <v>696</v>
      </c>
      <c r="E21" s="389" t="s">
        <v>697</v>
      </c>
      <c r="F21" s="389" t="s">
        <v>698</v>
      </c>
      <c r="G21" s="390" t="s">
        <v>180</v>
      </c>
      <c r="H21" s="391" t="s">
        <v>699</v>
      </c>
      <c r="I21" s="392" t="s">
        <v>700</v>
      </c>
      <c r="J21" s="392" t="s">
        <v>155</v>
      </c>
      <c r="K21" s="392" t="s">
        <v>149</v>
      </c>
      <c r="L21" s="393" t="s">
        <v>701</v>
      </c>
      <c r="M21" s="394" t="s">
        <v>702</v>
      </c>
      <c r="N21" s="395"/>
      <c r="O21" s="400" t="s">
        <v>151</v>
      </c>
      <c r="P21" s="89"/>
      <c r="Q21" s="143"/>
      <c r="R21" s="88">
        <v>10</v>
      </c>
      <c r="S21" s="56"/>
      <c r="T21" s="57"/>
      <c r="U21" s="56"/>
      <c r="V21" s="57">
        <v>2</v>
      </c>
      <c r="W21" s="56">
        <v>1</v>
      </c>
      <c r="X21" s="57"/>
      <c r="Y21" s="56"/>
      <c r="Z21" s="57"/>
      <c r="AA21" s="56"/>
      <c r="AB21" s="57"/>
      <c r="AC21" s="56">
        <v>3</v>
      </c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211" t="s">
        <v>703</v>
      </c>
      <c r="AQ21" s="195" t="str">
        <f t="shared" si="1"/>
        <v>LAV</v>
      </c>
    </row>
    <row r="22" spans="1:43" x14ac:dyDescent="0.25">
      <c r="A22" s="386">
        <f t="shared" si="2"/>
        <v>7</v>
      </c>
      <c r="B22" s="386" t="s">
        <v>22</v>
      </c>
      <c r="C22" s="398" t="s">
        <v>2050</v>
      </c>
      <c r="D22" s="399" t="s">
        <v>2328</v>
      </c>
      <c r="E22" s="389" t="s">
        <v>2337</v>
      </c>
      <c r="F22" s="389" t="s">
        <v>2330</v>
      </c>
      <c r="G22" s="390" t="s">
        <v>180</v>
      </c>
      <c r="H22" s="422" t="s">
        <v>2331</v>
      </c>
      <c r="I22" s="392" t="s">
        <v>2332</v>
      </c>
      <c r="J22" s="392" t="s">
        <v>123</v>
      </c>
      <c r="K22" s="392"/>
      <c r="L22" s="393" t="s">
        <v>2333</v>
      </c>
      <c r="M22" s="394" t="s">
        <v>2334</v>
      </c>
      <c r="N22" s="395" t="s">
        <v>2335</v>
      </c>
      <c r="O22" s="420" t="s">
        <v>151</v>
      </c>
      <c r="P22" s="307">
        <v>10</v>
      </c>
      <c r="Q22" s="308"/>
      <c r="R22" s="191"/>
      <c r="S22" s="56">
        <v>1</v>
      </c>
      <c r="T22" s="57"/>
      <c r="U22" s="56"/>
      <c r="V22" s="57"/>
      <c r="W22" s="56">
        <v>2</v>
      </c>
      <c r="X22" s="57"/>
      <c r="Y22" s="56"/>
      <c r="Z22" s="57"/>
      <c r="AA22" s="56"/>
      <c r="AB22" s="57">
        <v>3</v>
      </c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 t="s">
        <v>2336</v>
      </c>
      <c r="AQ22" s="195" t="str">
        <f t="shared" si="1"/>
        <v>LAV</v>
      </c>
    </row>
    <row r="23" spans="1:43" x14ac:dyDescent="0.25">
      <c r="A23" s="386">
        <f t="shared" si="2"/>
        <v>8</v>
      </c>
      <c r="B23" s="386" t="s">
        <v>22</v>
      </c>
      <c r="C23" s="431" t="s">
        <v>734</v>
      </c>
      <c r="D23" s="417" t="s">
        <v>735</v>
      </c>
      <c r="E23" s="444" t="s">
        <v>736</v>
      </c>
      <c r="F23" s="444" t="s">
        <v>737</v>
      </c>
      <c r="G23" s="390" t="s">
        <v>180</v>
      </c>
      <c r="H23" s="391" t="s">
        <v>738</v>
      </c>
      <c r="I23" s="445" t="s">
        <v>739</v>
      </c>
      <c r="J23" s="392" t="s">
        <v>164</v>
      </c>
      <c r="K23" s="392" t="s">
        <v>149</v>
      </c>
      <c r="L23" s="393" t="s">
        <v>636</v>
      </c>
      <c r="M23" s="394" t="s">
        <v>740</v>
      </c>
      <c r="N23" s="395"/>
      <c r="O23" s="420" t="s">
        <v>151</v>
      </c>
      <c r="P23" s="89"/>
      <c r="Q23" s="143"/>
      <c r="R23" s="191">
        <v>10</v>
      </c>
      <c r="S23" s="56"/>
      <c r="T23" s="57">
        <v>3</v>
      </c>
      <c r="U23" s="56"/>
      <c r="V23" s="57"/>
      <c r="W23" s="56">
        <v>2</v>
      </c>
      <c r="X23" s="57"/>
      <c r="Y23" s="56"/>
      <c r="Z23" s="57"/>
      <c r="AA23" s="56"/>
      <c r="AB23" s="57"/>
      <c r="AC23" s="56"/>
      <c r="AD23" s="57"/>
      <c r="AE23" s="56"/>
      <c r="AF23" s="55">
        <v>1</v>
      </c>
      <c r="AG23" s="54"/>
      <c r="AH23" s="55"/>
      <c r="AI23" s="54"/>
      <c r="AJ23" s="55"/>
      <c r="AK23" s="54"/>
      <c r="AL23" s="55"/>
      <c r="AM23" s="54"/>
      <c r="AN23" s="53"/>
      <c r="AO23" s="59"/>
      <c r="AP23" s="52" t="s">
        <v>741</v>
      </c>
      <c r="AQ23" s="195" t="str">
        <f t="shared" si="1"/>
        <v>LAV</v>
      </c>
    </row>
    <row r="24" spans="1:43" s="383" customFormat="1" x14ac:dyDescent="0.25">
      <c r="A24" s="386">
        <f t="shared" si="2"/>
        <v>9</v>
      </c>
      <c r="B24" s="386" t="s">
        <v>22</v>
      </c>
      <c r="C24" s="431" t="s">
        <v>677</v>
      </c>
      <c r="D24" s="417" t="s">
        <v>678</v>
      </c>
      <c r="E24" s="444" t="s">
        <v>679</v>
      </c>
      <c r="F24" s="444" t="s">
        <v>680</v>
      </c>
      <c r="G24" s="390" t="s">
        <v>228</v>
      </c>
      <c r="H24" s="391" t="s">
        <v>681</v>
      </c>
      <c r="I24" s="393" t="s">
        <v>682</v>
      </c>
      <c r="J24" s="392"/>
      <c r="K24" s="392" t="s">
        <v>149</v>
      </c>
      <c r="L24" s="393" t="s">
        <v>683</v>
      </c>
      <c r="M24" s="394" t="s">
        <v>684</v>
      </c>
      <c r="N24" s="395" t="s">
        <v>685</v>
      </c>
      <c r="O24" s="400" t="s">
        <v>151</v>
      </c>
      <c r="P24" s="89"/>
      <c r="Q24" s="143"/>
      <c r="R24" s="88">
        <v>10</v>
      </c>
      <c r="S24" s="56">
        <v>2</v>
      </c>
      <c r="T24" s="57"/>
      <c r="U24" s="56"/>
      <c r="V24" s="57">
        <v>1</v>
      </c>
      <c r="W24" s="56"/>
      <c r="X24" s="57"/>
      <c r="Y24" s="56"/>
      <c r="Z24" s="57"/>
      <c r="AA24" s="56"/>
      <c r="AB24" s="57"/>
      <c r="AC24" s="56"/>
      <c r="AD24" s="57"/>
      <c r="AE24" s="56"/>
      <c r="AF24" s="55">
        <v>3</v>
      </c>
      <c r="AG24" s="54"/>
      <c r="AH24" s="55"/>
      <c r="AI24" s="54"/>
      <c r="AJ24" s="55"/>
      <c r="AK24" s="54"/>
      <c r="AL24" s="55"/>
      <c r="AM24" s="54"/>
      <c r="AN24" s="53"/>
      <c r="AO24" s="59"/>
      <c r="AP24" s="52" t="s">
        <v>686</v>
      </c>
      <c r="AQ24" s="195" t="str">
        <f t="shared" si="1"/>
        <v>LAV</v>
      </c>
    </row>
    <row r="25" spans="1:43" x14ac:dyDescent="0.25">
      <c r="A25" s="386">
        <f t="shared" si="2"/>
        <v>10</v>
      </c>
      <c r="B25" s="386" t="s">
        <v>22</v>
      </c>
      <c r="C25" s="398" t="s">
        <v>2296</v>
      </c>
      <c r="D25" s="399" t="s">
        <v>1879</v>
      </c>
      <c r="E25" s="403" t="s">
        <v>802</v>
      </c>
      <c r="F25" s="403" t="s">
        <v>1881</v>
      </c>
      <c r="G25" s="390" t="s">
        <v>180</v>
      </c>
      <c r="H25" s="386" t="s">
        <v>1882</v>
      </c>
      <c r="I25" s="405" t="s">
        <v>1883</v>
      </c>
      <c r="J25" s="392" t="s">
        <v>617</v>
      </c>
      <c r="K25" s="392"/>
      <c r="L25" s="393" t="s">
        <v>1884</v>
      </c>
      <c r="M25" s="394" t="s">
        <v>1885</v>
      </c>
      <c r="N25" s="395"/>
      <c r="O25" s="420" t="s">
        <v>151</v>
      </c>
      <c r="P25" s="307">
        <v>10</v>
      </c>
      <c r="Q25" s="308"/>
      <c r="R25" s="191"/>
      <c r="S25" s="56">
        <v>1</v>
      </c>
      <c r="T25" s="57"/>
      <c r="U25" s="56"/>
      <c r="V25" s="57">
        <v>2</v>
      </c>
      <c r="W25" s="56"/>
      <c r="X25" s="57"/>
      <c r="Y25" s="56">
        <v>3</v>
      </c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 t="s">
        <v>336</v>
      </c>
      <c r="AP25" s="52" t="s">
        <v>2341</v>
      </c>
      <c r="AQ25" s="195" t="str">
        <f t="shared" si="1"/>
        <v>LAV</v>
      </c>
    </row>
    <row r="26" spans="1:43" ht="51.75" x14ac:dyDescent="0.25">
      <c r="A26" s="386">
        <f t="shared" si="2"/>
        <v>11</v>
      </c>
      <c r="B26" s="386" t="s">
        <v>22</v>
      </c>
      <c r="C26" s="398" t="s">
        <v>967</v>
      </c>
      <c r="D26" s="399" t="s">
        <v>968</v>
      </c>
      <c r="E26" s="389" t="s">
        <v>969</v>
      </c>
      <c r="F26" s="389" t="s">
        <v>970</v>
      </c>
      <c r="G26" s="390" t="s">
        <v>228</v>
      </c>
      <c r="H26" s="391" t="s">
        <v>971</v>
      </c>
      <c r="I26" s="392" t="s">
        <v>972</v>
      </c>
      <c r="J26" s="392" t="s">
        <v>325</v>
      </c>
      <c r="K26" s="392" t="s">
        <v>149</v>
      </c>
      <c r="L26" s="393" t="s">
        <v>973</v>
      </c>
      <c r="M26" s="394" t="s">
        <v>974</v>
      </c>
      <c r="N26" s="395" t="s">
        <v>975</v>
      </c>
      <c r="O26" s="400" t="s">
        <v>153</v>
      </c>
      <c r="P26" s="89"/>
      <c r="Q26" s="143"/>
      <c r="R26" s="88">
        <v>10</v>
      </c>
      <c r="S26" s="56"/>
      <c r="T26" s="57"/>
      <c r="U26" s="56"/>
      <c r="V26" s="310">
        <v>2</v>
      </c>
      <c r="W26" s="309"/>
      <c r="X26" s="310"/>
      <c r="Y26" s="309">
        <v>3</v>
      </c>
      <c r="Z26" s="310"/>
      <c r="AA26" s="309"/>
      <c r="AB26" s="310">
        <v>1</v>
      </c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 t="s">
        <v>168</v>
      </c>
      <c r="AP26" s="52" t="s">
        <v>976</v>
      </c>
      <c r="AQ26" s="195" t="str">
        <f t="shared" si="1"/>
        <v>LAV</v>
      </c>
    </row>
    <row r="27" spans="1:43" x14ac:dyDescent="0.25">
      <c r="A27" s="386">
        <f t="shared" si="2"/>
        <v>12</v>
      </c>
      <c r="B27" s="386" t="s">
        <v>22</v>
      </c>
      <c r="C27" s="398" t="s">
        <v>505</v>
      </c>
      <c r="D27" s="399" t="s">
        <v>2342</v>
      </c>
      <c r="E27" s="389" t="s">
        <v>2343</v>
      </c>
      <c r="F27" s="389" t="s">
        <v>2344</v>
      </c>
      <c r="G27" s="390" t="s">
        <v>228</v>
      </c>
      <c r="H27" s="422" t="s">
        <v>2345</v>
      </c>
      <c r="I27" s="392" t="s">
        <v>2346</v>
      </c>
      <c r="J27" s="392" t="s">
        <v>2347</v>
      </c>
      <c r="K27" s="392" t="s">
        <v>191</v>
      </c>
      <c r="L27" s="393" t="s">
        <v>2348</v>
      </c>
      <c r="M27" s="394" t="s">
        <v>2349</v>
      </c>
      <c r="N27" s="395" t="s">
        <v>2350</v>
      </c>
      <c r="O27" s="420" t="s">
        <v>151</v>
      </c>
      <c r="P27" s="307">
        <v>10</v>
      </c>
      <c r="Q27" s="308"/>
      <c r="R27" s="191"/>
      <c r="S27" s="56"/>
      <c r="T27" s="57"/>
      <c r="U27" s="56"/>
      <c r="V27" s="57">
        <v>2</v>
      </c>
      <c r="W27" s="56"/>
      <c r="X27" s="57"/>
      <c r="Y27" s="56"/>
      <c r="Z27" s="57"/>
      <c r="AA27" s="56"/>
      <c r="AB27" s="57"/>
      <c r="AC27" s="56"/>
      <c r="AD27" s="57"/>
      <c r="AE27" s="56"/>
      <c r="AF27" s="55">
        <v>1</v>
      </c>
      <c r="AG27" s="54"/>
      <c r="AH27" s="55"/>
      <c r="AI27" s="54"/>
      <c r="AJ27" s="55"/>
      <c r="AK27" s="54"/>
      <c r="AL27" s="55"/>
      <c r="AM27" s="54"/>
      <c r="AN27" s="53"/>
      <c r="AO27" s="59"/>
      <c r="AP27" s="52" t="s">
        <v>2351</v>
      </c>
      <c r="AQ27" s="195" t="str">
        <f t="shared" si="1"/>
        <v>LAV</v>
      </c>
    </row>
    <row r="28" spans="1:43" x14ac:dyDescent="0.25">
      <c r="A28" s="386">
        <f t="shared" si="2"/>
        <v>13</v>
      </c>
      <c r="B28" s="386" t="s">
        <v>22</v>
      </c>
      <c r="C28" s="398" t="s">
        <v>628</v>
      </c>
      <c r="D28" s="399" t="s">
        <v>629</v>
      </c>
      <c r="E28" s="389" t="s">
        <v>630</v>
      </c>
      <c r="F28" s="389" t="s">
        <v>631</v>
      </c>
      <c r="G28" s="390" t="s">
        <v>633</v>
      </c>
      <c r="H28" s="391" t="s">
        <v>634</v>
      </c>
      <c r="I28" s="392" t="s">
        <v>635</v>
      </c>
      <c r="J28" s="392" t="s">
        <v>164</v>
      </c>
      <c r="K28" s="392" t="s">
        <v>149</v>
      </c>
      <c r="L28" s="393" t="s">
        <v>636</v>
      </c>
      <c r="M28" s="394" t="s">
        <v>637</v>
      </c>
      <c r="N28" s="395"/>
      <c r="O28" s="400" t="s">
        <v>153</v>
      </c>
      <c r="P28" s="89"/>
      <c r="Q28" s="143"/>
      <c r="R28" s="88">
        <v>10</v>
      </c>
      <c r="S28" s="56">
        <v>1</v>
      </c>
      <c r="T28" s="57"/>
      <c r="U28" s="56"/>
      <c r="V28" s="57"/>
      <c r="W28" s="56"/>
      <c r="X28" s="57"/>
      <c r="Y28" s="56"/>
      <c r="Z28" s="57"/>
      <c r="AA28" s="56"/>
      <c r="AB28" s="310">
        <v>3</v>
      </c>
      <c r="AC28" s="56"/>
      <c r="AD28" s="57"/>
      <c r="AE28" s="56"/>
      <c r="AF28" s="55"/>
      <c r="AG28" s="54">
        <v>2</v>
      </c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1"/>
        <v>LAV</v>
      </c>
    </row>
    <row r="29" spans="1:43" x14ac:dyDescent="0.25">
      <c r="A29" s="386">
        <f t="shared" si="2"/>
        <v>14</v>
      </c>
      <c r="B29" s="386" t="s">
        <v>22</v>
      </c>
      <c r="C29" s="398" t="s">
        <v>2306</v>
      </c>
      <c r="D29" s="399" t="s">
        <v>2307</v>
      </c>
      <c r="E29" s="389" t="s">
        <v>2308</v>
      </c>
      <c r="F29" s="389" t="s">
        <v>2309</v>
      </c>
      <c r="G29" s="390" t="s">
        <v>180</v>
      </c>
      <c r="H29" s="422" t="s">
        <v>2310</v>
      </c>
      <c r="I29" s="392" t="s">
        <v>2311</v>
      </c>
      <c r="J29" s="392" t="s">
        <v>2312</v>
      </c>
      <c r="K29" s="392" t="s">
        <v>2313</v>
      </c>
      <c r="L29" s="393" t="s">
        <v>2314</v>
      </c>
      <c r="M29" s="394" t="s">
        <v>2315</v>
      </c>
      <c r="N29" s="395" t="s">
        <v>2316</v>
      </c>
      <c r="O29" s="420" t="s">
        <v>2317</v>
      </c>
      <c r="P29" s="307"/>
      <c r="Q29" s="308"/>
      <c r="R29" s="191">
        <v>10</v>
      </c>
      <c r="S29" s="56">
        <v>1</v>
      </c>
      <c r="T29" s="57"/>
      <c r="U29" s="56"/>
      <c r="V29" s="57"/>
      <c r="W29" s="56"/>
      <c r="X29" s="57"/>
      <c r="Y29" s="56"/>
      <c r="Z29" s="57"/>
      <c r="AA29" s="56"/>
      <c r="AB29" s="57">
        <v>3</v>
      </c>
      <c r="AC29" s="56"/>
      <c r="AD29" s="57"/>
      <c r="AE29" s="56"/>
      <c r="AF29" s="55"/>
      <c r="AG29" s="54">
        <v>2</v>
      </c>
      <c r="AH29" s="55"/>
      <c r="AI29" s="54"/>
      <c r="AJ29" s="55"/>
      <c r="AK29" s="54"/>
      <c r="AL29" s="55"/>
      <c r="AM29" s="54"/>
      <c r="AN29" s="53"/>
      <c r="AO29" s="313" t="s">
        <v>336</v>
      </c>
      <c r="AP29" s="52"/>
      <c r="AQ29" s="195" t="str">
        <f t="shared" si="1"/>
        <v>LAV</v>
      </c>
    </row>
    <row r="30" spans="1:43" x14ac:dyDescent="0.25">
      <c r="A30" s="386">
        <f t="shared" si="2"/>
        <v>15</v>
      </c>
      <c r="B30" s="386" t="s">
        <v>22</v>
      </c>
      <c r="C30" s="398" t="s">
        <v>468</v>
      </c>
      <c r="D30" s="399" t="s">
        <v>1197</v>
      </c>
      <c r="E30" s="389" t="s">
        <v>2318</v>
      </c>
      <c r="F30" s="389" t="s">
        <v>1198</v>
      </c>
      <c r="G30" s="390" t="s">
        <v>180</v>
      </c>
      <c r="H30" s="422" t="s">
        <v>1199</v>
      </c>
      <c r="I30" s="392" t="s">
        <v>1200</v>
      </c>
      <c r="J30" s="392" t="s">
        <v>617</v>
      </c>
      <c r="K30" s="392"/>
      <c r="L30" s="393" t="s">
        <v>1201</v>
      </c>
      <c r="M30" s="394" t="s">
        <v>1202</v>
      </c>
      <c r="N30" s="395" t="s">
        <v>1203</v>
      </c>
      <c r="O30" s="420" t="s">
        <v>151</v>
      </c>
      <c r="P30" s="307">
        <v>10</v>
      </c>
      <c r="Q30" s="308"/>
      <c r="R30" s="191"/>
      <c r="S30" s="56">
        <v>1</v>
      </c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 t="s">
        <v>2291</v>
      </c>
      <c r="AQ30" s="195" t="str">
        <f t="shared" si="1"/>
        <v>LAV</v>
      </c>
    </row>
    <row r="31" spans="1:43" ht="38.25" x14ac:dyDescent="0.25">
      <c r="A31" s="386">
        <f t="shared" si="2"/>
        <v>16</v>
      </c>
      <c r="B31" s="386" t="s">
        <v>22</v>
      </c>
      <c r="C31" s="398" t="s">
        <v>1126</v>
      </c>
      <c r="D31" s="399" t="s">
        <v>1118</v>
      </c>
      <c r="E31" s="389" t="s">
        <v>1127</v>
      </c>
      <c r="F31" s="389" t="s">
        <v>1120</v>
      </c>
      <c r="G31" s="390" t="s">
        <v>180</v>
      </c>
      <c r="H31" s="451" t="s">
        <v>1121</v>
      </c>
      <c r="I31" s="452" t="s">
        <v>1122</v>
      </c>
      <c r="J31" s="453" t="s">
        <v>1124</v>
      </c>
      <c r="K31" s="454" t="s">
        <v>149</v>
      </c>
      <c r="L31" s="455" t="s">
        <v>1123</v>
      </c>
      <c r="M31" s="456" t="s">
        <v>1125</v>
      </c>
      <c r="N31" s="395"/>
      <c r="O31" s="400"/>
      <c r="P31" s="89"/>
      <c r="Q31" s="143"/>
      <c r="R31" s="88">
        <v>10</v>
      </c>
      <c r="S31" s="56"/>
      <c r="T31" s="57">
        <v>2</v>
      </c>
      <c r="U31" s="56"/>
      <c r="V31" s="57"/>
      <c r="W31" s="56"/>
      <c r="X31" s="57"/>
      <c r="Y31" s="56">
        <v>3</v>
      </c>
      <c r="Z31" s="57"/>
      <c r="AA31" s="56"/>
      <c r="AB31" s="57"/>
      <c r="AC31" s="56">
        <v>1</v>
      </c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 t="s">
        <v>1128</v>
      </c>
      <c r="AQ31" s="195" t="str">
        <f t="shared" si="1"/>
        <v>LAV</v>
      </c>
    </row>
    <row r="32" spans="1:43" x14ac:dyDescent="0.25">
      <c r="A32" s="97">
        <f t="shared" ref="A32:A50" si="3">A31+1</f>
        <v>17</v>
      </c>
      <c r="B32" s="97" t="s">
        <v>22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ref="AQ32:AQ36" si="4">B32</f>
        <v>LAV</v>
      </c>
    </row>
    <row r="33" spans="1:43" x14ac:dyDescent="0.25">
      <c r="A33" s="97">
        <f t="shared" si="3"/>
        <v>18</v>
      </c>
      <c r="B33" s="386" t="s">
        <v>22</v>
      </c>
      <c r="C33" s="58"/>
      <c r="D33" s="131"/>
      <c r="E33" s="168"/>
      <c r="F33" s="161"/>
      <c r="G33" s="165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4"/>
        <v>LAV</v>
      </c>
    </row>
    <row r="34" spans="1:43" x14ac:dyDescent="0.25">
      <c r="A34" s="97">
        <f t="shared" si="3"/>
        <v>19</v>
      </c>
      <c r="B34" s="97" t="s">
        <v>22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4"/>
        <v>LAV</v>
      </c>
    </row>
    <row r="35" spans="1:43" x14ac:dyDescent="0.25">
      <c r="A35" s="97">
        <f t="shared" si="3"/>
        <v>20</v>
      </c>
      <c r="B35" s="386" t="s">
        <v>22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4"/>
        <v>LAV</v>
      </c>
    </row>
    <row r="36" spans="1:43" x14ac:dyDescent="0.25">
      <c r="A36" s="97">
        <f t="shared" si="3"/>
        <v>21</v>
      </c>
      <c r="B36" s="97" t="s">
        <v>22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4"/>
        <v>LAV</v>
      </c>
    </row>
    <row r="37" spans="1:43" x14ac:dyDescent="0.25">
      <c r="A37" s="97">
        <f t="shared" si="3"/>
        <v>22</v>
      </c>
      <c r="B37" s="386" t="s">
        <v>22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5">B37</f>
        <v>LAV</v>
      </c>
    </row>
    <row r="38" spans="1:43" x14ac:dyDescent="0.25">
      <c r="A38" s="97">
        <f t="shared" si="3"/>
        <v>23</v>
      </c>
      <c r="B38" s="97" t="s">
        <v>22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5"/>
        <v>LAV</v>
      </c>
    </row>
    <row r="39" spans="1:43" x14ac:dyDescent="0.25">
      <c r="A39" s="97">
        <f t="shared" si="3"/>
        <v>24</v>
      </c>
      <c r="B39" s="386" t="s">
        <v>22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5"/>
        <v>LAV</v>
      </c>
    </row>
    <row r="40" spans="1:43" x14ac:dyDescent="0.25">
      <c r="A40" s="97">
        <f t="shared" si="3"/>
        <v>25</v>
      </c>
      <c r="B40" s="97" t="s">
        <v>22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5"/>
        <v>LAV</v>
      </c>
    </row>
    <row r="41" spans="1:43" x14ac:dyDescent="0.25">
      <c r="A41" s="97">
        <f t="shared" si="3"/>
        <v>26</v>
      </c>
      <c r="B41" s="386" t="s">
        <v>22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5"/>
        <v>LAV</v>
      </c>
    </row>
    <row r="42" spans="1:43" x14ac:dyDescent="0.25">
      <c r="A42" s="97">
        <f t="shared" si="3"/>
        <v>27</v>
      </c>
      <c r="B42" s="97" t="s">
        <v>22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5"/>
        <v>LAV</v>
      </c>
    </row>
    <row r="43" spans="1:43" x14ac:dyDescent="0.25">
      <c r="A43" s="97">
        <f t="shared" si="3"/>
        <v>28</v>
      </c>
      <c r="B43" s="386" t="s">
        <v>22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5"/>
        <v>LAV</v>
      </c>
    </row>
    <row r="44" spans="1:43" x14ac:dyDescent="0.25">
      <c r="A44" s="97">
        <f t="shared" si="3"/>
        <v>29</v>
      </c>
      <c r="B44" s="97" t="s">
        <v>22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5"/>
        <v>LAV</v>
      </c>
    </row>
    <row r="45" spans="1:43" x14ac:dyDescent="0.25">
      <c r="A45" s="97">
        <f t="shared" si="3"/>
        <v>30</v>
      </c>
      <c r="B45" s="386" t="s">
        <v>22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5"/>
        <v>LAV</v>
      </c>
    </row>
    <row r="46" spans="1:43" x14ac:dyDescent="0.25">
      <c r="A46" s="97">
        <f t="shared" si="3"/>
        <v>31</v>
      </c>
      <c r="B46" s="97" t="s">
        <v>22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5"/>
        <v>LAV</v>
      </c>
    </row>
    <row r="47" spans="1:43" x14ac:dyDescent="0.25">
      <c r="A47" s="97">
        <f t="shared" si="3"/>
        <v>32</v>
      </c>
      <c r="B47" s="386" t="s">
        <v>22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5"/>
        <v>LAV</v>
      </c>
    </row>
    <row r="48" spans="1:43" x14ac:dyDescent="0.25">
      <c r="A48" s="97">
        <f t="shared" si="3"/>
        <v>33</v>
      </c>
      <c r="B48" s="97" t="s">
        <v>22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5"/>
        <v>LAV</v>
      </c>
    </row>
    <row r="49" spans="1:43" x14ac:dyDescent="0.25">
      <c r="A49" s="97">
        <f t="shared" si="3"/>
        <v>34</v>
      </c>
      <c r="B49" s="386" t="s">
        <v>22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5"/>
        <v>LAV</v>
      </c>
    </row>
    <row r="50" spans="1:43" x14ac:dyDescent="0.25">
      <c r="A50" s="97">
        <f t="shared" si="3"/>
        <v>35</v>
      </c>
      <c r="B50" s="97" t="s">
        <v>22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5"/>
        <v>LAV</v>
      </c>
    </row>
    <row r="51" spans="1:43" x14ac:dyDescent="0.25">
      <c r="A51" s="97">
        <f t="shared" ref="A51:A101" si="6">A50+1</f>
        <v>36</v>
      </c>
      <c r="B51" s="386" t="s">
        <v>22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5"/>
        <v>LAV</v>
      </c>
    </row>
    <row r="52" spans="1:43" x14ac:dyDescent="0.25">
      <c r="A52" s="97">
        <f>A51+1</f>
        <v>37</v>
      </c>
      <c r="B52" s="97" t="s">
        <v>22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5"/>
        <v>LAV</v>
      </c>
    </row>
    <row r="53" spans="1:43" x14ac:dyDescent="0.25">
      <c r="A53" s="97">
        <f t="shared" si="6"/>
        <v>38</v>
      </c>
      <c r="B53" s="386" t="s">
        <v>22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5"/>
        <v>LAV</v>
      </c>
    </row>
    <row r="54" spans="1:43" x14ac:dyDescent="0.25">
      <c r="A54" s="97">
        <f t="shared" si="6"/>
        <v>39</v>
      </c>
      <c r="B54" s="97" t="s">
        <v>22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5"/>
        <v>LAV</v>
      </c>
    </row>
    <row r="55" spans="1:43" x14ac:dyDescent="0.25">
      <c r="A55" s="97">
        <f t="shared" si="6"/>
        <v>40</v>
      </c>
      <c r="B55" s="386" t="s">
        <v>22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5"/>
        <v>LAV</v>
      </c>
    </row>
    <row r="56" spans="1:43" x14ac:dyDescent="0.25">
      <c r="A56" s="97">
        <f t="shared" si="6"/>
        <v>41</v>
      </c>
      <c r="B56" s="97" t="str">
        <f t="shared" ref="B56:B95" si="7">B55</f>
        <v>LAV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5"/>
        <v>LAV</v>
      </c>
    </row>
    <row r="57" spans="1:43" x14ac:dyDescent="0.25">
      <c r="A57" s="97">
        <f t="shared" si="6"/>
        <v>42</v>
      </c>
      <c r="B57" s="97" t="str">
        <f t="shared" si="7"/>
        <v>LAV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5"/>
        <v>LAV</v>
      </c>
    </row>
    <row r="58" spans="1:43" x14ac:dyDescent="0.25">
      <c r="A58" s="97">
        <f t="shared" si="6"/>
        <v>43</v>
      </c>
      <c r="B58" s="97" t="str">
        <f t="shared" si="7"/>
        <v>LAV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5"/>
        <v>LAV</v>
      </c>
    </row>
    <row r="59" spans="1:43" x14ac:dyDescent="0.25">
      <c r="A59" s="97">
        <f t="shared" si="6"/>
        <v>44</v>
      </c>
      <c r="B59" s="97" t="str">
        <f t="shared" si="7"/>
        <v>LAV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5"/>
        <v>LAV</v>
      </c>
    </row>
    <row r="60" spans="1:43" x14ac:dyDescent="0.25">
      <c r="A60" s="97">
        <f t="shared" si="6"/>
        <v>45</v>
      </c>
      <c r="B60" s="97" t="str">
        <f t="shared" si="7"/>
        <v>LAV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5"/>
        <v>LAV</v>
      </c>
    </row>
    <row r="61" spans="1:43" x14ac:dyDescent="0.25">
      <c r="A61" s="97">
        <f t="shared" si="6"/>
        <v>46</v>
      </c>
      <c r="B61" s="97" t="str">
        <f t="shared" si="7"/>
        <v>LAV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5"/>
        <v>LAV</v>
      </c>
    </row>
    <row r="62" spans="1:43" x14ac:dyDescent="0.25">
      <c r="A62" s="97">
        <f t="shared" si="6"/>
        <v>47</v>
      </c>
      <c r="B62" s="97" t="str">
        <f t="shared" si="7"/>
        <v>LAV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5"/>
        <v>LAV</v>
      </c>
    </row>
    <row r="63" spans="1:43" x14ac:dyDescent="0.25">
      <c r="A63" s="97">
        <f t="shared" si="6"/>
        <v>48</v>
      </c>
      <c r="B63" s="97" t="str">
        <f t="shared" si="7"/>
        <v>LAV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5"/>
        <v>LAV</v>
      </c>
    </row>
    <row r="64" spans="1:43" x14ac:dyDescent="0.25">
      <c r="A64" s="97">
        <f t="shared" si="6"/>
        <v>49</v>
      </c>
      <c r="B64" s="97" t="str">
        <f t="shared" si="7"/>
        <v>LAV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5"/>
        <v>LAV</v>
      </c>
    </row>
    <row r="65" spans="1:43" x14ac:dyDescent="0.25">
      <c r="A65" s="97">
        <f t="shared" si="6"/>
        <v>50</v>
      </c>
      <c r="B65" s="97" t="str">
        <f t="shared" si="7"/>
        <v>LAV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5"/>
        <v>LAV</v>
      </c>
    </row>
    <row r="66" spans="1:43" x14ac:dyDescent="0.25">
      <c r="A66" s="97">
        <f t="shared" si="6"/>
        <v>51</v>
      </c>
      <c r="B66" s="97" t="str">
        <f t="shared" si="7"/>
        <v>LAV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5"/>
        <v>LAV</v>
      </c>
    </row>
    <row r="67" spans="1:43" x14ac:dyDescent="0.25">
      <c r="A67" s="97">
        <f t="shared" si="6"/>
        <v>52</v>
      </c>
      <c r="B67" s="97" t="str">
        <f t="shared" si="7"/>
        <v>LAV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5"/>
        <v>LAV</v>
      </c>
    </row>
    <row r="68" spans="1:43" x14ac:dyDescent="0.25">
      <c r="A68" s="97">
        <f t="shared" si="6"/>
        <v>53</v>
      </c>
      <c r="B68" s="97" t="str">
        <f t="shared" si="7"/>
        <v>LAV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5"/>
        <v>LAV</v>
      </c>
    </row>
    <row r="69" spans="1:43" x14ac:dyDescent="0.25">
      <c r="A69" s="97">
        <f t="shared" si="6"/>
        <v>54</v>
      </c>
      <c r="B69" s="97" t="str">
        <f t="shared" si="7"/>
        <v>LAV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8">B69</f>
        <v>LAV</v>
      </c>
    </row>
    <row r="70" spans="1:43" x14ac:dyDescent="0.25">
      <c r="A70" s="97">
        <f t="shared" si="6"/>
        <v>55</v>
      </c>
      <c r="B70" s="97" t="str">
        <f t="shared" si="7"/>
        <v>LAV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8"/>
        <v>LAV</v>
      </c>
    </row>
    <row r="71" spans="1:43" x14ac:dyDescent="0.25">
      <c r="A71" s="97">
        <f t="shared" si="6"/>
        <v>56</v>
      </c>
      <c r="B71" s="97" t="str">
        <f t="shared" si="7"/>
        <v>LAV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8"/>
        <v>LAV</v>
      </c>
    </row>
    <row r="72" spans="1:43" x14ac:dyDescent="0.25">
      <c r="A72" s="97">
        <f t="shared" si="6"/>
        <v>57</v>
      </c>
      <c r="B72" s="97" t="str">
        <f t="shared" si="7"/>
        <v>LAV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8"/>
        <v>LAV</v>
      </c>
    </row>
    <row r="73" spans="1:43" x14ac:dyDescent="0.25">
      <c r="A73" s="97">
        <f t="shared" si="6"/>
        <v>58</v>
      </c>
      <c r="B73" s="97" t="str">
        <f t="shared" si="7"/>
        <v>LAV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8"/>
        <v>LAV</v>
      </c>
    </row>
    <row r="74" spans="1:43" x14ac:dyDescent="0.25">
      <c r="A74" s="97">
        <f t="shared" si="6"/>
        <v>59</v>
      </c>
      <c r="B74" s="97" t="str">
        <f t="shared" si="7"/>
        <v>LAV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8"/>
        <v>LAV</v>
      </c>
    </row>
    <row r="75" spans="1:43" x14ac:dyDescent="0.25">
      <c r="A75" s="97">
        <f t="shared" si="6"/>
        <v>60</v>
      </c>
      <c r="B75" s="97" t="str">
        <f t="shared" si="7"/>
        <v>LAV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8"/>
        <v>LAV</v>
      </c>
    </row>
    <row r="76" spans="1:43" x14ac:dyDescent="0.25">
      <c r="A76" s="97">
        <f t="shared" si="6"/>
        <v>61</v>
      </c>
      <c r="B76" s="97" t="str">
        <f t="shared" si="7"/>
        <v>LAV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8"/>
        <v>LAV</v>
      </c>
    </row>
    <row r="77" spans="1:43" x14ac:dyDescent="0.25">
      <c r="A77" s="97">
        <f t="shared" si="6"/>
        <v>62</v>
      </c>
      <c r="B77" s="97" t="str">
        <f t="shared" si="7"/>
        <v>LAV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8"/>
        <v>LAV</v>
      </c>
    </row>
    <row r="78" spans="1:43" x14ac:dyDescent="0.25">
      <c r="A78" s="97">
        <f t="shared" si="6"/>
        <v>63</v>
      </c>
      <c r="B78" s="97" t="str">
        <f t="shared" si="7"/>
        <v>LAV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8"/>
        <v>LAV</v>
      </c>
    </row>
    <row r="79" spans="1:43" x14ac:dyDescent="0.25">
      <c r="A79" s="97">
        <f t="shared" si="6"/>
        <v>64</v>
      </c>
      <c r="B79" s="97" t="str">
        <f t="shared" si="7"/>
        <v>LAV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8"/>
        <v>LAV</v>
      </c>
    </row>
    <row r="80" spans="1:43" x14ac:dyDescent="0.25">
      <c r="A80" s="97">
        <f t="shared" si="6"/>
        <v>65</v>
      </c>
      <c r="B80" s="97" t="str">
        <f t="shared" si="7"/>
        <v>LAV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8"/>
        <v>LAV</v>
      </c>
    </row>
    <row r="81" spans="1:43" x14ac:dyDescent="0.25">
      <c r="A81" s="97">
        <f t="shared" si="6"/>
        <v>66</v>
      </c>
      <c r="B81" s="97" t="str">
        <f t="shared" si="7"/>
        <v>LAV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8"/>
        <v>LAV</v>
      </c>
    </row>
    <row r="82" spans="1:43" x14ac:dyDescent="0.25">
      <c r="A82" s="97">
        <f t="shared" si="6"/>
        <v>67</v>
      </c>
      <c r="B82" s="97" t="str">
        <f t="shared" si="7"/>
        <v>LAV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8"/>
        <v>LAV</v>
      </c>
    </row>
    <row r="83" spans="1:43" x14ac:dyDescent="0.25">
      <c r="A83" s="97">
        <f t="shared" si="6"/>
        <v>68</v>
      </c>
      <c r="B83" s="97" t="str">
        <f t="shared" si="7"/>
        <v>LAV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8"/>
        <v>LAV</v>
      </c>
    </row>
    <row r="84" spans="1:43" x14ac:dyDescent="0.25">
      <c r="A84" s="97">
        <f t="shared" si="6"/>
        <v>69</v>
      </c>
      <c r="B84" s="97" t="str">
        <f t="shared" si="7"/>
        <v>LAV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8"/>
        <v>LAV</v>
      </c>
    </row>
    <row r="85" spans="1:43" x14ac:dyDescent="0.25">
      <c r="A85" s="97">
        <f t="shared" si="6"/>
        <v>70</v>
      </c>
      <c r="B85" s="97" t="str">
        <f t="shared" si="7"/>
        <v>LAV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8"/>
        <v>LAV</v>
      </c>
    </row>
    <row r="86" spans="1:43" x14ac:dyDescent="0.25">
      <c r="A86" s="97">
        <f t="shared" si="6"/>
        <v>71</v>
      </c>
      <c r="B86" s="97" t="str">
        <f t="shared" si="7"/>
        <v>LAV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8"/>
        <v>LAV</v>
      </c>
    </row>
    <row r="87" spans="1:43" x14ac:dyDescent="0.25">
      <c r="A87" s="97">
        <f t="shared" si="6"/>
        <v>72</v>
      </c>
      <c r="B87" s="97" t="str">
        <f t="shared" si="7"/>
        <v>LAV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8"/>
        <v>LAV</v>
      </c>
    </row>
    <row r="88" spans="1:43" x14ac:dyDescent="0.25">
      <c r="A88" s="97">
        <f t="shared" si="6"/>
        <v>73</v>
      </c>
      <c r="B88" s="97" t="str">
        <f t="shared" si="7"/>
        <v>LAV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8"/>
        <v>LAV</v>
      </c>
    </row>
    <row r="89" spans="1:43" x14ac:dyDescent="0.25">
      <c r="A89" s="97">
        <f t="shared" si="6"/>
        <v>74</v>
      </c>
      <c r="B89" s="97" t="str">
        <f t="shared" si="7"/>
        <v>LAV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8"/>
        <v>LAV</v>
      </c>
    </row>
    <row r="90" spans="1:43" x14ac:dyDescent="0.25">
      <c r="A90" s="97">
        <f t="shared" si="6"/>
        <v>75</v>
      </c>
      <c r="B90" s="97" t="str">
        <f t="shared" si="7"/>
        <v>LAV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8"/>
        <v>LAV</v>
      </c>
    </row>
    <row r="91" spans="1:43" x14ac:dyDescent="0.25">
      <c r="A91" s="97">
        <f t="shared" si="6"/>
        <v>76</v>
      </c>
      <c r="B91" s="97" t="str">
        <f t="shared" si="7"/>
        <v>LAV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8"/>
        <v>LAV</v>
      </c>
    </row>
    <row r="92" spans="1:43" x14ac:dyDescent="0.25">
      <c r="A92" s="97">
        <f t="shared" si="6"/>
        <v>77</v>
      </c>
      <c r="B92" s="97" t="str">
        <f t="shared" si="7"/>
        <v>LAV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8"/>
        <v>LAV</v>
      </c>
    </row>
    <row r="93" spans="1:43" x14ac:dyDescent="0.25">
      <c r="A93" s="97">
        <f t="shared" si="6"/>
        <v>78</v>
      </c>
      <c r="B93" s="97" t="str">
        <f t="shared" si="7"/>
        <v>LAV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8"/>
        <v>LAV</v>
      </c>
    </row>
    <row r="94" spans="1:43" x14ac:dyDescent="0.25">
      <c r="A94" s="97">
        <f t="shared" si="6"/>
        <v>79</v>
      </c>
      <c r="B94" s="97" t="str">
        <f t="shared" si="7"/>
        <v>LAV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8"/>
        <v>LAV</v>
      </c>
    </row>
    <row r="95" spans="1:43" x14ac:dyDescent="0.25">
      <c r="A95" s="97">
        <f t="shared" si="6"/>
        <v>80</v>
      </c>
      <c r="B95" s="97" t="str">
        <f t="shared" si="7"/>
        <v>LAV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8"/>
        <v>LAV</v>
      </c>
    </row>
    <row r="96" spans="1:43" x14ac:dyDescent="0.25">
      <c r="A96" s="97">
        <f t="shared" si="6"/>
        <v>81</v>
      </c>
      <c r="B96" s="97" t="str">
        <f>B90</f>
        <v>LAV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8"/>
        <v>LAV</v>
      </c>
    </row>
    <row r="97" spans="1:43" x14ac:dyDescent="0.25">
      <c r="A97" s="97">
        <f t="shared" si="6"/>
        <v>82</v>
      </c>
      <c r="B97" s="97" t="str">
        <f>B96</f>
        <v>LAV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8"/>
        <v>LAV</v>
      </c>
    </row>
    <row r="98" spans="1:43" x14ac:dyDescent="0.25">
      <c r="A98" s="97">
        <f t="shared" si="6"/>
        <v>83</v>
      </c>
      <c r="B98" s="97" t="str">
        <f>B97</f>
        <v>LAV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8"/>
        <v>LAV</v>
      </c>
    </row>
    <row r="99" spans="1:43" x14ac:dyDescent="0.25">
      <c r="A99" s="97">
        <f t="shared" si="6"/>
        <v>84</v>
      </c>
      <c r="B99" s="97" t="str">
        <f>B98</f>
        <v>LAV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8"/>
        <v>LAV</v>
      </c>
    </row>
    <row r="100" spans="1:43" x14ac:dyDescent="0.25">
      <c r="A100" s="97">
        <f t="shared" si="6"/>
        <v>85</v>
      </c>
      <c r="B100" s="97" t="str">
        <f t="shared" ref="B100:B103" si="9">B99</f>
        <v>LAV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8"/>
        <v>LAV</v>
      </c>
    </row>
    <row r="101" spans="1:43" x14ac:dyDescent="0.25">
      <c r="A101" s="97">
        <f t="shared" si="6"/>
        <v>86</v>
      </c>
      <c r="B101" s="97" t="str">
        <f t="shared" si="9"/>
        <v>LAV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8"/>
        <v>LAV</v>
      </c>
    </row>
    <row r="102" spans="1:43" x14ac:dyDescent="0.25">
      <c r="A102" s="97">
        <f t="shared" ref="A102:A103" si="10">A101+1</f>
        <v>87</v>
      </c>
      <c r="B102" s="97" t="str">
        <f t="shared" si="9"/>
        <v>LAV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8"/>
        <v>LAV</v>
      </c>
    </row>
    <row r="103" spans="1:43" x14ac:dyDescent="0.25">
      <c r="A103" s="97">
        <f t="shared" si="10"/>
        <v>88</v>
      </c>
      <c r="B103" s="97" t="str">
        <f t="shared" si="9"/>
        <v>LAV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8"/>
        <v>LAV</v>
      </c>
    </row>
    <row r="104" spans="1:43" ht="16.5" thickBot="1" x14ac:dyDescent="0.3">
      <c r="A104" s="97">
        <f>A103+1</f>
        <v>89</v>
      </c>
      <c r="B104" s="97" t="str">
        <f>B53</f>
        <v>LAV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8"/>
        <v>LAV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100</v>
      </c>
      <c r="Q105" s="91" t="str">
        <f>IF(SUM(Q5:Q104)=0,"",SUM(Q5:Q104))</f>
        <v/>
      </c>
      <c r="R105" s="91">
        <f>IF(SUM(R5:R104)=0,"",SUM(R5:R104))</f>
        <v>170</v>
      </c>
      <c r="S105" s="635" t="str">
        <f t="shared" ref="S105:AN105" si="11">S2</f>
        <v>ADVENTUROUS ACTIVITIES</v>
      </c>
      <c r="T105" s="628" t="str">
        <f t="shared" si="11"/>
        <v>ARCHERY</v>
      </c>
      <c r="U105" s="626" t="str">
        <f t="shared" si="11"/>
        <v>ATHLETICS</v>
      </c>
      <c r="V105" s="628" t="str">
        <f t="shared" si="11"/>
        <v>BADMINTON</v>
      </c>
      <c r="W105" s="626" t="str">
        <f t="shared" si="11"/>
        <v>CANOEING</v>
      </c>
      <c r="X105" s="628" t="str">
        <f t="shared" si="11"/>
        <v>GOLF</v>
      </c>
      <c r="Y105" s="626" t="str">
        <f t="shared" si="11"/>
        <v>GYMNASTICS</v>
      </c>
      <c r="Z105" s="628" t="str">
        <f t="shared" si="11"/>
        <v>JUDO</v>
      </c>
      <c r="AA105" s="626" t="str">
        <f t="shared" si="11"/>
        <v>MOUNTAIN BIKING</v>
      </c>
      <c r="AB105" s="628" t="str">
        <f t="shared" si="11"/>
        <v>POOL -ARTISTIC SWIMMING</v>
      </c>
      <c r="AC105" s="626" t="str">
        <f t="shared" si="11"/>
        <v>POOL - POOLSIDE DIVING</v>
      </c>
      <c r="AD105" s="628" t="str">
        <f t="shared" si="11"/>
        <v>SKATEBOARDING</v>
      </c>
      <c r="AE105" s="626" t="str">
        <f t="shared" si="11"/>
        <v>SWORD FENCING</v>
      </c>
      <c r="AF105" s="628" t="str">
        <f t="shared" si="11"/>
        <v>TABLE TENNIS</v>
      </c>
      <c r="AG105" s="626" t="str">
        <f t="shared" si="11"/>
        <v>TRAMPOLINING</v>
      </c>
      <c r="AH105" s="628" t="str">
        <f t="shared" si="11"/>
        <v>VOLLEYBALL</v>
      </c>
      <c r="AI105" s="626" t="str">
        <f t="shared" si="11"/>
        <v>UNUSED</v>
      </c>
      <c r="AJ105" s="628" t="str">
        <f t="shared" si="11"/>
        <v>UNUSED</v>
      </c>
      <c r="AK105" s="626" t="str">
        <f t="shared" si="11"/>
        <v>UNUSED</v>
      </c>
      <c r="AL105" s="628" t="str">
        <f t="shared" si="11"/>
        <v>UNUSED</v>
      </c>
      <c r="AM105" s="626" t="str">
        <f t="shared" si="11"/>
        <v>UNUSED</v>
      </c>
      <c r="AN105" s="624" t="str">
        <f t="shared" si="11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6"/>
      <c r="T106" s="629"/>
      <c r="U106" s="627"/>
      <c r="V106" s="629"/>
      <c r="W106" s="627"/>
      <c r="X106" s="629"/>
      <c r="Y106" s="627"/>
      <c r="Z106" s="629"/>
      <c r="AA106" s="627"/>
      <c r="AB106" s="629"/>
      <c r="AC106" s="627"/>
      <c r="AD106" s="629"/>
      <c r="AE106" s="627"/>
      <c r="AF106" s="629"/>
      <c r="AG106" s="627"/>
      <c r="AH106" s="629"/>
      <c r="AI106" s="627"/>
      <c r="AJ106" s="629"/>
      <c r="AK106" s="627"/>
      <c r="AL106" s="629"/>
      <c r="AM106" s="627"/>
      <c r="AN106" s="625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27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2">IF(COUNTIF(S5:S104,1)=0,"",COUNTIF(S5:S104,1))</f>
        <v>6</v>
      </c>
      <c r="T108" s="35">
        <f t="shared" si="12"/>
        <v>1</v>
      </c>
      <c r="U108" s="35" t="str">
        <f t="shared" si="12"/>
        <v/>
      </c>
      <c r="V108" s="35">
        <f t="shared" si="12"/>
        <v>1</v>
      </c>
      <c r="W108" s="35">
        <f t="shared" si="12"/>
        <v>3</v>
      </c>
      <c r="X108" s="35">
        <f t="shared" si="12"/>
        <v>3</v>
      </c>
      <c r="Y108" s="35" t="str">
        <f t="shared" si="12"/>
        <v/>
      </c>
      <c r="Z108" s="35">
        <f t="shared" si="12"/>
        <v>2</v>
      </c>
      <c r="AA108" s="35" t="str">
        <f t="shared" si="12"/>
        <v/>
      </c>
      <c r="AB108" s="35">
        <f t="shared" si="12"/>
        <v>1</v>
      </c>
      <c r="AC108" s="35">
        <f t="shared" si="12"/>
        <v>1</v>
      </c>
      <c r="AD108" s="35">
        <f t="shared" si="12"/>
        <v>4</v>
      </c>
      <c r="AE108" s="35">
        <f t="shared" si="12"/>
        <v>1</v>
      </c>
      <c r="AF108" s="35">
        <f t="shared" si="12"/>
        <v>2</v>
      </c>
      <c r="AG108" s="35" t="str">
        <f t="shared" si="12"/>
        <v/>
      </c>
      <c r="AH108" s="35">
        <f t="shared" si="12"/>
        <v>2</v>
      </c>
      <c r="AI108" s="35" t="str">
        <f t="shared" si="12"/>
        <v/>
      </c>
      <c r="AJ108" s="35" t="str">
        <f t="shared" si="12"/>
        <v/>
      </c>
      <c r="AK108" s="35" t="str">
        <f t="shared" si="12"/>
        <v/>
      </c>
      <c r="AL108" s="35" t="str">
        <f t="shared" si="12"/>
        <v/>
      </c>
      <c r="AM108" s="35" t="str">
        <f t="shared" si="12"/>
        <v/>
      </c>
      <c r="AN108" s="34" t="str">
        <f t="shared" si="12"/>
        <v/>
      </c>
      <c r="AO108" s="33" t="s">
        <v>3</v>
      </c>
      <c r="AP108" s="32"/>
      <c r="AQ108" s="95">
        <f>SUM(S108:AN108)</f>
        <v>27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3">IF(COUNTIF(S5:S104,2)=0,"",COUNTIF(S5:S104,2))</f>
        <v>1</v>
      </c>
      <c r="T109" s="27">
        <f t="shared" si="13"/>
        <v>5</v>
      </c>
      <c r="U109" s="27" t="str">
        <f t="shared" si="13"/>
        <v/>
      </c>
      <c r="V109" s="27">
        <f t="shared" si="13"/>
        <v>5</v>
      </c>
      <c r="W109" s="27">
        <f t="shared" si="13"/>
        <v>2</v>
      </c>
      <c r="X109" s="27">
        <f t="shared" si="13"/>
        <v>2</v>
      </c>
      <c r="Y109" s="27" t="str">
        <f t="shared" si="13"/>
        <v/>
      </c>
      <c r="Z109" s="27">
        <f t="shared" si="13"/>
        <v>3</v>
      </c>
      <c r="AA109" s="27" t="str">
        <f t="shared" si="13"/>
        <v/>
      </c>
      <c r="AB109" s="27" t="str">
        <f t="shared" si="13"/>
        <v/>
      </c>
      <c r="AC109" s="27" t="str">
        <f t="shared" si="13"/>
        <v/>
      </c>
      <c r="AD109" s="27">
        <f t="shared" si="13"/>
        <v>4</v>
      </c>
      <c r="AE109" s="27" t="str">
        <f t="shared" si="13"/>
        <v/>
      </c>
      <c r="AF109" s="27" t="str">
        <f t="shared" si="13"/>
        <v/>
      </c>
      <c r="AG109" s="27">
        <f t="shared" si="13"/>
        <v>2</v>
      </c>
      <c r="AH109" s="27">
        <f t="shared" si="13"/>
        <v>1</v>
      </c>
      <c r="AI109" s="27" t="str">
        <f t="shared" si="13"/>
        <v/>
      </c>
      <c r="AJ109" s="27" t="str">
        <f t="shared" si="13"/>
        <v/>
      </c>
      <c r="AK109" s="27" t="str">
        <f t="shared" si="13"/>
        <v/>
      </c>
      <c r="AL109" s="27" t="str">
        <f t="shared" si="13"/>
        <v/>
      </c>
      <c r="AM109" s="27" t="str">
        <f t="shared" si="13"/>
        <v/>
      </c>
      <c r="AN109" s="26" t="str">
        <f t="shared" si="13"/>
        <v/>
      </c>
      <c r="AO109" s="25" t="s">
        <v>59</v>
      </c>
      <c r="AP109" s="24"/>
      <c r="AQ109" s="95">
        <f>SUM(S109:AN109)</f>
        <v>25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4">IF(COUNTIF(S5:S104,3)=0,"",COUNTIF(S5:S104,3))</f>
        <v/>
      </c>
      <c r="T110" s="28">
        <f t="shared" si="14"/>
        <v>2</v>
      </c>
      <c r="U110" s="27" t="str">
        <f t="shared" si="14"/>
        <v/>
      </c>
      <c r="V110" s="27">
        <f t="shared" si="14"/>
        <v>1</v>
      </c>
      <c r="W110" s="27" t="str">
        <f t="shared" si="14"/>
        <v/>
      </c>
      <c r="X110" s="27" t="str">
        <f t="shared" si="14"/>
        <v/>
      </c>
      <c r="Y110" s="27">
        <f t="shared" si="14"/>
        <v>3</v>
      </c>
      <c r="Z110" s="27" t="str">
        <f t="shared" si="14"/>
        <v/>
      </c>
      <c r="AA110" s="27" t="str">
        <f t="shared" si="14"/>
        <v/>
      </c>
      <c r="AB110" s="27">
        <f t="shared" si="14"/>
        <v>3</v>
      </c>
      <c r="AC110" s="27">
        <f t="shared" si="14"/>
        <v>4</v>
      </c>
      <c r="AD110" s="27">
        <f t="shared" si="14"/>
        <v>2</v>
      </c>
      <c r="AE110" s="27">
        <f t="shared" si="14"/>
        <v>3</v>
      </c>
      <c r="AF110" s="27">
        <f t="shared" si="14"/>
        <v>2</v>
      </c>
      <c r="AG110" s="27">
        <f t="shared" si="14"/>
        <v>3</v>
      </c>
      <c r="AH110" s="27">
        <f t="shared" si="14"/>
        <v>1</v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si="14"/>
        <v/>
      </c>
      <c r="AM110" s="27" t="str">
        <f t="shared" si="14"/>
        <v/>
      </c>
      <c r="AN110" s="26" t="str">
        <f t="shared" si="14"/>
        <v/>
      </c>
      <c r="AO110" s="25" t="s">
        <v>58</v>
      </c>
      <c r="AP110" s="24"/>
      <c r="AQ110" s="95">
        <f>SUM(S110:AN110)</f>
        <v>24</v>
      </c>
    </row>
    <row r="111" spans="1:43" ht="16.5" thickTop="1" x14ac:dyDescent="0.25"/>
  </sheetData>
  <sortState xmlns:xlrd2="http://schemas.microsoft.com/office/spreadsheetml/2017/richdata2" ref="A5:AQ31">
    <sortCondition ref="AH5:AH31"/>
  </sortState>
  <mergeCells count="48">
    <mergeCell ref="AO2:AO3"/>
    <mergeCell ref="P3:R3"/>
    <mergeCell ref="AL105:AL106"/>
    <mergeCell ref="AM105:AM106"/>
    <mergeCell ref="AN105:AN106"/>
    <mergeCell ref="AC105:AC106"/>
    <mergeCell ref="AD105:AD106"/>
    <mergeCell ref="AE105:AE106"/>
    <mergeCell ref="AF105:AF106"/>
    <mergeCell ref="AG105:AG106"/>
    <mergeCell ref="AD2:AD4"/>
    <mergeCell ref="AE2:AE4"/>
    <mergeCell ref="AF2:AF4"/>
    <mergeCell ref="AJ105:AJ106"/>
    <mergeCell ref="AK105:AK106"/>
    <mergeCell ref="S2:S4"/>
    <mergeCell ref="S1:AN1"/>
    <mergeCell ref="D2:G2"/>
    <mergeCell ref="AL2:AL4"/>
    <mergeCell ref="AM2:AM4"/>
    <mergeCell ref="AN2:AN4"/>
    <mergeCell ref="AJ2:AJ4"/>
    <mergeCell ref="AK2:AK4"/>
    <mergeCell ref="V2:V4"/>
    <mergeCell ref="W2:W4"/>
    <mergeCell ref="X2:X4"/>
    <mergeCell ref="Y2:Y4"/>
    <mergeCell ref="Z2:Z4"/>
    <mergeCell ref="AH2:AH4"/>
    <mergeCell ref="AI2:AI4"/>
    <mergeCell ref="AB2:AB4"/>
    <mergeCell ref="AC2:AC4"/>
    <mergeCell ref="T2:T4"/>
    <mergeCell ref="U2:U4"/>
    <mergeCell ref="AA2:AA4"/>
    <mergeCell ref="AG2:AG4"/>
    <mergeCell ref="W105:W106"/>
    <mergeCell ref="X105:X106"/>
    <mergeCell ref="Y105:Y106"/>
    <mergeCell ref="Z105:Z106"/>
    <mergeCell ref="AA105:AA106"/>
    <mergeCell ref="AH105:AH106"/>
    <mergeCell ref="AI105:AI106"/>
    <mergeCell ref="AB105:AB106"/>
    <mergeCell ref="S105:S106"/>
    <mergeCell ref="T105:T106"/>
    <mergeCell ref="U105:U106"/>
    <mergeCell ref="V105:V106"/>
  </mergeCells>
  <conditionalFormatting sqref="S108:AN110">
    <cfRule type="notContainsBlanks" dxfId="18" priority="6">
      <formula>LEN(TRIM(S108))&gt;0</formula>
    </cfRule>
  </conditionalFormatting>
  <conditionalFormatting sqref="S104:AN104 S8:AN19 S32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20:AN31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6" r:id="rId1" xr:uid="{F3EB599B-8C07-C244-9A42-1262AA0C18CB}"/>
    <hyperlink ref="H12" r:id="rId2" xr:uid="{D3FDCE8C-1769-D34D-BE26-99FEF2C2AA60}"/>
    <hyperlink ref="H6" r:id="rId3" xr:uid="{62AF18B0-3E1F-5A46-BE3E-8690281F5A4B}"/>
    <hyperlink ref="H23" r:id="rId4" xr:uid="{21CDE8F6-736F-724E-8C42-8C2476687659}"/>
    <hyperlink ref="H17" r:id="rId5" xr:uid="{61209DCC-D37A-5848-A072-77255A3F0F54}"/>
    <hyperlink ref="H18" r:id="rId6" xr:uid="{6CC034D7-EE36-7140-91AE-FB86E99287D9}"/>
    <hyperlink ref="H26" r:id="rId7" xr:uid="{831D0FC0-716B-3A43-AD5B-A257375F2D7D}"/>
    <hyperlink ref="H31" r:id="rId8" display="mailto:danny_29@live.co.uk" xr:uid="{73AB503F-465A-8748-B454-0A9BE40B7C9E}"/>
    <hyperlink ref="H8" r:id="rId9" xr:uid="{BE75C881-C3D5-314A-B47B-4B3032F471AA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Summary</vt:lpstr>
      <vt:lpstr>All Cannings</vt:lpstr>
      <vt:lpstr>Bishops Cannings</vt:lpstr>
      <vt:lpstr>Chirton</vt:lpstr>
      <vt:lpstr>DAPS</vt:lpstr>
      <vt:lpstr>Devizes</vt:lpstr>
      <vt:lpstr>Five Lanes</vt:lpstr>
      <vt:lpstr>Holy Trinity</vt:lpstr>
      <vt:lpstr>Lavington</vt:lpstr>
      <vt:lpstr>Nursteed</vt:lpstr>
      <vt:lpstr>Rowde</vt:lpstr>
      <vt:lpstr>Rushall</vt:lpstr>
      <vt:lpstr>Seend</vt:lpstr>
      <vt:lpstr>Silverwood R</vt:lpstr>
      <vt:lpstr>Silverwood T</vt:lpstr>
      <vt:lpstr>Silverwood C</vt:lpstr>
      <vt:lpstr>Southbroom</vt:lpstr>
      <vt:lpstr>St Barnabas</vt:lpstr>
      <vt:lpstr>St Joseph's</vt:lpstr>
      <vt:lpstr>St Nicholas</vt:lpstr>
      <vt:lpstr>Trinity</vt:lpstr>
      <vt:lpstr>Urchfont</vt:lpstr>
      <vt:lpstr>Wansdyke</vt:lpstr>
      <vt:lpstr>Woodborough</vt:lpstr>
      <vt:lpstr>Other Schools</vt:lpstr>
      <vt:lpstr>All Schools</vt:lpstr>
      <vt:lpstr>First_Choice_Totals</vt:lpstr>
      <vt:lpstr>Summary!Print_Area</vt:lpstr>
      <vt:lpstr>'All Cannings'!Print_Titles</vt:lpstr>
      <vt:lpstr>'Bishops Cannings'!Print_Titles</vt:lpstr>
      <vt:lpstr>Chirton!Print_Titles</vt:lpstr>
      <vt:lpstr>DAPS!Print_Titles</vt:lpstr>
      <vt:lpstr>Devizes!Print_Titles</vt:lpstr>
      <vt:lpstr>'Five Lanes'!Print_Titles</vt:lpstr>
      <vt:lpstr>'Holy Trinity'!Print_Titles</vt:lpstr>
      <vt:lpstr>Lavington!Print_Titles</vt:lpstr>
      <vt:lpstr>Nursteed!Print_Titles</vt:lpstr>
      <vt:lpstr>'Other Schools'!Print_Titles</vt:lpstr>
      <vt:lpstr>Rowde!Print_Titles</vt:lpstr>
      <vt:lpstr>Rushall!Print_Titles</vt:lpstr>
      <vt:lpstr>Seend!Print_Titles</vt:lpstr>
      <vt:lpstr>'Silverwood C'!Print_Titles</vt:lpstr>
      <vt:lpstr>'Silverwood R'!Print_Titles</vt:lpstr>
      <vt:lpstr>'Silverwood T'!Print_Titles</vt:lpstr>
      <vt:lpstr>Southbroom!Print_Titles</vt:lpstr>
      <vt:lpstr>'St Barnabas'!Print_Titles</vt:lpstr>
      <vt:lpstr>'St Nicholas'!Print_Titles</vt:lpstr>
      <vt:lpstr>Summary!Print_Titles</vt:lpstr>
      <vt:lpstr>Trinity!Print_Titles</vt:lpstr>
      <vt:lpstr>Urchfont!Print_Titles</vt:lpstr>
      <vt:lpstr>Wansdyke!Print_Titles</vt:lpstr>
      <vt:lpstr>Woodborough!Print_Titles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Kevin Vinsen</cp:lastModifiedBy>
  <cp:lastPrinted>2023-03-01T13:44:41Z</cp:lastPrinted>
  <dcterms:created xsi:type="dcterms:W3CDTF">2012-02-10T13:20:23Z</dcterms:created>
  <dcterms:modified xsi:type="dcterms:W3CDTF">2023-10-09T07:24:39Z</dcterms:modified>
</cp:coreProperties>
</file>