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inx\Desktop\Analysis Projects\"/>
    </mc:Choice>
  </mc:AlternateContent>
  <xr:revisionPtr revIDLastSave="0" documentId="13_ncr:1_{CFCA6975-C099-4209-AA73-1C3440370B53}" xr6:coauthVersionLast="47" xr6:coauthVersionMax="47" xr10:uidLastSave="{00000000-0000-0000-0000-000000000000}"/>
  <bookViews>
    <workbookView xWindow="38290" yWindow="-110" windowWidth="38620" windowHeight="21820" activeTab="3" xr2:uid="{00000000-000D-0000-FFFF-FFFF00000000}"/>
  </bookViews>
  <sheets>
    <sheet name="Subcategory Statistics" sheetId="3" r:id="rId1"/>
    <sheet name="Category Statistics" sheetId="2" r:id="rId2"/>
    <sheet name="Outcome based on launch date" sheetId="6" r:id="rId3"/>
    <sheet name="Chart1" sheetId="12" r:id="rId4"/>
    <sheet name="kickstarter" sheetId="1" r:id="rId5"/>
    <sheet name="Descriptive Statistics" sheetId="10" r:id="rId6"/>
    <sheet name="sucessful us kickstarters" sheetId="8" r:id="rId7"/>
    <sheet name="Failed US Kickstarters" sheetId="9" r:id="rId8"/>
    <sheet name="Edinburgh research" sheetId="7" r:id="rId9"/>
    <sheet name="Sheet4" sheetId="11" r:id="rId10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5" i="10" l="1"/>
  <c r="H14" i="10"/>
  <c r="G15" i="10"/>
  <c r="G14" i="10"/>
  <c r="H8" i="10"/>
  <c r="H7" i="10"/>
  <c r="G8" i="10"/>
  <c r="G7" i="10"/>
  <c r="G13" i="10"/>
  <c r="H13" i="10"/>
  <c r="H6" i="10"/>
  <c r="G6" i="10"/>
  <c r="G11" i="10"/>
  <c r="H11" i="10"/>
  <c r="G12" i="10"/>
  <c r="H12" i="10"/>
  <c r="H5" i="10"/>
  <c r="G5" i="10"/>
  <c r="H4" i="10"/>
  <c r="G4" i="10"/>
  <c r="T251" i="9"/>
  <c r="S251" i="9"/>
  <c r="P251" i="9"/>
  <c r="O251" i="9"/>
  <c r="T250" i="9"/>
  <c r="S250" i="9"/>
  <c r="P250" i="9"/>
  <c r="O250" i="9"/>
  <c r="T249" i="9"/>
  <c r="S249" i="9"/>
  <c r="P249" i="9"/>
  <c r="O249" i="9"/>
  <c r="T248" i="9"/>
  <c r="S248" i="9"/>
  <c r="P248" i="9"/>
  <c r="O248" i="9"/>
  <c r="T247" i="9"/>
  <c r="S247" i="9"/>
  <c r="P247" i="9"/>
  <c r="O247" i="9"/>
  <c r="T246" i="9"/>
  <c r="S246" i="9"/>
  <c r="P246" i="9"/>
  <c r="O246" i="9"/>
  <c r="T245" i="9"/>
  <c r="S245" i="9"/>
  <c r="P245" i="9"/>
  <c r="O245" i="9"/>
  <c r="T244" i="9"/>
  <c r="S244" i="9"/>
  <c r="P244" i="9"/>
  <c r="O244" i="9"/>
  <c r="T243" i="9"/>
  <c r="S243" i="9"/>
  <c r="P243" i="9"/>
  <c r="O243" i="9"/>
  <c r="T242" i="9"/>
  <c r="S242" i="9"/>
  <c r="P242" i="9"/>
  <c r="O242" i="9"/>
  <c r="T241" i="9"/>
  <c r="S241" i="9"/>
  <c r="P241" i="9"/>
  <c r="O241" i="9"/>
  <c r="T240" i="9"/>
  <c r="S240" i="9"/>
  <c r="P240" i="9"/>
  <c r="O240" i="9"/>
  <c r="T239" i="9"/>
  <c r="S239" i="9"/>
  <c r="P239" i="9"/>
  <c r="O239" i="9"/>
  <c r="T238" i="9"/>
  <c r="S238" i="9"/>
  <c r="P238" i="9"/>
  <c r="O238" i="9"/>
  <c r="T237" i="9"/>
  <c r="S237" i="9"/>
  <c r="P237" i="9"/>
  <c r="O237" i="9"/>
  <c r="T236" i="9"/>
  <c r="S236" i="9"/>
  <c r="P236" i="9"/>
  <c r="O236" i="9"/>
  <c r="T235" i="9"/>
  <c r="S235" i="9"/>
  <c r="P235" i="9"/>
  <c r="O235" i="9"/>
  <c r="T234" i="9"/>
  <c r="S234" i="9"/>
  <c r="P234" i="9"/>
  <c r="O234" i="9"/>
  <c r="T233" i="9"/>
  <c r="S233" i="9"/>
  <c r="P233" i="9"/>
  <c r="O233" i="9"/>
  <c r="T232" i="9"/>
  <c r="S232" i="9"/>
  <c r="P232" i="9"/>
  <c r="O232" i="9"/>
  <c r="T231" i="9"/>
  <c r="S231" i="9"/>
  <c r="P231" i="9"/>
  <c r="O231" i="9"/>
  <c r="T230" i="9"/>
  <c r="S230" i="9"/>
  <c r="P230" i="9"/>
  <c r="O230" i="9"/>
  <c r="T229" i="9"/>
  <c r="S229" i="9"/>
  <c r="P229" i="9"/>
  <c r="O229" i="9"/>
  <c r="T228" i="9"/>
  <c r="S228" i="9"/>
  <c r="P228" i="9"/>
  <c r="O228" i="9"/>
  <c r="T227" i="9"/>
  <c r="S227" i="9"/>
  <c r="P227" i="9"/>
  <c r="O227" i="9"/>
  <c r="T226" i="9"/>
  <c r="S226" i="9"/>
  <c r="P226" i="9"/>
  <c r="O226" i="9"/>
  <c r="T225" i="9"/>
  <c r="S225" i="9"/>
  <c r="P225" i="9"/>
  <c r="O225" i="9"/>
  <c r="T224" i="9"/>
  <c r="S224" i="9"/>
  <c r="P224" i="9"/>
  <c r="O224" i="9"/>
  <c r="T223" i="9"/>
  <c r="S223" i="9"/>
  <c r="P223" i="9"/>
  <c r="O223" i="9"/>
  <c r="T222" i="9"/>
  <c r="S222" i="9"/>
  <c r="P222" i="9"/>
  <c r="O222" i="9"/>
  <c r="T221" i="9"/>
  <c r="S221" i="9"/>
  <c r="P221" i="9"/>
  <c r="O221" i="9"/>
  <c r="T220" i="9"/>
  <c r="S220" i="9"/>
  <c r="P220" i="9"/>
  <c r="O220" i="9"/>
  <c r="T219" i="9"/>
  <c r="S219" i="9"/>
  <c r="P219" i="9"/>
  <c r="O219" i="9"/>
  <c r="T218" i="9"/>
  <c r="S218" i="9"/>
  <c r="P218" i="9"/>
  <c r="O218" i="9"/>
  <c r="T217" i="9"/>
  <c r="S217" i="9"/>
  <c r="P217" i="9"/>
  <c r="O217" i="9"/>
  <c r="T216" i="9"/>
  <c r="S216" i="9"/>
  <c r="P216" i="9"/>
  <c r="O216" i="9"/>
  <c r="T215" i="9"/>
  <c r="S215" i="9"/>
  <c r="P215" i="9"/>
  <c r="O215" i="9"/>
  <c r="T214" i="9"/>
  <c r="S214" i="9"/>
  <c r="P214" i="9"/>
  <c r="O214" i="9"/>
  <c r="T213" i="9"/>
  <c r="S213" i="9"/>
  <c r="P213" i="9"/>
  <c r="O213" i="9"/>
  <c r="T212" i="9"/>
  <c r="S212" i="9"/>
  <c r="P212" i="9"/>
  <c r="O212" i="9"/>
  <c r="T211" i="9"/>
  <c r="S211" i="9"/>
  <c r="P211" i="9"/>
  <c r="O211" i="9"/>
  <c r="T210" i="9"/>
  <c r="S210" i="9"/>
  <c r="P210" i="9"/>
  <c r="O210" i="9"/>
  <c r="T209" i="9"/>
  <c r="S209" i="9"/>
  <c r="P209" i="9"/>
  <c r="O209" i="9"/>
  <c r="T208" i="9"/>
  <c r="S208" i="9"/>
  <c r="P208" i="9"/>
  <c r="O208" i="9"/>
  <c r="T207" i="9"/>
  <c r="S207" i="9"/>
  <c r="P207" i="9"/>
  <c r="O207" i="9"/>
  <c r="T206" i="9"/>
  <c r="S206" i="9"/>
  <c r="P206" i="9"/>
  <c r="O206" i="9"/>
  <c r="T205" i="9"/>
  <c r="S205" i="9"/>
  <c r="P205" i="9"/>
  <c r="O205" i="9"/>
  <c r="T204" i="9"/>
  <c r="S204" i="9"/>
  <c r="P204" i="9"/>
  <c r="O204" i="9"/>
  <c r="T203" i="9"/>
  <c r="S203" i="9"/>
  <c r="P203" i="9"/>
  <c r="O203" i="9"/>
  <c r="T202" i="9"/>
  <c r="S202" i="9"/>
  <c r="P202" i="9"/>
  <c r="O202" i="9"/>
  <c r="T201" i="9"/>
  <c r="S201" i="9"/>
  <c r="P201" i="9"/>
  <c r="O201" i="9"/>
  <c r="T200" i="9"/>
  <c r="S200" i="9"/>
  <c r="P200" i="9"/>
  <c r="O200" i="9"/>
  <c r="T199" i="9"/>
  <c r="S199" i="9"/>
  <c r="P199" i="9"/>
  <c r="O199" i="9"/>
  <c r="T198" i="9"/>
  <c r="S198" i="9"/>
  <c r="P198" i="9"/>
  <c r="O198" i="9"/>
  <c r="T197" i="9"/>
  <c r="S197" i="9"/>
  <c r="P197" i="9"/>
  <c r="O197" i="9"/>
  <c r="T196" i="9"/>
  <c r="S196" i="9"/>
  <c r="P196" i="9"/>
  <c r="O196" i="9"/>
  <c r="T195" i="9"/>
  <c r="S195" i="9"/>
  <c r="P195" i="9"/>
  <c r="O195" i="9"/>
  <c r="T194" i="9"/>
  <c r="S194" i="9"/>
  <c r="P194" i="9"/>
  <c r="O194" i="9"/>
  <c r="T193" i="9"/>
  <c r="S193" i="9"/>
  <c r="P193" i="9"/>
  <c r="O193" i="9"/>
  <c r="T192" i="9"/>
  <c r="S192" i="9"/>
  <c r="P192" i="9"/>
  <c r="O192" i="9"/>
  <c r="T191" i="9"/>
  <c r="S191" i="9"/>
  <c r="P191" i="9"/>
  <c r="O191" i="9"/>
  <c r="T190" i="9"/>
  <c r="S190" i="9"/>
  <c r="P190" i="9"/>
  <c r="O190" i="9"/>
  <c r="T189" i="9"/>
  <c r="S189" i="9"/>
  <c r="P189" i="9"/>
  <c r="O189" i="9"/>
  <c r="T188" i="9"/>
  <c r="S188" i="9"/>
  <c r="P188" i="9"/>
  <c r="O188" i="9"/>
  <c r="T187" i="9"/>
  <c r="S187" i="9"/>
  <c r="P187" i="9"/>
  <c r="O187" i="9"/>
  <c r="T186" i="9"/>
  <c r="S186" i="9"/>
  <c r="P186" i="9"/>
  <c r="O186" i="9"/>
  <c r="T185" i="9"/>
  <c r="S185" i="9"/>
  <c r="P185" i="9"/>
  <c r="O185" i="9"/>
  <c r="T184" i="9"/>
  <c r="S184" i="9"/>
  <c r="P184" i="9"/>
  <c r="O184" i="9"/>
  <c r="T183" i="9"/>
  <c r="S183" i="9"/>
  <c r="P183" i="9"/>
  <c r="O183" i="9"/>
  <c r="T182" i="9"/>
  <c r="S182" i="9"/>
  <c r="P182" i="9"/>
  <c r="O182" i="9"/>
  <c r="T181" i="9"/>
  <c r="S181" i="9"/>
  <c r="P181" i="9"/>
  <c r="O181" i="9"/>
  <c r="T180" i="9"/>
  <c r="S180" i="9"/>
  <c r="P180" i="9"/>
  <c r="O180" i="9"/>
  <c r="T179" i="9"/>
  <c r="S179" i="9"/>
  <c r="P179" i="9"/>
  <c r="O179" i="9"/>
  <c r="T178" i="9"/>
  <c r="S178" i="9"/>
  <c r="P178" i="9"/>
  <c r="O178" i="9"/>
  <c r="T177" i="9"/>
  <c r="S177" i="9"/>
  <c r="P177" i="9"/>
  <c r="O177" i="9"/>
  <c r="T176" i="9"/>
  <c r="S176" i="9"/>
  <c r="P176" i="9"/>
  <c r="O176" i="9"/>
  <c r="T175" i="9"/>
  <c r="S175" i="9"/>
  <c r="P175" i="9"/>
  <c r="O175" i="9"/>
  <c r="T174" i="9"/>
  <c r="S174" i="9"/>
  <c r="P174" i="9"/>
  <c r="O174" i="9"/>
  <c r="T173" i="9"/>
  <c r="S173" i="9"/>
  <c r="P173" i="9"/>
  <c r="O173" i="9"/>
  <c r="T172" i="9"/>
  <c r="S172" i="9"/>
  <c r="P172" i="9"/>
  <c r="O172" i="9"/>
  <c r="T171" i="9"/>
  <c r="S171" i="9"/>
  <c r="P171" i="9"/>
  <c r="O171" i="9"/>
  <c r="T170" i="9"/>
  <c r="S170" i="9"/>
  <c r="P170" i="9"/>
  <c r="O170" i="9"/>
  <c r="T169" i="9"/>
  <c r="S169" i="9"/>
  <c r="P169" i="9"/>
  <c r="O169" i="9"/>
  <c r="T168" i="9"/>
  <c r="S168" i="9"/>
  <c r="P168" i="9"/>
  <c r="O168" i="9"/>
  <c r="T167" i="9"/>
  <c r="S167" i="9"/>
  <c r="P167" i="9"/>
  <c r="O167" i="9"/>
  <c r="T166" i="9"/>
  <c r="S166" i="9"/>
  <c r="P166" i="9"/>
  <c r="O166" i="9"/>
  <c r="T165" i="9"/>
  <c r="S165" i="9"/>
  <c r="P165" i="9"/>
  <c r="O165" i="9"/>
  <c r="T164" i="9"/>
  <c r="S164" i="9"/>
  <c r="P164" i="9"/>
  <c r="O164" i="9"/>
  <c r="T163" i="9"/>
  <c r="S163" i="9"/>
  <c r="P163" i="9"/>
  <c r="O163" i="9"/>
  <c r="T162" i="9"/>
  <c r="S162" i="9"/>
  <c r="P162" i="9"/>
  <c r="O162" i="9"/>
  <c r="T161" i="9"/>
  <c r="S161" i="9"/>
  <c r="P161" i="9"/>
  <c r="O161" i="9"/>
  <c r="T160" i="9"/>
  <c r="S160" i="9"/>
  <c r="P160" i="9"/>
  <c r="O160" i="9"/>
  <c r="T159" i="9"/>
  <c r="S159" i="9"/>
  <c r="P159" i="9"/>
  <c r="O159" i="9"/>
  <c r="T158" i="9"/>
  <c r="S158" i="9"/>
  <c r="P158" i="9"/>
  <c r="O158" i="9"/>
  <c r="T157" i="9"/>
  <c r="S157" i="9"/>
  <c r="P157" i="9"/>
  <c r="O157" i="9"/>
  <c r="T156" i="9"/>
  <c r="S156" i="9"/>
  <c r="P156" i="9"/>
  <c r="O156" i="9"/>
  <c r="T155" i="9"/>
  <c r="S155" i="9"/>
  <c r="P155" i="9"/>
  <c r="O155" i="9"/>
  <c r="T154" i="9"/>
  <c r="S154" i="9"/>
  <c r="P154" i="9"/>
  <c r="O154" i="9"/>
  <c r="T153" i="9"/>
  <c r="S153" i="9"/>
  <c r="P153" i="9"/>
  <c r="O153" i="9"/>
  <c r="T152" i="9"/>
  <c r="S152" i="9"/>
  <c r="P152" i="9"/>
  <c r="O152" i="9"/>
  <c r="T151" i="9"/>
  <c r="S151" i="9"/>
  <c r="P151" i="9"/>
  <c r="O151" i="9"/>
  <c r="T150" i="9"/>
  <c r="S150" i="9"/>
  <c r="P150" i="9"/>
  <c r="O150" i="9"/>
  <c r="T149" i="9"/>
  <c r="S149" i="9"/>
  <c r="P149" i="9"/>
  <c r="O149" i="9"/>
  <c r="T148" i="9"/>
  <c r="S148" i="9"/>
  <c r="P148" i="9"/>
  <c r="O148" i="9"/>
  <c r="T147" i="9"/>
  <c r="S147" i="9"/>
  <c r="P147" i="9"/>
  <c r="O147" i="9"/>
  <c r="T146" i="9"/>
  <c r="S146" i="9"/>
  <c r="P146" i="9"/>
  <c r="O146" i="9"/>
  <c r="T145" i="9"/>
  <c r="S145" i="9"/>
  <c r="P145" i="9"/>
  <c r="O145" i="9"/>
  <c r="T144" i="9"/>
  <c r="S144" i="9"/>
  <c r="P144" i="9"/>
  <c r="O144" i="9"/>
  <c r="T143" i="9"/>
  <c r="S143" i="9"/>
  <c r="P143" i="9"/>
  <c r="O143" i="9"/>
  <c r="T142" i="9"/>
  <c r="S142" i="9"/>
  <c r="P142" i="9"/>
  <c r="O142" i="9"/>
  <c r="T141" i="9"/>
  <c r="S141" i="9"/>
  <c r="P141" i="9"/>
  <c r="O141" i="9"/>
  <c r="T140" i="9"/>
  <c r="S140" i="9"/>
  <c r="P140" i="9"/>
  <c r="O140" i="9"/>
  <c r="T139" i="9"/>
  <c r="S139" i="9"/>
  <c r="P139" i="9"/>
  <c r="O139" i="9"/>
  <c r="T138" i="9"/>
  <c r="S138" i="9"/>
  <c r="P138" i="9"/>
  <c r="O138" i="9"/>
  <c r="T137" i="9"/>
  <c r="S137" i="9"/>
  <c r="P137" i="9"/>
  <c r="O137" i="9"/>
  <c r="T136" i="9"/>
  <c r="S136" i="9"/>
  <c r="P136" i="9"/>
  <c r="O136" i="9"/>
  <c r="T135" i="9"/>
  <c r="S135" i="9"/>
  <c r="P135" i="9"/>
  <c r="O135" i="9"/>
  <c r="T134" i="9"/>
  <c r="S134" i="9"/>
  <c r="P134" i="9"/>
  <c r="O134" i="9"/>
  <c r="T133" i="9"/>
  <c r="S133" i="9"/>
  <c r="P133" i="9"/>
  <c r="O133" i="9"/>
  <c r="T132" i="9"/>
  <c r="S132" i="9"/>
  <c r="P132" i="9"/>
  <c r="O132" i="9"/>
  <c r="T131" i="9"/>
  <c r="S131" i="9"/>
  <c r="P131" i="9"/>
  <c r="O131" i="9"/>
  <c r="T130" i="9"/>
  <c r="S130" i="9"/>
  <c r="P130" i="9"/>
  <c r="O130" i="9"/>
  <c r="T129" i="9"/>
  <c r="S129" i="9"/>
  <c r="P129" i="9"/>
  <c r="O129" i="9"/>
  <c r="T128" i="9"/>
  <c r="S128" i="9"/>
  <c r="P128" i="9"/>
  <c r="O128" i="9"/>
  <c r="T127" i="9"/>
  <c r="S127" i="9"/>
  <c r="P127" i="9"/>
  <c r="O127" i="9"/>
  <c r="T126" i="9"/>
  <c r="S126" i="9"/>
  <c r="P126" i="9"/>
  <c r="O126" i="9"/>
  <c r="T125" i="9"/>
  <c r="S125" i="9"/>
  <c r="P125" i="9"/>
  <c r="O125" i="9"/>
  <c r="T124" i="9"/>
  <c r="S124" i="9"/>
  <c r="P124" i="9"/>
  <c r="O124" i="9"/>
  <c r="T123" i="9"/>
  <c r="S123" i="9"/>
  <c r="P123" i="9"/>
  <c r="O123" i="9"/>
  <c r="T122" i="9"/>
  <c r="S122" i="9"/>
  <c r="P122" i="9"/>
  <c r="O122" i="9"/>
  <c r="T121" i="9"/>
  <c r="S121" i="9"/>
  <c r="P121" i="9"/>
  <c r="O121" i="9"/>
  <c r="T120" i="9"/>
  <c r="S120" i="9"/>
  <c r="P120" i="9"/>
  <c r="O120" i="9"/>
  <c r="T119" i="9"/>
  <c r="S119" i="9"/>
  <c r="P119" i="9"/>
  <c r="O119" i="9"/>
  <c r="T118" i="9"/>
  <c r="S118" i="9"/>
  <c r="P118" i="9"/>
  <c r="O118" i="9"/>
  <c r="T117" i="9"/>
  <c r="S117" i="9"/>
  <c r="P117" i="9"/>
  <c r="O117" i="9"/>
  <c r="T116" i="9"/>
  <c r="S116" i="9"/>
  <c r="P116" i="9"/>
  <c r="O116" i="9"/>
  <c r="T115" i="9"/>
  <c r="S115" i="9"/>
  <c r="P115" i="9"/>
  <c r="O115" i="9"/>
  <c r="T114" i="9"/>
  <c r="S114" i="9"/>
  <c r="P114" i="9"/>
  <c r="O114" i="9"/>
  <c r="T113" i="9"/>
  <c r="S113" i="9"/>
  <c r="P113" i="9"/>
  <c r="O113" i="9"/>
  <c r="T112" i="9"/>
  <c r="S112" i="9"/>
  <c r="P112" i="9"/>
  <c r="O112" i="9"/>
  <c r="T111" i="9"/>
  <c r="S111" i="9"/>
  <c r="P111" i="9"/>
  <c r="O111" i="9"/>
  <c r="T110" i="9"/>
  <c r="S110" i="9"/>
  <c r="P110" i="9"/>
  <c r="O110" i="9"/>
  <c r="T109" i="9"/>
  <c r="S109" i="9"/>
  <c r="P109" i="9"/>
  <c r="O109" i="9"/>
  <c r="T108" i="9"/>
  <c r="S108" i="9"/>
  <c r="P108" i="9"/>
  <c r="O108" i="9"/>
  <c r="T107" i="9"/>
  <c r="S107" i="9"/>
  <c r="P107" i="9"/>
  <c r="O107" i="9"/>
  <c r="T106" i="9"/>
  <c r="S106" i="9"/>
  <c r="P106" i="9"/>
  <c r="O106" i="9"/>
  <c r="T105" i="9"/>
  <c r="S105" i="9"/>
  <c r="P105" i="9"/>
  <c r="O105" i="9"/>
  <c r="T104" i="9"/>
  <c r="S104" i="9"/>
  <c r="P104" i="9"/>
  <c r="O104" i="9"/>
  <c r="T103" i="9"/>
  <c r="S103" i="9"/>
  <c r="P103" i="9"/>
  <c r="O103" i="9"/>
  <c r="T102" i="9"/>
  <c r="S102" i="9"/>
  <c r="P102" i="9"/>
  <c r="O102" i="9"/>
  <c r="T101" i="9"/>
  <c r="S101" i="9"/>
  <c r="P101" i="9"/>
  <c r="O101" i="9"/>
  <c r="T100" i="9"/>
  <c r="S100" i="9"/>
  <c r="P100" i="9"/>
  <c r="O100" i="9"/>
  <c r="T99" i="9"/>
  <c r="S99" i="9"/>
  <c r="P99" i="9"/>
  <c r="O99" i="9"/>
  <c r="T98" i="9"/>
  <c r="S98" i="9"/>
  <c r="P98" i="9"/>
  <c r="O98" i="9"/>
  <c r="T97" i="9"/>
  <c r="S97" i="9"/>
  <c r="P97" i="9"/>
  <c r="O97" i="9"/>
  <c r="T96" i="9"/>
  <c r="S96" i="9"/>
  <c r="P96" i="9"/>
  <c r="O96" i="9"/>
  <c r="T95" i="9"/>
  <c r="S95" i="9"/>
  <c r="P95" i="9"/>
  <c r="O95" i="9"/>
  <c r="T94" i="9"/>
  <c r="S94" i="9"/>
  <c r="P94" i="9"/>
  <c r="O94" i="9"/>
  <c r="T93" i="9"/>
  <c r="S93" i="9"/>
  <c r="P93" i="9"/>
  <c r="O93" i="9"/>
  <c r="T92" i="9"/>
  <c r="S92" i="9"/>
  <c r="P92" i="9"/>
  <c r="O92" i="9"/>
  <c r="T91" i="9"/>
  <c r="S91" i="9"/>
  <c r="P91" i="9"/>
  <c r="O91" i="9"/>
  <c r="T90" i="9"/>
  <c r="S90" i="9"/>
  <c r="P90" i="9"/>
  <c r="O90" i="9"/>
  <c r="T89" i="9"/>
  <c r="S89" i="9"/>
  <c r="P89" i="9"/>
  <c r="O89" i="9"/>
  <c r="T88" i="9"/>
  <c r="S88" i="9"/>
  <c r="P88" i="9"/>
  <c r="O88" i="9"/>
  <c r="T87" i="9"/>
  <c r="S87" i="9"/>
  <c r="P87" i="9"/>
  <c r="O87" i="9"/>
  <c r="T86" i="9"/>
  <c r="S86" i="9"/>
  <c r="P86" i="9"/>
  <c r="O86" i="9"/>
  <c r="T85" i="9"/>
  <c r="S85" i="9"/>
  <c r="P85" i="9"/>
  <c r="O85" i="9"/>
  <c r="T84" i="9"/>
  <c r="S84" i="9"/>
  <c r="P84" i="9"/>
  <c r="O84" i="9"/>
  <c r="T83" i="9"/>
  <c r="S83" i="9"/>
  <c r="P83" i="9"/>
  <c r="O83" i="9"/>
  <c r="T82" i="9"/>
  <c r="S82" i="9"/>
  <c r="P82" i="9"/>
  <c r="O82" i="9"/>
  <c r="T81" i="9"/>
  <c r="S81" i="9"/>
  <c r="P81" i="9"/>
  <c r="O81" i="9"/>
  <c r="T80" i="9"/>
  <c r="S80" i="9"/>
  <c r="P80" i="9"/>
  <c r="O80" i="9"/>
  <c r="T79" i="9"/>
  <c r="S79" i="9"/>
  <c r="P79" i="9"/>
  <c r="O79" i="9"/>
  <c r="T78" i="9"/>
  <c r="S78" i="9"/>
  <c r="P78" i="9"/>
  <c r="O78" i="9"/>
  <c r="T77" i="9"/>
  <c r="S77" i="9"/>
  <c r="P77" i="9"/>
  <c r="O77" i="9"/>
  <c r="T76" i="9"/>
  <c r="S76" i="9"/>
  <c r="P76" i="9"/>
  <c r="O76" i="9"/>
  <c r="T75" i="9"/>
  <c r="S75" i="9"/>
  <c r="P75" i="9"/>
  <c r="O75" i="9"/>
  <c r="T74" i="9"/>
  <c r="S74" i="9"/>
  <c r="P74" i="9"/>
  <c r="O74" i="9"/>
  <c r="T73" i="9"/>
  <c r="S73" i="9"/>
  <c r="P73" i="9"/>
  <c r="O73" i="9"/>
  <c r="T72" i="9"/>
  <c r="S72" i="9"/>
  <c r="P72" i="9"/>
  <c r="O72" i="9"/>
  <c r="T71" i="9"/>
  <c r="S71" i="9"/>
  <c r="P71" i="9"/>
  <c r="O71" i="9"/>
  <c r="T70" i="9"/>
  <c r="S70" i="9"/>
  <c r="P70" i="9"/>
  <c r="O70" i="9"/>
  <c r="T69" i="9"/>
  <c r="S69" i="9"/>
  <c r="P69" i="9"/>
  <c r="O69" i="9"/>
  <c r="T68" i="9"/>
  <c r="S68" i="9"/>
  <c r="P68" i="9"/>
  <c r="O68" i="9"/>
  <c r="T67" i="9"/>
  <c r="S67" i="9"/>
  <c r="P67" i="9"/>
  <c r="O67" i="9"/>
  <c r="T66" i="9"/>
  <c r="S66" i="9"/>
  <c r="P66" i="9"/>
  <c r="O66" i="9"/>
  <c r="T65" i="9"/>
  <c r="S65" i="9"/>
  <c r="P65" i="9"/>
  <c r="O65" i="9"/>
  <c r="T64" i="9"/>
  <c r="S64" i="9"/>
  <c r="P64" i="9"/>
  <c r="O64" i="9"/>
  <c r="T63" i="9"/>
  <c r="S63" i="9"/>
  <c r="P63" i="9"/>
  <c r="O63" i="9"/>
  <c r="T62" i="9"/>
  <c r="S62" i="9"/>
  <c r="P62" i="9"/>
  <c r="O62" i="9"/>
  <c r="T61" i="9"/>
  <c r="S61" i="9"/>
  <c r="P61" i="9"/>
  <c r="O61" i="9"/>
  <c r="T60" i="9"/>
  <c r="S60" i="9"/>
  <c r="P60" i="9"/>
  <c r="O60" i="9"/>
  <c r="T59" i="9"/>
  <c r="S59" i="9"/>
  <c r="P59" i="9"/>
  <c r="O59" i="9"/>
  <c r="T58" i="9"/>
  <c r="S58" i="9"/>
  <c r="P58" i="9"/>
  <c r="O58" i="9"/>
  <c r="T57" i="9"/>
  <c r="S57" i="9"/>
  <c r="P57" i="9"/>
  <c r="O57" i="9"/>
  <c r="T56" i="9"/>
  <c r="S56" i="9"/>
  <c r="P56" i="9"/>
  <c r="O56" i="9"/>
  <c r="T55" i="9"/>
  <c r="S55" i="9"/>
  <c r="P55" i="9"/>
  <c r="O55" i="9"/>
  <c r="T54" i="9"/>
  <c r="S54" i="9"/>
  <c r="P54" i="9"/>
  <c r="O54" i="9"/>
  <c r="T53" i="9"/>
  <c r="S53" i="9"/>
  <c r="P53" i="9"/>
  <c r="O53" i="9"/>
  <c r="T52" i="9"/>
  <c r="S52" i="9"/>
  <c r="P52" i="9"/>
  <c r="O52" i="9"/>
  <c r="T51" i="9"/>
  <c r="S51" i="9"/>
  <c r="P51" i="9"/>
  <c r="O51" i="9"/>
  <c r="T50" i="9"/>
  <c r="S50" i="9"/>
  <c r="P50" i="9"/>
  <c r="O50" i="9"/>
  <c r="T49" i="9"/>
  <c r="S49" i="9"/>
  <c r="P49" i="9"/>
  <c r="O49" i="9"/>
  <c r="T48" i="9"/>
  <c r="S48" i="9"/>
  <c r="P48" i="9"/>
  <c r="O48" i="9"/>
  <c r="T47" i="9"/>
  <c r="S47" i="9"/>
  <c r="P47" i="9"/>
  <c r="O47" i="9"/>
  <c r="T46" i="9"/>
  <c r="S46" i="9"/>
  <c r="P46" i="9"/>
  <c r="O46" i="9"/>
  <c r="T45" i="9"/>
  <c r="S45" i="9"/>
  <c r="P45" i="9"/>
  <c r="O45" i="9"/>
  <c r="T44" i="9"/>
  <c r="S44" i="9"/>
  <c r="P44" i="9"/>
  <c r="O44" i="9"/>
  <c r="T43" i="9"/>
  <c r="S43" i="9"/>
  <c r="P43" i="9"/>
  <c r="O43" i="9"/>
  <c r="T42" i="9"/>
  <c r="S42" i="9"/>
  <c r="P42" i="9"/>
  <c r="O42" i="9"/>
  <c r="T41" i="9"/>
  <c r="S41" i="9"/>
  <c r="P41" i="9"/>
  <c r="O41" i="9"/>
  <c r="T40" i="9"/>
  <c r="S40" i="9"/>
  <c r="P40" i="9"/>
  <c r="O40" i="9"/>
  <c r="T39" i="9"/>
  <c r="S39" i="9"/>
  <c r="P39" i="9"/>
  <c r="O39" i="9"/>
  <c r="T38" i="9"/>
  <c r="S38" i="9"/>
  <c r="P38" i="9"/>
  <c r="O38" i="9"/>
  <c r="T37" i="9"/>
  <c r="S37" i="9"/>
  <c r="P37" i="9"/>
  <c r="O37" i="9"/>
  <c r="T36" i="9"/>
  <c r="S36" i="9"/>
  <c r="P36" i="9"/>
  <c r="O36" i="9"/>
  <c r="T35" i="9"/>
  <c r="S35" i="9"/>
  <c r="P35" i="9"/>
  <c r="O35" i="9"/>
  <c r="T34" i="9"/>
  <c r="S34" i="9"/>
  <c r="P34" i="9"/>
  <c r="O34" i="9"/>
  <c r="T33" i="9"/>
  <c r="S33" i="9"/>
  <c r="P33" i="9"/>
  <c r="O33" i="9"/>
  <c r="T32" i="9"/>
  <c r="S32" i="9"/>
  <c r="P32" i="9"/>
  <c r="O32" i="9"/>
  <c r="T31" i="9"/>
  <c r="S31" i="9"/>
  <c r="P31" i="9"/>
  <c r="O31" i="9"/>
  <c r="T30" i="9"/>
  <c r="S30" i="9"/>
  <c r="P30" i="9"/>
  <c r="O30" i="9"/>
  <c r="T29" i="9"/>
  <c r="S29" i="9"/>
  <c r="P29" i="9"/>
  <c r="O29" i="9"/>
  <c r="T28" i="9"/>
  <c r="S28" i="9"/>
  <c r="P28" i="9"/>
  <c r="O28" i="9"/>
  <c r="T27" i="9"/>
  <c r="S27" i="9"/>
  <c r="P27" i="9"/>
  <c r="O27" i="9"/>
  <c r="T26" i="9"/>
  <c r="S26" i="9"/>
  <c r="P26" i="9"/>
  <c r="O26" i="9"/>
  <c r="T25" i="9"/>
  <c r="S25" i="9"/>
  <c r="P25" i="9"/>
  <c r="O25" i="9"/>
  <c r="T24" i="9"/>
  <c r="S24" i="9"/>
  <c r="P24" i="9"/>
  <c r="O24" i="9"/>
  <c r="T23" i="9"/>
  <c r="S23" i="9"/>
  <c r="P23" i="9"/>
  <c r="O23" i="9"/>
  <c r="T22" i="9"/>
  <c r="S22" i="9"/>
  <c r="P22" i="9"/>
  <c r="O22" i="9"/>
  <c r="T21" i="9"/>
  <c r="S21" i="9"/>
  <c r="P21" i="9"/>
  <c r="O21" i="9"/>
  <c r="T20" i="9"/>
  <c r="S20" i="9"/>
  <c r="P20" i="9"/>
  <c r="O20" i="9"/>
  <c r="T19" i="9"/>
  <c r="S19" i="9"/>
  <c r="P19" i="9"/>
  <c r="O19" i="9"/>
  <c r="T18" i="9"/>
  <c r="S18" i="9"/>
  <c r="P18" i="9"/>
  <c r="O18" i="9"/>
  <c r="T17" i="9"/>
  <c r="S17" i="9"/>
  <c r="P17" i="9"/>
  <c r="O17" i="9"/>
  <c r="T16" i="9"/>
  <c r="S16" i="9"/>
  <c r="P16" i="9"/>
  <c r="O16" i="9"/>
  <c r="T15" i="9"/>
  <c r="S15" i="9"/>
  <c r="P15" i="9"/>
  <c r="O15" i="9"/>
  <c r="T14" i="9"/>
  <c r="S14" i="9"/>
  <c r="P14" i="9"/>
  <c r="O14" i="9"/>
  <c r="T13" i="9"/>
  <c r="S13" i="9"/>
  <c r="P13" i="9"/>
  <c r="O13" i="9"/>
  <c r="T12" i="9"/>
  <c r="S12" i="9"/>
  <c r="P12" i="9"/>
  <c r="O12" i="9"/>
  <c r="T11" i="9"/>
  <c r="S11" i="9"/>
  <c r="P11" i="9"/>
  <c r="O11" i="9"/>
  <c r="T10" i="9"/>
  <c r="S10" i="9"/>
  <c r="P10" i="9"/>
  <c r="O10" i="9"/>
  <c r="T9" i="9"/>
  <c r="S9" i="9"/>
  <c r="P9" i="9"/>
  <c r="O9" i="9"/>
  <c r="T8" i="9"/>
  <c r="S8" i="9"/>
  <c r="P8" i="9"/>
  <c r="O8" i="9"/>
  <c r="T7" i="9"/>
  <c r="S7" i="9"/>
  <c r="P7" i="9"/>
  <c r="O7" i="9"/>
  <c r="T6" i="9"/>
  <c r="S6" i="9"/>
  <c r="P6" i="9"/>
  <c r="O6" i="9"/>
  <c r="T5" i="9"/>
  <c r="S5" i="9"/>
  <c r="P5" i="9"/>
  <c r="O5" i="9"/>
  <c r="T4" i="9"/>
  <c r="S4" i="9"/>
  <c r="P4" i="9"/>
  <c r="O4" i="9"/>
  <c r="T3" i="9"/>
  <c r="S3" i="9"/>
  <c r="P3" i="9"/>
  <c r="O3" i="9"/>
  <c r="T2" i="9"/>
  <c r="S2" i="9"/>
  <c r="P2" i="9"/>
  <c r="O2" i="9"/>
  <c r="T413" i="8"/>
  <c r="S413" i="8"/>
  <c r="P413" i="8"/>
  <c r="O413" i="8"/>
  <c r="T412" i="8"/>
  <c r="S412" i="8"/>
  <c r="P412" i="8"/>
  <c r="O412" i="8"/>
  <c r="T411" i="8"/>
  <c r="S411" i="8"/>
  <c r="P411" i="8"/>
  <c r="O411" i="8"/>
  <c r="T410" i="8"/>
  <c r="S410" i="8"/>
  <c r="P410" i="8"/>
  <c r="O410" i="8"/>
  <c r="T409" i="8"/>
  <c r="S409" i="8"/>
  <c r="P409" i="8"/>
  <c r="O409" i="8"/>
  <c r="T408" i="8"/>
  <c r="S408" i="8"/>
  <c r="P408" i="8"/>
  <c r="O408" i="8"/>
  <c r="T407" i="8"/>
  <c r="S407" i="8"/>
  <c r="P407" i="8"/>
  <c r="O407" i="8"/>
  <c r="T406" i="8"/>
  <c r="S406" i="8"/>
  <c r="P406" i="8"/>
  <c r="O406" i="8"/>
  <c r="T405" i="8"/>
  <c r="S405" i="8"/>
  <c r="P405" i="8"/>
  <c r="O405" i="8"/>
  <c r="T404" i="8"/>
  <c r="S404" i="8"/>
  <c r="P404" i="8"/>
  <c r="O404" i="8"/>
  <c r="T403" i="8"/>
  <c r="S403" i="8"/>
  <c r="P403" i="8"/>
  <c r="O403" i="8"/>
  <c r="T402" i="8"/>
  <c r="S402" i="8"/>
  <c r="P402" i="8"/>
  <c r="O402" i="8"/>
  <c r="T401" i="8"/>
  <c r="S401" i="8"/>
  <c r="P401" i="8"/>
  <c r="O401" i="8"/>
  <c r="T400" i="8"/>
  <c r="S400" i="8"/>
  <c r="P400" i="8"/>
  <c r="O400" i="8"/>
  <c r="T399" i="8"/>
  <c r="S399" i="8"/>
  <c r="P399" i="8"/>
  <c r="O399" i="8"/>
  <c r="T398" i="8"/>
  <c r="S398" i="8"/>
  <c r="P398" i="8"/>
  <c r="O398" i="8"/>
  <c r="T397" i="8"/>
  <c r="S397" i="8"/>
  <c r="P397" i="8"/>
  <c r="O397" i="8"/>
  <c r="T396" i="8"/>
  <c r="S396" i="8"/>
  <c r="P396" i="8"/>
  <c r="O396" i="8"/>
  <c r="T395" i="8"/>
  <c r="S395" i="8"/>
  <c r="P395" i="8"/>
  <c r="O395" i="8"/>
  <c r="T394" i="8"/>
  <c r="S394" i="8"/>
  <c r="P394" i="8"/>
  <c r="O394" i="8"/>
  <c r="T393" i="8"/>
  <c r="S393" i="8"/>
  <c r="P393" i="8"/>
  <c r="O393" i="8"/>
  <c r="T392" i="8"/>
  <c r="S392" i="8"/>
  <c r="P392" i="8"/>
  <c r="O392" i="8"/>
  <c r="T391" i="8"/>
  <c r="S391" i="8"/>
  <c r="P391" i="8"/>
  <c r="O391" i="8"/>
  <c r="T390" i="8"/>
  <c r="S390" i="8"/>
  <c r="P390" i="8"/>
  <c r="O390" i="8"/>
  <c r="T389" i="8"/>
  <c r="S389" i="8"/>
  <c r="P389" i="8"/>
  <c r="O389" i="8"/>
  <c r="T388" i="8"/>
  <c r="S388" i="8"/>
  <c r="P388" i="8"/>
  <c r="O388" i="8"/>
  <c r="T387" i="8"/>
  <c r="S387" i="8"/>
  <c r="P387" i="8"/>
  <c r="O387" i="8"/>
  <c r="T386" i="8"/>
  <c r="S386" i="8"/>
  <c r="P386" i="8"/>
  <c r="O386" i="8"/>
  <c r="T385" i="8"/>
  <c r="S385" i="8"/>
  <c r="P385" i="8"/>
  <c r="O385" i="8"/>
  <c r="T384" i="8"/>
  <c r="S384" i="8"/>
  <c r="P384" i="8"/>
  <c r="O384" i="8"/>
  <c r="T383" i="8"/>
  <c r="S383" i="8"/>
  <c r="P383" i="8"/>
  <c r="O383" i="8"/>
  <c r="T382" i="8"/>
  <c r="S382" i="8"/>
  <c r="P382" i="8"/>
  <c r="O382" i="8"/>
  <c r="T381" i="8"/>
  <c r="S381" i="8"/>
  <c r="P381" i="8"/>
  <c r="O381" i="8"/>
  <c r="T380" i="8"/>
  <c r="S380" i="8"/>
  <c r="P380" i="8"/>
  <c r="O380" i="8"/>
  <c r="T379" i="8"/>
  <c r="S379" i="8"/>
  <c r="P379" i="8"/>
  <c r="O379" i="8"/>
  <c r="T378" i="8"/>
  <c r="S378" i="8"/>
  <c r="P378" i="8"/>
  <c r="O378" i="8"/>
  <c r="T377" i="8"/>
  <c r="S377" i="8"/>
  <c r="P377" i="8"/>
  <c r="O377" i="8"/>
  <c r="T376" i="8"/>
  <c r="S376" i="8"/>
  <c r="P376" i="8"/>
  <c r="O376" i="8"/>
  <c r="T375" i="8"/>
  <c r="S375" i="8"/>
  <c r="P375" i="8"/>
  <c r="O375" i="8"/>
  <c r="T374" i="8"/>
  <c r="S374" i="8"/>
  <c r="P374" i="8"/>
  <c r="O374" i="8"/>
  <c r="T373" i="8"/>
  <c r="S373" i="8"/>
  <c r="P373" i="8"/>
  <c r="O373" i="8"/>
  <c r="T372" i="8"/>
  <c r="S372" i="8"/>
  <c r="P372" i="8"/>
  <c r="O372" i="8"/>
  <c r="T371" i="8"/>
  <c r="S371" i="8"/>
  <c r="P371" i="8"/>
  <c r="O371" i="8"/>
  <c r="T370" i="8"/>
  <c r="S370" i="8"/>
  <c r="P370" i="8"/>
  <c r="O370" i="8"/>
  <c r="T369" i="8"/>
  <c r="S369" i="8"/>
  <c r="P369" i="8"/>
  <c r="O369" i="8"/>
  <c r="T368" i="8"/>
  <c r="S368" i="8"/>
  <c r="P368" i="8"/>
  <c r="O368" i="8"/>
  <c r="T367" i="8"/>
  <c r="S367" i="8"/>
  <c r="P367" i="8"/>
  <c r="O367" i="8"/>
  <c r="T366" i="8"/>
  <c r="S366" i="8"/>
  <c r="P366" i="8"/>
  <c r="O366" i="8"/>
  <c r="T365" i="8"/>
  <c r="S365" i="8"/>
  <c r="P365" i="8"/>
  <c r="O365" i="8"/>
  <c r="T364" i="8"/>
  <c r="S364" i="8"/>
  <c r="P364" i="8"/>
  <c r="O364" i="8"/>
  <c r="T363" i="8"/>
  <c r="S363" i="8"/>
  <c r="P363" i="8"/>
  <c r="O363" i="8"/>
  <c r="T362" i="8"/>
  <c r="S362" i="8"/>
  <c r="P362" i="8"/>
  <c r="O362" i="8"/>
  <c r="T361" i="8"/>
  <c r="S361" i="8"/>
  <c r="P361" i="8"/>
  <c r="O361" i="8"/>
  <c r="T360" i="8"/>
  <c r="S360" i="8"/>
  <c r="P360" i="8"/>
  <c r="O360" i="8"/>
  <c r="T359" i="8"/>
  <c r="S359" i="8"/>
  <c r="P359" i="8"/>
  <c r="O359" i="8"/>
  <c r="T358" i="8"/>
  <c r="S358" i="8"/>
  <c r="P358" i="8"/>
  <c r="O358" i="8"/>
  <c r="T357" i="8"/>
  <c r="S357" i="8"/>
  <c r="P357" i="8"/>
  <c r="O357" i="8"/>
  <c r="T356" i="8"/>
  <c r="S356" i="8"/>
  <c r="P356" i="8"/>
  <c r="O356" i="8"/>
  <c r="T355" i="8"/>
  <c r="S355" i="8"/>
  <c r="P355" i="8"/>
  <c r="O355" i="8"/>
  <c r="T354" i="8"/>
  <c r="S354" i="8"/>
  <c r="P354" i="8"/>
  <c r="O354" i="8"/>
  <c r="T353" i="8"/>
  <c r="S353" i="8"/>
  <c r="P353" i="8"/>
  <c r="O353" i="8"/>
  <c r="T352" i="8"/>
  <c r="S352" i="8"/>
  <c r="P352" i="8"/>
  <c r="O352" i="8"/>
  <c r="T351" i="8"/>
  <c r="S351" i="8"/>
  <c r="P351" i="8"/>
  <c r="O351" i="8"/>
  <c r="T350" i="8"/>
  <c r="S350" i="8"/>
  <c r="P350" i="8"/>
  <c r="O350" i="8"/>
  <c r="T349" i="8"/>
  <c r="S349" i="8"/>
  <c r="P349" i="8"/>
  <c r="O349" i="8"/>
  <c r="T348" i="8"/>
  <c r="S348" i="8"/>
  <c r="P348" i="8"/>
  <c r="O348" i="8"/>
  <c r="T347" i="8"/>
  <c r="S347" i="8"/>
  <c r="P347" i="8"/>
  <c r="O347" i="8"/>
  <c r="T346" i="8"/>
  <c r="S346" i="8"/>
  <c r="P346" i="8"/>
  <c r="O346" i="8"/>
  <c r="T345" i="8"/>
  <c r="S345" i="8"/>
  <c r="P345" i="8"/>
  <c r="O345" i="8"/>
  <c r="T344" i="8"/>
  <c r="S344" i="8"/>
  <c r="P344" i="8"/>
  <c r="O344" i="8"/>
  <c r="T343" i="8"/>
  <c r="S343" i="8"/>
  <c r="P343" i="8"/>
  <c r="O343" i="8"/>
  <c r="T342" i="8"/>
  <c r="S342" i="8"/>
  <c r="P342" i="8"/>
  <c r="O342" i="8"/>
  <c r="T341" i="8"/>
  <c r="S341" i="8"/>
  <c r="P341" i="8"/>
  <c r="O341" i="8"/>
  <c r="T340" i="8"/>
  <c r="S340" i="8"/>
  <c r="P340" i="8"/>
  <c r="O340" i="8"/>
  <c r="T339" i="8"/>
  <c r="S339" i="8"/>
  <c r="P339" i="8"/>
  <c r="O339" i="8"/>
  <c r="T338" i="8"/>
  <c r="S338" i="8"/>
  <c r="P338" i="8"/>
  <c r="O338" i="8"/>
  <c r="T337" i="8"/>
  <c r="S337" i="8"/>
  <c r="P337" i="8"/>
  <c r="O337" i="8"/>
  <c r="T336" i="8"/>
  <c r="S336" i="8"/>
  <c r="P336" i="8"/>
  <c r="O336" i="8"/>
  <c r="T335" i="8"/>
  <c r="S335" i="8"/>
  <c r="P335" i="8"/>
  <c r="O335" i="8"/>
  <c r="T334" i="8"/>
  <c r="S334" i="8"/>
  <c r="P334" i="8"/>
  <c r="O334" i="8"/>
  <c r="T333" i="8"/>
  <c r="S333" i="8"/>
  <c r="P333" i="8"/>
  <c r="O333" i="8"/>
  <c r="T332" i="8"/>
  <c r="S332" i="8"/>
  <c r="P332" i="8"/>
  <c r="O332" i="8"/>
  <c r="T331" i="8"/>
  <c r="S331" i="8"/>
  <c r="P331" i="8"/>
  <c r="O331" i="8"/>
  <c r="T330" i="8"/>
  <c r="S330" i="8"/>
  <c r="P330" i="8"/>
  <c r="O330" i="8"/>
  <c r="T329" i="8"/>
  <c r="S329" i="8"/>
  <c r="P329" i="8"/>
  <c r="O329" i="8"/>
  <c r="T328" i="8"/>
  <c r="S328" i="8"/>
  <c r="P328" i="8"/>
  <c r="O328" i="8"/>
  <c r="T327" i="8"/>
  <c r="S327" i="8"/>
  <c r="P327" i="8"/>
  <c r="O327" i="8"/>
  <c r="T326" i="8"/>
  <c r="S326" i="8"/>
  <c r="P326" i="8"/>
  <c r="O326" i="8"/>
  <c r="T325" i="8"/>
  <c r="S325" i="8"/>
  <c r="P325" i="8"/>
  <c r="O325" i="8"/>
  <c r="T324" i="8"/>
  <c r="S324" i="8"/>
  <c r="P324" i="8"/>
  <c r="O324" i="8"/>
  <c r="T323" i="8"/>
  <c r="S323" i="8"/>
  <c r="P323" i="8"/>
  <c r="O323" i="8"/>
  <c r="T322" i="8"/>
  <c r="S322" i="8"/>
  <c r="P322" i="8"/>
  <c r="O322" i="8"/>
  <c r="T321" i="8"/>
  <c r="S321" i="8"/>
  <c r="P321" i="8"/>
  <c r="O321" i="8"/>
  <c r="T320" i="8"/>
  <c r="S320" i="8"/>
  <c r="P320" i="8"/>
  <c r="O320" i="8"/>
  <c r="T319" i="8"/>
  <c r="S319" i="8"/>
  <c r="P319" i="8"/>
  <c r="O319" i="8"/>
  <c r="T318" i="8"/>
  <c r="S318" i="8"/>
  <c r="P318" i="8"/>
  <c r="O318" i="8"/>
  <c r="T317" i="8"/>
  <c r="S317" i="8"/>
  <c r="P317" i="8"/>
  <c r="O317" i="8"/>
  <c r="T316" i="8"/>
  <c r="S316" i="8"/>
  <c r="P316" i="8"/>
  <c r="O316" i="8"/>
  <c r="T315" i="8"/>
  <c r="S315" i="8"/>
  <c r="P315" i="8"/>
  <c r="O315" i="8"/>
  <c r="T314" i="8"/>
  <c r="S314" i="8"/>
  <c r="P314" i="8"/>
  <c r="O314" i="8"/>
  <c r="T313" i="8"/>
  <c r="S313" i="8"/>
  <c r="P313" i="8"/>
  <c r="O313" i="8"/>
  <c r="T312" i="8"/>
  <c r="S312" i="8"/>
  <c r="P312" i="8"/>
  <c r="O312" i="8"/>
  <c r="T311" i="8"/>
  <c r="S311" i="8"/>
  <c r="P311" i="8"/>
  <c r="O311" i="8"/>
  <c r="T310" i="8"/>
  <c r="S310" i="8"/>
  <c r="P310" i="8"/>
  <c r="O310" i="8"/>
  <c r="T309" i="8"/>
  <c r="S309" i="8"/>
  <c r="P309" i="8"/>
  <c r="O309" i="8"/>
  <c r="T308" i="8"/>
  <c r="S308" i="8"/>
  <c r="P308" i="8"/>
  <c r="O308" i="8"/>
  <c r="T307" i="8"/>
  <c r="S307" i="8"/>
  <c r="P307" i="8"/>
  <c r="O307" i="8"/>
  <c r="T306" i="8"/>
  <c r="S306" i="8"/>
  <c r="P306" i="8"/>
  <c r="O306" i="8"/>
  <c r="T305" i="8"/>
  <c r="S305" i="8"/>
  <c r="P305" i="8"/>
  <c r="O305" i="8"/>
  <c r="T304" i="8"/>
  <c r="S304" i="8"/>
  <c r="P304" i="8"/>
  <c r="O304" i="8"/>
  <c r="T303" i="8"/>
  <c r="S303" i="8"/>
  <c r="P303" i="8"/>
  <c r="O303" i="8"/>
  <c r="T302" i="8"/>
  <c r="S302" i="8"/>
  <c r="P302" i="8"/>
  <c r="O302" i="8"/>
  <c r="T301" i="8"/>
  <c r="S301" i="8"/>
  <c r="P301" i="8"/>
  <c r="O301" i="8"/>
  <c r="T300" i="8"/>
  <c r="S300" i="8"/>
  <c r="P300" i="8"/>
  <c r="O300" i="8"/>
  <c r="T299" i="8"/>
  <c r="S299" i="8"/>
  <c r="P299" i="8"/>
  <c r="O299" i="8"/>
  <c r="T298" i="8"/>
  <c r="S298" i="8"/>
  <c r="P298" i="8"/>
  <c r="O298" i="8"/>
  <c r="T297" i="8"/>
  <c r="S297" i="8"/>
  <c r="P297" i="8"/>
  <c r="O297" i="8"/>
  <c r="T296" i="8"/>
  <c r="S296" i="8"/>
  <c r="P296" i="8"/>
  <c r="O296" i="8"/>
  <c r="T295" i="8"/>
  <c r="S295" i="8"/>
  <c r="P295" i="8"/>
  <c r="O295" i="8"/>
  <c r="T294" i="8"/>
  <c r="S294" i="8"/>
  <c r="P294" i="8"/>
  <c r="O294" i="8"/>
  <c r="T293" i="8"/>
  <c r="S293" i="8"/>
  <c r="P293" i="8"/>
  <c r="O293" i="8"/>
  <c r="T292" i="8"/>
  <c r="S292" i="8"/>
  <c r="P292" i="8"/>
  <c r="O292" i="8"/>
  <c r="T291" i="8"/>
  <c r="S291" i="8"/>
  <c r="P291" i="8"/>
  <c r="O291" i="8"/>
  <c r="T290" i="8"/>
  <c r="S290" i="8"/>
  <c r="P290" i="8"/>
  <c r="O290" i="8"/>
  <c r="T289" i="8"/>
  <c r="S289" i="8"/>
  <c r="P289" i="8"/>
  <c r="O289" i="8"/>
  <c r="T288" i="8"/>
  <c r="S288" i="8"/>
  <c r="P288" i="8"/>
  <c r="O288" i="8"/>
  <c r="T287" i="8"/>
  <c r="S287" i="8"/>
  <c r="P287" i="8"/>
  <c r="O287" i="8"/>
  <c r="T286" i="8"/>
  <c r="S286" i="8"/>
  <c r="P286" i="8"/>
  <c r="O286" i="8"/>
  <c r="T285" i="8"/>
  <c r="S285" i="8"/>
  <c r="P285" i="8"/>
  <c r="O285" i="8"/>
  <c r="T284" i="8"/>
  <c r="S284" i="8"/>
  <c r="P284" i="8"/>
  <c r="O284" i="8"/>
  <c r="T283" i="8"/>
  <c r="S283" i="8"/>
  <c r="P283" i="8"/>
  <c r="O283" i="8"/>
  <c r="T282" i="8"/>
  <c r="S282" i="8"/>
  <c r="P282" i="8"/>
  <c r="O282" i="8"/>
  <c r="T281" i="8"/>
  <c r="S281" i="8"/>
  <c r="P281" i="8"/>
  <c r="O281" i="8"/>
  <c r="T280" i="8"/>
  <c r="S280" i="8"/>
  <c r="P280" i="8"/>
  <c r="O280" i="8"/>
  <c r="T279" i="8"/>
  <c r="S279" i="8"/>
  <c r="P279" i="8"/>
  <c r="O279" i="8"/>
  <c r="T278" i="8"/>
  <c r="S278" i="8"/>
  <c r="P278" i="8"/>
  <c r="O278" i="8"/>
  <c r="T277" i="8"/>
  <c r="S277" i="8"/>
  <c r="P277" i="8"/>
  <c r="O277" i="8"/>
  <c r="T276" i="8"/>
  <c r="S276" i="8"/>
  <c r="P276" i="8"/>
  <c r="O276" i="8"/>
  <c r="T275" i="8"/>
  <c r="S275" i="8"/>
  <c r="P275" i="8"/>
  <c r="O275" i="8"/>
  <c r="T274" i="8"/>
  <c r="S274" i="8"/>
  <c r="P274" i="8"/>
  <c r="O274" i="8"/>
  <c r="T273" i="8"/>
  <c r="S273" i="8"/>
  <c r="P273" i="8"/>
  <c r="O273" i="8"/>
  <c r="T272" i="8"/>
  <c r="S272" i="8"/>
  <c r="P272" i="8"/>
  <c r="O272" i="8"/>
  <c r="T271" i="8"/>
  <c r="S271" i="8"/>
  <c r="P271" i="8"/>
  <c r="O271" i="8"/>
  <c r="T270" i="8"/>
  <c r="S270" i="8"/>
  <c r="P270" i="8"/>
  <c r="O270" i="8"/>
  <c r="T269" i="8"/>
  <c r="S269" i="8"/>
  <c r="P269" i="8"/>
  <c r="O269" i="8"/>
  <c r="T268" i="8"/>
  <c r="S268" i="8"/>
  <c r="P268" i="8"/>
  <c r="O268" i="8"/>
  <c r="T267" i="8"/>
  <c r="S267" i="8"/>
  <c r="P267" i="8"/>
  <c r="O267" i="8"/>
  <c r="T266" i="8"/>
  <c r="S266" i="8"/>
  <c r="P266" i="8"/>
  <c r="O266" i="8"/>
  <c r="T265" i="8"/>
  <c r="S265" i="8"/>
  <c r="P265" i="8"/>
  <c r="O265" i="8"/>
  <c r="T264" i="8"/>
  <c r="S264" i="8"/>
  <c r="P264" i="8"/>
  <c r="O264" i="8"/>
  <c r="T263" i="8"/>
  <c r="S263" i="8"/>
  <c r="P263" i="8"/>
  <c r="O263" i="8"/>
  <c r="T262" i="8"/>
  <c r="S262" i="8"/>
  <c r="P262" i="8"/>
  <c r="O262" i="8"/>
  <c r="T261" i="8"/>
  <c r="S261" i="8"/>
  <c r="P261" i="8"/>
  <c r="O261" i="8"/>
  <c r="T260" i="8"/>
  <c r="S260" i="8"/>
  <c r="P260" i="8"/>
  <c r="O260" i="8"/>
  <c r="T259" i="8"/>
  <c r="S259" i="8"/>
  <c r="P259" i="8"/>
  <c r="O259" i="8"/>
  <c r="T258" i="8"/>
  <c r="S258" i="8"/>
  <c r="P258" i="8"/>
  <c r="O258" i="8"/>
  <c r="T257" i="8"/>
  <c r="S257" i="8"/>
  <c r="P257" i="8"/>
  <c r="O257" i="8"/>
  <c r="T256" i="8"/>
  <c r="S256" i="8"/>
  <c r="P256" i="8"/>
  <c r="O256" i="8"/>
  <c r="T255" i="8"/>
  <c r="S255" i="8"/>
  <c r="P255" i="8"/>
  <c r="O255" i="8"/>
  <c r="T254" i="8"/>
  <c r="S254" i="8"/>
  <c r="P254" i="8"/>
  <c r="O254" i="8"/>
  <c r="T253" i="8"/>
  <c r="S253" i="8"/>
  <c r="P253" i="8"/>
  <c r="O253" i="8"/>
  <c r="T252" i="8"/>
  <c r="S252" i="8"/>
  <c r="P252" i="8"/>
  <c r="O252" i="8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223" i="8"/>
  <c r="S223" i="8"/>
  <c r="P223" i="8"/>
  <c r="O223" i="8"/>
  <c r="T222" i="8"/>
  <c r="S222" i="8"/>
  <c r="P222" i="8"/>
  <c r="O222" i="8"/>
  <c r="T221" i="8"/>
  <c r="S221" i="8"/>
  <c r="P221" i="8"/>
  <c r="O221" i="8"/>
  <c r="T220" i="8"/>
  <c r="S220" i="8"/>
  <c r="P220" i="8"/>
  <c r="O220" i="8"/>
  <c r="T219" i="8"/>
  <c r="S219" i="8"/>
  <c r="P219" i="8"/>
  <c r="O219" i="8"/>
  <c r="T218" i="8"/>
  <c r="S218" i="8"/>
  <c r="P218" i="8"/>
  <c r="O218" i="8"/>
  <c r="T217" i="8"/>
  <c r="S217" i="8"/>
  <c r="P217" i="8"/>
  <c r="O217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201" i="8"/>
  <c r="S201" i="8"/>
  <c r="P201" i="8"/>
  <c r="O201" i="8"/>
  <c r="T200" i="8"/>
  <c r="S200" i="8"/>
  <c r="P200" i="8"/>
  <c r="O200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95" i="8"/>
  <c r="S195" i="8"/>
  <c r="P195" i="8"/>
  <c r="O195" i="8"/>
  <c r="T194" i="8"/>
  <c r="S194" i="8"/>
  <c r="P194" i="8"/>
  <c r="O194" i="8"/>
  <c r="T193" i="8"/>
  <c r="S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S189" i="8"/>
  <c r="P189" i="8"/>
  <c r="O189" i="8"/>
  <c r="T188" i="8"/>
  <c r="S188" i="8"/>
  <c r="P188" i="8"/>
  <c r="O188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79" i="8"/>
  <c r="S179" i="8"/>
  <c r="P179" i="8"/>
  <c r="O179" i="8"/>
  <c r="T178" i="8"/>
  <c r="S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S173" i="8"/>
  <c r="P173" i="8"/>
  <c r="O173" i="8"/>
  <c r="T172" i="8"/>
  <c r="S172" i="8"/>
  <c r="P172" i="8"/>
  <c r="O172" i="8"/>
  <c r="T171" i="8"/>
  <c r="S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S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155" i="8"/>
  <c r="S155" i="8"/>
  <c r="P155" i="8"/>
  <c r="O155" i="8"/>
  <c r="T154" i="8"/>
  <c r="S154" i="8"/>
  <c r="P154" i="8"/>
  <c r="O154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S147" i="8"/>
  <c r="P147" i="8"/>
  <c r="O147" i="8"/>
  <c r="T146" i="8"/>
  <c r="S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S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S135" i="8"/>
  <c r="P135" i="8"/>
  <c r="O135" i="8"/>
  <c r="T134" i="8"/>
  <c r="S134" i="8"/>
  <c r="P134" i="8"/>
  <c r="O134" i="8"/>
  <c r="T133" i="8"/>
  <c r="S133" i="8"/>
  <c r="P133" i="8"/>
  <c r="O133" i="8"/>
  <c r="T132" i="8"/>
  <c r="S132" i="8"/>
  <c r="P132" i="8"/>
  <c r="O132" i="8"/>
  <c r="T131" i="8"/>
  <c r="S131" i="8"/>
  <c r="P131" i="8"/>
  <c r="O131" i="8"/>
  <c r="T130" i="8"/>
  <c r="S130" i="8"/>
  <c r="P130" i="8"/>
  <c r="O130" i="8"/>
  <c r="T129" i="8"/>
  <c r="S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123" i="8"/>
  <c r="S123" i="8"/>
  <c r="P123" i="8"/>
  <c r="O123" i="8"/>
  <c r="T122" i="8"/>
  <c r="S122" i="8"/>
  <c r="P122" i="8"/>
  <c r="O122" i="8"/>
  <c r="T121" i="8"/>
  <c r="S121" i="8"/>
  <c r="P121" i="8"/>
  <c r="O121" i="8"/>
  <c r="T120" i="8"/>
  <c r="S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S112" i="8"/>
  <c r="P112" i="8"/>
  <c r="O112" i="8"/>
  <c r="T111" i="8"/>
  <c r="S111" i="8"/>
  <c r="P111" i="8"/>
  <c r="O111" i="8"/>
  <c r="T110" i="8"/>
  <c r="S110" i="8"/>
  <c r="P110" i="8"/>
  <c r="O110" i="8"/>
  <c r="T109" i="8"/>
  <c r="S109" i="8"/>
  <c r="P109" i="8"/>
  <c r="O109" i="8"/>
  <c r="T108" i="8"/>
  <c r="S108" i="8"/>
  <c r="P108" i="8"/>
  <c r="O108" i="8"/>
  <c r="T107" i="8"/>
  <c r="S107" i="8"/>
  <c r="P107" i="8"/>
  <c r="O107" i="8"/>
  <c r="T106" i="8"/>
  <c r="S106" i="8"/>
  <c r="P106" i="8"/>
  <c r="O106" i="8"/>
  <c r="T105" i="8"/>
  <c r="S105" i="8"/>
  <c r="P105" i="8"/>
  <c r="O105" i="8"/>
  <c r="T104" i="8"/>
  <c r="S104" i="8"/>
  <c r="P104" i="8"/>
  <c r="O104" i="8"/>
  <c r="T103" i="8"/>
  <c r="S103" i="8"/>
  <c r="P103" i="8"/>
  <c r="O103" i="8"/>
  <c r="T102" i="8"/>
  <c r="S102" i="8"/>
  <c r="P102" i="8"/>
  <c r="O102" i="8"/>
  <c r="T101" i="8"/>
  <c r="S101" i="8"/>
  <c r="P101" i="8"/>
  <c r="O101" i="8"/>
  <c r="T100" i="8"/>
  <c r="S100" i="8"/>
  <c r="P100" i="8"/>
  <c r="O100" i="8"/>
  <c r="T99" i="8"/>
  <c r="S99" i="8"/>
  <c r="P99" i="8"/>
  <c r="O99" i="8"/>
  <c r="T98" i="8"/>
  <c r="S98" i="8"/>
  <c r="P98" i="8"/>
  <c r="O98" i="8"/>
  <c r="T97" i="8"/>
  <c r="S97" i="8"/>
  <c r="P97" i="8"/>
  <c r="O97" i="8"/>
  <c r="T96" i="8"/>
  <c r="S96" i="8"/>
  <c r="P96" i="8"/>
  <c r="O96" i="8"/>
  <c r="T95" i="8"/>
  <c r="S95" i="8"/>
  <c r="P95" i="8"/>
  <c r="O95" i="8"/>
  <c r="T94" i="8"/>
  <c r="S94" i="8"/>
  <c r="P94" i="8"/>
  <c r="O94" i="8"/>
  <c r="T93" i="8"/>
  <c r="S93" i="8"/>
  <c r="P93" i="8"/>
  <c r="O93" i="8"/>
  <c r="T92" i="8"/>
  <c r="S92" i="8"/>
  <c r="P92" i="8"/>
  <c r="O92" i="8"/>
  <c r="T91" i="8"/>
  <c r="S91" i="8"/>
  <c r="P91" i="8"/>
  <c r="O91" i="8"/>
  <c r="T90" i="8"/>
  <c r="S90" i="8"/>
  <c r="P90" i="8"/>
  <c r="O90" i="8"/>
  <c r="T89" i="8"/>
  <c r="S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S85" i="8"/>
  <c r="P85" i="8"/>
  <c r="O85" i="8"/>
  <c r="T84" i="8"/>
  <c r="S84" i="8"/>
  <c r="P84" i="8"/>
  <c r="O84" i="8"/>
  <c r="T83" i="8"/>
  <c r="S83" i="8"/>
  <c r="P83" i="8"/>
  <c r="O83" i="8"/>
  <c r="T82" i="8"/>
  <c r="S82" i="8"/>
  <c r="P82" i="8"/>
  <c r="O82" i="8"/>
  <c r="T81" i="8"/>
  <c r="S81" i="8"/>
  <c r="P81" i="8"/>
  <c r="O81" i="8"/>
  <c r="T80" i="8"/>
  <c r="S80" i="8"/>
  <c r="P80" i="8"/>
  <c r="O80" i="8"/>
  <c r="T79" i="8"/>
  <c r="S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S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S67" i="8"/>
  <c r="P67" i="8"/>
  <c r="O67" i="8"/>
  <c r="T66" i="8"/>
  <c r="S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S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S56" i="8"/>
  <c r="P56" i="8"/>
  <c r="O56" i="8"/>
  <c r="T55" i="8"/>
  <c r="S55" i="8"/>
  <c r="P55" i="8"/>
  <c r="O55" i="8"/>
  <c r="T54" i="8"/>
  <c r="S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S45" i="8"/>
  <c r="P45" i="8"/>
  <c r="O45" i="8"/>
  <c r="T44" i="8"/>
  <c r="S44" i="8"/>
  <c r="P44" i="8"/>
  <c r="O44" i="8"/>
  <c r="T43" i="8"/>
  <c r="S43" i="8"/>
  <c r="P43" i="8"/>
  <c r="O43" i="8"/>
  <c r="T42" i="8"/>
  <c r="S42" i="8"/>
  <c r="P42" i="8"/>
  <c r="O42" i="8"/>
  <c r="T41" i="8"/>
  <c r="S41" i="8"/>
  <c r="P41" i="8"/>
  <c r="O41" i="8"/>
  <c r="T40" i="8"/>
  <c r="S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S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S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S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S20" i="8"/>
  <c r="P20" i="8"/>
  <c r="O20" i="8"/>
  <c r="T19" i="8"/>
  <c r="S19" i="8"/>
  <c r="P19" i="8"/>
  <c r="O19" i="8"/>
  <c r="T18" i="8"/>
  <c r="S18" i="8"/>
  <c r="P18" i="8"/>
  <c r="O18" i="8"/>
  <c r="T17" i="8"/>
  <c r="S17" i="8"/>
  <c r="P17" i="8"/>
  <c r="O17" i="8"/>
  <c r="T16" i="8"/>
  <c r="S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S12" i="8"/>
  <c r="P12" i="8"/>
  <c r="O12" i="8"/>
  <c r="T11" i="8"/>
  <c r="S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T2" i="8"/>
  <c r="S2" i="8"/>
  <c r="P2" i="8"/>
  <c r="O2" i="8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H16" i="10" l="1"/>
  <c r="G16" i="10"/>
  <c r="H9" i="10"/>
  <c r="G9" i="10"/>
</calcChain>
</file>

<file path=xl/sharedStrings.xml><?xml version="1.0" encoding="utf-8"?>
<sst xmlns="http://schemas.openxmlformats.org/spreadsheetml/2006/main" count="38362" uniqueCount="8402">
  <si>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</si>
  <si>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</si>
  <si>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</si>
  <si>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</si>
  <si>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</si>
  <si>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</si>
  <si>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</si>
  <si>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</si>
  <si>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</si>
  <si>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</si>
  <si>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</si>
  <si>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</si>
  <si>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</si>
  <si>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</si>
  <si>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</si>
  <si>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</si>
  <si>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</si>
  <si>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</si>
  <si>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</si>
  <si>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</si>
  <si>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</si>
  <si>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</si>
  <si>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</si>
  <si>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</si>
  <si>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</si>
  <si>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</si>
  <si>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</si>
  <si>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</si>
  <si>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</si>
  <si>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</si>
  <si>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</si>
  <si>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</si>
  <si>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</si>
  <si>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</si>
  <si>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</si>
  <si>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</si>
  <si>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</si>
  <si>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</si>
  <si>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</si>
  <si>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</si>
  <si>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</si>
  <si>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</si>
  <si>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</si>
  <si>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</si>
  <si>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</si>
  <si>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</si>
  <si>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</si>
  <si>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</si>
  <si>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</si>
  <si>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</si>
  <si>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</si>
  <si>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</si>
  <si>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</si>
  <si>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</si>
  <si>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</si>
  <si>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</si>
  <si>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</si>
  <si>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</si>
  <si>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</si>
  <si>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</si>
  <si>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</si>
  <si>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</si>
  <si>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</si>
  <si>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</si>
  <si>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</si>
  <si>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</si>
  <si>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</si>
  <si>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</si>
  <si>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</si>
  <si>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</si>
  <si>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</si>
  <si>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</si>
  <si>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</si>
  <si>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</si>
  <si>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</si>
  <si>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</si>
  <si>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</si>
  <si>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</si>
  <si>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</si>
  <si>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</si>
  <si>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</si>
  <si>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</si>
  <si>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</si>
  <si>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</si>
  <si>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</si>
  <si>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</si>
  <si>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</si>
  <si>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</si>
  <si>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</si>
  <si>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</si>
  <si>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</si>
  <si>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</si>
  <si>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</si>
  <si>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</si>
  <si>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</si>
  <si>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</si>
  <si>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</si>
  <si>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</si>
  <si>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</si>
  <si>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</si>
  <si>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</si>
  <si>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</si>
  <si>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</si>
  <si>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</si>
  <si>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</si>
  <si>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</si>
  <si>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</si>
  <si>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</si>
  <si>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</si>
  <si>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</si>
  <si>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</si>
  <si>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</si>
  <si>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</si>
  <si>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</si>
  <si>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</si>
  <si>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</si>
  <si>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</si>
  <si>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</si>
  <si>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</si>
  <si>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</si>
  <si>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</si>
  <si>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</si>
  <si>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</si>
  <si>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</si>
  <si>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</si>
  <si>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</si>
  <si>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</si>
  <si>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</si>
  <si>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</si>
  <si>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</si>
  <si>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</si>
  <si>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</si>
  <si>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</si>
  <si>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</si>
  <si>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</si>
  <si>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</si>
  <si>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</si>
  <si>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</si>
  <si>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</si>
  <si>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</si>
  <si>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</si>
  <si>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</si>
  <si>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</si>
  <si>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</si>
  <si>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</si>
  <si>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</si>
  <si>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</si>
  <si>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</si>
  <si>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</si>
  <si>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</si>
  <si>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</si>
  <si>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</si>
  <si>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</si>
  <si>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</si>
  <si>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</si>
  <si>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</si>
  <si>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</si>
  <si>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</si>
  <si>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</si>
  <si>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</si>
  <si>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</si>
  <si>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</si>
  <si>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</si>
  <si>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</si>
  <si>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</si>
  <si>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</si>
  <si>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</si>
  <si>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</si>
  <si>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</si>
  <si>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</si>
  <si>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</si>
  <si>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</si>
  <si>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</si>
  <si>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</si>
  <si>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</si>
  <si>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</si>
  <si>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</si>
  <si>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</si>
  <si>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</si>
  <si>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</si>
  <si>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</si>
  <si>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</si>
  <si>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</si>
  <si>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</si>
  <si>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</si>
  <si>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</si>
  <si>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</si>
  <si>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</si>
  <si>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</si>
  <si>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</si>
  <si>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</si>
  <si>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</si>
  <si>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</si>
  <si>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</si>
  <si>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</si>
  <si>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</si>
  <si>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</si>
  <si>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</si>
  <si>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</si>
  <si>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</si>
  <si>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</si>
  <si>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</si>
  <si>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</si>
  <si>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</si>
  <si>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</si>
  <si>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</si>
  <si>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</si>
  <si>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</si>
  <si>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</si>
  <si>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</si>
  <si>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</si>
  <si>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</si>
  <si>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</si>
  <si>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</si>
  <si>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</si>
  <si>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</si>
  <si>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</si>
  <si>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</si>
  <si>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</si>
  <si>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</si>
  <si>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</si>
  <si>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</si>
  <si>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</si>
  <si>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</si>
  <si>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</si>
  <si>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</si>
  <si>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</si>
  <si>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</si>
  <si>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</si>
  <si>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</si>
  <si>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</si>
  <si>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</si>
  <si>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</si>
  <si>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</si>
  <si>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</si>
  <si>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</si>
  <si>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</si>
  <si>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</si>
  <si>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</si>
  <si>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</si>
  <si>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</si>
  <si>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</si>
  <si>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</si>
  <si>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</si>
  <si>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</si>
  <si>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</si>
  <si>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</si>
  <si>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</si>
  <si>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</si>
  <si>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</si>
  <si>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</si>
  <si>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</si>
  <si>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</si>
  <si>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</si>
  <si>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</si>
  <si>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</si>
  <si>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</si>
  <si>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</si>
  <si>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</si>
  <si>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</si>
  <si>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</si>
  <si>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</si>
  <si>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</si>
  <si>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</si>
  <si>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</si>
  <si>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</si>
  <si>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</si>
  <si>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</si>
  <si>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</si>
  <si>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</si>
  <si>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</si>
  <si>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</si>
  <si>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</si>
  <si>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</si>
  <si>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</si>
  <si>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</si>
  <si>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</si>
  <si>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</si>
  <si>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</si>
  <si>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</si>
  <si>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</si>
  <si>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</si>
  <si>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</si>
  <si>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</si>
  <si>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</si>
  <si>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</si>
  <si>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</si>
  <si>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</si>
  <si>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</si>
  <si>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</si>
  <si>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</si>
  <si>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</si>
  <si>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</si>
  <si>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</si>
  <si>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</si>
  <si>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</si>
  <si>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</si>
  <si>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</si>
  <si>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</si>
  <si>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</si>
  <si>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</si>
  <si>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</si>
  <si>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</si>
  <si>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</si>
  <si>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</si>
  <si>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</si>
  <si>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</si>
  <si>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</si>
  <si>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</si>
  <si>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</si>
  <si>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</si>
  <si>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</si>
  <si>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</si>
  <si>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</si>
  <si>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</si>
  <si>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</si>
  <si>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</si>
  <si>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</si>
  <si>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</si>
  <si>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</si>
  <si>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</si>
  <si>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</si>
  <si>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</si>
  <si>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</si>
  <si>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</si>
  <si>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</si>
  <si>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</si>
  <si>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</si>
  <si>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</si>
  <si>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</si>
  <si>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</si>
  <si>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</si>
  <si>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</si>
  <si>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</si>
  <si>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</si>
  <si>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</si>
  <si>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</si>
  <si>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</si>
  <si>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</si>
  <si>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</si>
  <si>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</si>
  <si>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</si>
  <si>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</si>
  <si>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</si>
  <si>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</si>
  <si>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</si>
  <si>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</si>
  <si>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</si>
  <si>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</si>
  <si>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</si>
  <si>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</si>
  <si>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</si>
  <si>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</si>
  <si>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</si>
  <si>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</si>
  <si>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</si>
  <si>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</si>
  <si>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</si>
  <si>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</si>
  <si>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</si>
  <si>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</si>
  <si>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</si>
  <si>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</si>
  <si>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</si>
  <si>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</si>
  <si>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</si>
  <si>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</si>
  <si>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</si>
  <si>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</si>
  <si>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</si>
  <si>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</si>
  <si>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</si>
  <si>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</si>
  <si>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</si>
  <si>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</si>
  <si>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</si>
  <si>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</si>
  <si>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</si>
  <si>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</si>
  <si>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</si>
  <si>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</si>
  <si>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</si>
  <si>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</si>
  <si>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</si>
  <si>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</si>
  <si>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</si>
  <si>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</si>
  <si>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</si>
  <si>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</si>
  <si>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</si>
  <si>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</si>
  <si>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</si>
  <si>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</si>
  <si>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</si>
  <si>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</si>
  <si>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</si>
  <si>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</si>
  <si>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</si>
  <si>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</si>
  <si>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</si>
  <si>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</si>
  <si>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</si>
  <si>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</si>
  <si>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</si>
  <si>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</si>
  <si>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</si>
  <si>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</si>
  <si>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</si>
  <si>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</si>
  <si>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</si>
  <si>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</si>
  <si>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</si>
  <si>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</si>
  <si>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</si>
  <si>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</si>
  <si>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</si>
  <si>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</si>
  <si>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</si>
  <si>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</si>
  <si>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</si>
  <si>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</si>
  <si>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</si>
  <si>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</si>
  <si>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</si>
  <si>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</si>
  <si>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</si>
  <si>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</si>
  <si>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</si>
  <si>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</si>
  <si>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</si>
  <si>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</si>
  <si>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</si>
  <si>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</si>
  <si>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</si>
  <si>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</si>
  <si>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</si>
  <si>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</si>
  <si>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</si>
  <si>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</si>
  <si>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</si>
  <si>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</si>
  <si>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</si>
  <si>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</si>
  <si>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</si>
  <si>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</si>
  <si>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</si>
  <si>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</si>
  <si>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</si>
  <si>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</si>
  <si>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</si>
  <si>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</si>
  <si>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</si>
  <si>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</si>
  <si>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</si>
  <si>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</si>
  <si>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</si>
  <si>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</si>
  <si>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</si>
  <si>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</si>
  <si>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</si>
  <si>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</si>
  <si>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</si>
  <si>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</si>
  <si>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</si>
  <si>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</si>
  <si>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</si>
  <si>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</si>
  <si>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</si>
  <si>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</si>
  <si>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</si>
  <si>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</si>
  <si>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</si>
  <si>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</si>
  <si>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</si>
  <si>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</si>
  <si>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</si>
  <si>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</si>
  <si>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</si>
  <si>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</si>
  <si>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</si>
  <si>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</si>
  <si>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</si>
  <si>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</si>
  <si>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</si>
  <si>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</si>
  <si>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</si>
  <si>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</si>
  <si>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</si>
  <si>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</si>
  <si>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</si>
  <si>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</si>
  <si>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</si>
  <si>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</si>
  <si>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</si>
  <si>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</si>
  <si>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</si>
  <si>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</si>
  <si>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</si>
  <si>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</si>
  <si>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</si>
  <si>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</si>
  <si>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</si>
  <si>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</si>
  <si>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</si>
  <si>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</si>
  <si>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</si>
  <si>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</si>
  <si>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</si>
  <si>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</si>
  <si>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</si>
  <si>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</si>
  <si>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</si>
  <si>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</si>
  <si>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</si>
  <si>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</si>
  <si>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</si>
  <si>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</si>
  <si>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</si>
  <si>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</si>
  <si>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</si>
  <si>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</si>
  <si>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</si>
  <si>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</si>
  <si>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</si>
  <si>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</si>
  <si>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</si>
  <si>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</si>
  <si>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</si>
  <si>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</si>
  <si>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</si>
  <si>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</si>
  <si>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</si>
  <si>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</si>
  <si>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</si>
  <si>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</si>
  <si>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</si>
  <si>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</si>
  <si>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</si>
  <si>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</si>
  <si>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</si>
  <si>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</si>
  <si>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</si>
  <si>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</si>
  <si>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</si>
  <si>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</si>
  <si>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</si>
  <si>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</si>
  <si>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</si>
  <si>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</si>
  <si>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</si>
  <si>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</si>
  <si>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</si>
  <si>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</si>
  <si>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</si>
  <si>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</si>
  <si>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</si>
  <si>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</si>
  <si>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</si>
  <si>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</si>
  <si>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</si>
  <si>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</si>
  <si>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</si>
  <si>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</si>
  <si>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</si>
  <si>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</si>
  <si>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</si>
  <si>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</si>
  <si>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</si>
  <si>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</si>
  <si>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</si>
  <si>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</si>
  <si>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</si>
  <si>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</si>
  <si>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</si>
  <si>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</si>
  <si>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</si>
  <si>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</si>
  <si>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</si>
  <si>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</si>
  <si>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</si>
  <si>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</si>
  <si>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</si>
  <si>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</si>
  <si>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</si>
  <si>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</si>
  <si>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</si>
  <si>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</si>
  <si>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</si>
  <si>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</si>
  <si>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</si>
  <si>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</si>
  <si>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</si>
  <si>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</si>
  <si>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</si>
  <si>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</si>
  <si>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</si>
  <si>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</si>
  <si>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</si>
  <si>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</si>
  <si>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</si>
  <si>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</si>
  <si>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</si>
  <si>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</si>
  <si>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</si>
  <si>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</si>
  <si>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</si>
  <si>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</si>
  <si>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</si>
  <si>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</si>
  <si>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</si>
  <si>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</si>
  <si>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</si>
  <si>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</si>
  <si>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</si>
  <si>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</si>
  <si>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</si>
  <si>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</si>
  <si>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</si>
  <si>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</si>
  <si>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</si>
  <si>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</si>
  <si>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</si>
  <si>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</si>
  <si>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</si>
  <si>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</si>
  <si>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</si>
  <si>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</si>
  <si>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</si>
  <si>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</si>
  <si>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</si>
  <si>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</si>
  <si>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</si>
  <si>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</si>
  <si>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</si>
  <si>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</si>
  <si>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</si>
  <si>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</si>
  <si>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</si>
  <si>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</si>
  <si>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</si>
  <si>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</si>
  <si>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</si>
  <si>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</si>
  <si>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</si>
  <si>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</si>
  <si>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</si>
  <si>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</si>
  <si>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</si>
  <si>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</si>
  <si>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</si>
  <si>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</si>
  <si>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</si>
  <si>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</si>
  <si>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</si>
  <si>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</si>
  <si>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</si>
  <si>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</si>
  <si>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</si>
  <si>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</si>
  <si>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</si>
  <si>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</si>
  <si>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</si>
  <si>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</si>
  <si>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</si>
  <si>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</si>
  <si>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</si>
  <si>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</si>
  <si>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</si>
  <si>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</si>
  <si>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</si>
  <si>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</si>
  <si>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</si>
  <si>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</si>
  <si>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</si>
  <si>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</si>
  <si>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</si>
  <si>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</si>
  <si>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</si>
  <si>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</si>
  <si>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</si>
  <si>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</si>
  <si>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</si>
  <si>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</si>
  <si>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</si>
  <si>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</si>
  <si>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</si>
  <si>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</si>
  <si>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</si>
  <si>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</si>
  <si>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</si>
  <si>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</si>
  <si>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</si>
  <si>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</si>
  <si>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</si>
  <si>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</si>
  <si>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</si>
  <si>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</si>
  <si>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</si>
  <si>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</si>
  <si>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</si>
  <si>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</si>
  <si>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</si>
  <si>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</si>
  <si>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</si>
  <si>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</si>
  <si>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</si>
  <si>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</si>
  <si>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</si>
  <si>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</si>
  <si>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</si>
  <si>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</si>
  <si>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</si>
  <si>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</si>
  <si>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</si>
  <si>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</si>
  <si>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</si>
  <si>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</si>
  <si>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</si>
  <si>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</si>
  <si>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</si>
  <si>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</si>
  <si>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</si>
  <si>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</si>
  <si>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</si>
  <si>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</si>
  <si>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</si>
  <si>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</si>
  <si>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</si>
  <si>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</si>
  <si>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</si>
  <si>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</si>
  <si>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</si>
  <si>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</si>
  <si>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</si>
  <si>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</si>
  <si>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</si>
  <si>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</si>
  <si>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</si>
  <si>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</si>
  <si>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</si>
  <si>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</si>
  <si>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</si>
  <si>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</si>
  <si>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</si>
  <si>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</si>
  <si>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</si>
  <si>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</si>
  <si>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</si>
  <si>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</si>
  <si>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</si>
  <si>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</si>
  <si>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</si>
  <si>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</si>
  <si>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</si>
  <si>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</si>
  <si>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</si>
  <si>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</si>
  <si>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</si>
  <si>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</si>
  <si>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</si>
  <si>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</si>
  <si>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</si>
  <si>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</si>
  <si>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</si>
  <si>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</si>
  <si>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</si>
  <si>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</si>
  <si>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</si>
  <si>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</si>
  <si>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</si>
  <si>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</si>
  <si>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</si>
  <si>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</si>
  <si>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</si>
  <si>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</si>
  <si>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</si>
  <si>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</si>
  <si>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</si>
  <si>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</si>
  <si>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</si>
  <si>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</si>
  <si>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</si>
  <si>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</si>
  <si>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</si>
  <si>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</si>
  <si>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</si>
  <si>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</si>
  <si>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</si>
  <si>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</si>
  <si>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</si>
  <si>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</si>
  <si>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</si>
  <si>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</si>
  <si>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</si>
  <si>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</si>
  <si>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</si>
  <si>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</si>
  <si>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</si>
  <si>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</si>
  <si>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</si>
  <si>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</si>
  <si>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</si>
  <si>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</si>
  <si>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</si>
  <si>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</si>
  <si>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</si>
  <si>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</si>
  <si>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</si>
  <si>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</si>
  <si>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</si>
  <si>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</si>
  <si>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</si>
  <si>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</si>
  <si>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</si>
  <si>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</si>
  <si>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</si>
  <si>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</si>
  <si>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</si>
  <si>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</si>
  <si>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</si>
  <si>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</si>
  <si>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</si>
  <si>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</si>
  <si>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</si>
  <si>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</si>
  <si>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</si>
  <si>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</si>
  <si>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</si>
  <si>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</si>
  <si>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</si>
  <si>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</si>
  <si>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</si>
  <si>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</si>
  <si>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</si>
  <si>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</si>
  <si>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</si>
  <si>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</si>
  <si>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</si>
  <si>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</si>
  <si>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</si>
  <si>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</si>
  <si>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</si>
  <si>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</si>
  <si>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</si>
  <si>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</si>
  <si>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</si>
  <si>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</si>
  <si>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</si>
  <si>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</si>
  <si>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</si>
  <si>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</si>
  <si>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</si>
  <si>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</si>
  <si>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</si>
  <si>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</si>
  <si>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</si>
  <si>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</si>
  <si>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</si>
  <si>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</si>
  <si>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</si>
  <si>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</si>
  <si>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</si>
  <si>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</si>
  <si>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</si>
  <si>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</si>
  <si>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</si>
  <si>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</si>
  <si>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</si>
  <si>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</si>
  <si>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</si>
  <si>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</si>
  <si>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</si>
  <si>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</si>
  <si>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</si>
  <si>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</si>
  <si>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</si>
  <si>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</si>
  <si>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</si>
  <si>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</si>
  <si>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</si>
  <si>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</si>
  <si>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</si>
  <si>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</si>
  <si>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</si>
  <si>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</si>
  <si>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</si>
  <si>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</si>
  <si>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</si>
  <si>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</si>
  <si>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</si>
  <si>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</si>
  <si>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</si>
  <si>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</si>
  <si>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</si>
  <si>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</si>
  <si>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</si>
  <si>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</si>
  <si>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</si>
  <si>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</si>
  <si>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</si>
  <si>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</si>
  <si>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</si>
  <si>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</si>
  <si>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</si>
  <si>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</si>
  <si>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</si>
  <si>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</si>
  <si>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</si>
  <si>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</si>
  <si>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</si>
  <si>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</si>
  <si>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</si>
  <si>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</si>
  <si>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</si>
  <si>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</si>
  <si>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</si>
  <si>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</si>
  <si>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</si>
  <si>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</si>
  <si>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</si>
  <si>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</si>
  <si>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</si>
  <si>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</si>
  <si>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</si>
  <si>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</si>
  <si>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</si>
  <si>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</si>
  <si>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</si>
  <si>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</si>
  <si>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</si>
  <si>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</si>
  <si>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</si>
  <si>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</si>
  <si>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</si>
  <si>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</si>
  <si>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</si>
  <si>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</si>
  <si>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</si>
  <si>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</si>
  <si>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</si>
  <si>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</si>
  <si>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</si>
  <si>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</si>
  <si>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</si>
  <si>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</si>
  <si>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</si>
  <si>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</si>
  <si>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</si>
  <si>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</si>
  <si>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</si>
  <si>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</si>
  <si>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</si>
  <si>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</si>
  <si>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</si>
  <si>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</si>
  <si>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</si>
  <si>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</si>
  <si>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</si>
  <si>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</si>
  <si>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</si>
  <si>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</si>
  <si>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</si>
  <si>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</si>
  <si>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</si>
  <si>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</si>
  <si>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</si>
  <si>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</si>
  <si>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</si>
  <si>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</si>
  <si>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</si>
  <si>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</si>
  <si>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</si>
  <si>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</si>
  <si>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</si>
  <si>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</si>
  <si>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</si>
  <si>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</si>
  <si>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</si>
  <si>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</si>
  <si>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</si>
  <si>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</si>
  <si>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</si>
  <si>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</si>
  <si>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</si>
  <si>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</si>
  <si>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</si>
  <si>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</si>
  <si>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</si>
  <si>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</si>
  <si>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</si>
  <si>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</si>
  <si>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</si>
  <si>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</si>
  <si>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</si>
  <si>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</si>
  <si>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</si>
  <si>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</si>
  <si>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</si>
  <si>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</si>
  <si>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</si>
  <si>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</si>
  <si>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</si>
  <si>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</si>
  <si>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</si>
  <si>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</si>
  <si>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</si>
  <si>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</si>
  <si>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</si>
  <si>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</si>
  <si>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</si>
  <si>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</si>
  <si>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</si>
  <si>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</si>
  <si>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</si>
  <si>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</si>
  <si>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</si>
  <si>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</si>
  <si>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</si>
  <si>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</si>
  <si>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</si>
  <si>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</si>
  <si>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</si>
  <si>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</si>
  <si>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</si>
  <si>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</si>
  <si>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</si>
  <si>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</si>
  <si>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</si>
  <si>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</si>
  <si>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</si>
  <si>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</si>
  <si>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</si>
  <si>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</si>
  <si>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</si>
  <si>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</si>
  <si>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</si>
  <si>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</si>
  <si>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</si>
  <si>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</si>
  <si>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</si>
  <si>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</si>
  <si>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</si>
  <si>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</si>
  <si>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</si>
  <si>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</si>
  <si>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</si>
  <si>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</si>
  <si>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</si>
  <si>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</si>
  <si>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</si>
  <si>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</si>
  <si>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</si>
  <si>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</si>
  <si>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</si>
  <si>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</si>
  <si>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</si>
  <si>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</si>
  <si>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</si>
  <si>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</si>
  <si>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</si>
  <si>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</si>
  <si>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</si>
  <si>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</si>
  <si>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</si>
  <si>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</si>
  <si>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</si>
  <si>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</si>
  <si>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</si>
  <si>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</si>
  <si>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</si>
  <si>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</si>
  <si>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</si>
  <si>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</si>
  <si>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</si>
  <si>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</si>
  <si>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</si>
  <si>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</si>
  <si>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</si>
  <si>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</si>
  <si>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</si>
  <si>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</si>
  <si>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</si>
  <si>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</si>
  <si>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</si>
  <si>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</si>
  <si>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</si>
  <si>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</si>
  <si>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</si>
  <si>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</si>
  <si>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</si>
  <si>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</si>
  <si>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</si>
  <si>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</si>
  <si>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</si>
  <si>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</si>
  <si>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</si>
  <si>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</si>
  <si>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</si>
  <si>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</si>
  <si>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</si>
  <si>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</si>
  <si>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</si>
  <si>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</si>
  <si>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</si>
  <si>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</si>
  <si>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</si>
  <si>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</si>
  <si>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</si>
  <si>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</si>
  <si>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</si>
  <si>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</si>
  <si>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</si>
  <si>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</si>
  <si>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</si>
  <si>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</si>
  <si>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</si>
  <si>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</si>
  <si>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</si>
  <si>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</si>
  <si>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</si>
  <si>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</si>
  <si>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</si>
  <si>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</si>
  <si>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</si>
  <si>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</si>
  <si>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</si>
  <si>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</si>
  <si>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</si>
  <si>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</si>
  <si>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</si>
  <si>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</si>
  <si>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</si>
  <si>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</si>
  <si>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</si>
  <si>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</si>
  <si>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</si>
  <si>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</si>
  <si>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</si>
  <si>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</si>
  <si>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</si>
  <si>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</si>
  <si>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</si>
  <si>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</si>
  <si>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</si>
  <si>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</si>
  <si>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</si>
  <si>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</si>
  <si>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</si>
  <si>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</si>
  <si>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</si>
  <si>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</si>
  <si>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</si>
  <si>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</si>
  <si>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</si>
  <si>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</si>
  <si>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</si>
  <si>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</si>
  <si>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</si>
  <si>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</si>
  <si>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</si>
  <si>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</si>
  <si>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</si>
  <si>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</si>
  <si>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</si>
  <si>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</si>
  <si>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</si>
  <si>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</si>
  <si>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</si>
  <si>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</si>
  <si>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</si>
  <si>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</si>
  <si>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</si>
  <si>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</si>
  <si>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</si>
  <si>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</si>
  <si>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</si>
  <si>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</si>
  <si>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</si>
  <si>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</si>
  <si>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</si>
  <si>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</si>
  <si>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</si>
  <si>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</si>
  <si>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</si>
  <si>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</si>
  <si>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</si>
  <si>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</si>
  <si>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</si>
  <si>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</si>
  <si>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</si>
  <si>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</si>
  <si>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</si>
  <si>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</si>
  <si>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</si>
  <si>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</si>
  <si>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</si>
  <si>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</si>
  <si>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</si>
  <si>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</si>
  <si>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</si>
  <si>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</si>
  <si>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</si>
  <si>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</si>
  <si>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</si>
  <si>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</si>
  <si>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</si>
  <si>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</si>
  <si>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</si>
  <si>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</si>
  <si>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</si>
  <si>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</si>
  <si>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</si>
  <si>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</si>
  <si>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</si>
  <si>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</si>
  <si>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</si>
  <si>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</si>
  <si>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</si>
  <si>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</si>
  <si>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</si>
  <si>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</si>
  <si>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</si>
  <si>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</si>
  <si>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</si>
  <si>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</si>
  <si>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</si>
  <si>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</si>
  <si>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</si>
  <si>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</si>
  <si>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</si>
  <si>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</si>
  <si>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</si>
  <si>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</si>
  <si>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</si>
  <si>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</si>
  <si>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</si>
  <si>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</si>
  <si>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</si>
  <si>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</si>
  <si>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</si>
  <si>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</si>
  <si>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</si>
  <si>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</si>
  <si>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</si>
  <si>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</si>
  <si>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</si>
  <si>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</si>
  <si>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</si>
  <si>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</si>
  <si>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</si>
  <si>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</si>
  <si>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</si>
  <si>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</si>
  <si>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</si>
  <si>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</si>
  <si>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</si>
  <si>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</si>
  <si>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</si>
  <si>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</si>
  <si>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</si>
  <si>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</si>
  <si>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</si>
  <si>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</si>
  <si>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</si>
  <si>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</si>
  <si>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</si>
  <si>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</si>
  <si>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</si>
  <si>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</si>
  <si>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</si>
  <si>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</si>
  <si>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</si>
  <si>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</si>
  <si>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</si>
  <si>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</si>
  <si>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</si>
  <si>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</si>
  <si>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</si>
  <si>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</si>
  <si>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</si>
  <si>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</si>
  <si>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</si>
  <si>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</si>
  <si>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</si>
  <si>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</si>
  <si>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</si>
  <si>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</si>
  <si>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</si>
  <si>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</si>
  <si>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</si>
  <si>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</si>
  <si>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</si>
  <si>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</si>
  <si>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</si>
  <si>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</si>
  <si>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</si>
  <si>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</si>
  <si>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</si>
  <si>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</si>
  <si>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</si>
  <si>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</si>
  <si>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</si>
  <si>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</si>
  <si>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</si>
  <si>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</si>
  <si>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</si>
  <si>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</si>
  <si>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</si>
  <si>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</si>
  <si>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</si>
  <si>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</si>
  <si>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</si>
  <si>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</si>
  <si>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</si>
  <si>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</si>
  <si>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</si>
  <si>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</si>
  <si>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</si>
  <si>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</si>
  <si>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</si>
  <si>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</si>
  <si>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</si>
  <si>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</si>
  <si>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</si>
  <si>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</si>
  <si>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</si>
  <si>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</si>
  <si>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</si>
  <si>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</si>
  <si>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</si>
  <si>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</si>
  <si>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</si>
  <si>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</si>
  <si>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</si>
  <si>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</si>
  <si>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</si>
  <si>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</si>
  <si>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</si>
  <si>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</si>
  <si>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</si>
  <si>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</si>
  <si>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</si>
  <si>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</si>
  <si>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</si>
  <si>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</si>
  <si>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</si>
  <si>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</si>
  <si>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</si>
  <si>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</si>
  <si>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</si>
  <si>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</si>
  <si>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</si>
  <si>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</si>
  <si>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</si>
  <si>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</si>
  <si>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</si>
  <si>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</si>
  <si>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</si>
  <si>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</si>
  <si>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</si>
  <si>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</si>
  <si>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</si>
  <si>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</si>
  <si>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</si>
  <si>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</si>
  <si>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</si>
  <si>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</si>
  <si>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</si>
  <si>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</si>
  <si>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</si>
  <si>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</si>
  <si>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</si>
  <si>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</si>
  <si>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</si>
  <si>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</si>
  <si>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</si>
  <si>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</si>
  <si>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</si>
  <si>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</si>
  <si>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</si>
  <si>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</si>
  <si>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</si>
  <si>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</si>
  <si>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</si>
  <si>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</si>
  <si>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</si>
  <si>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</si>
  <si>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</si>
  <si>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</si>
  <si>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</si>
  <si>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</si>
  <si>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</si>
  <si>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</si>
  <si>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</si>
  <si>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</si>
  <si>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</si>
  <si>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</si>
  <si>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</si>
  <si>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</si>
  <si>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</si>
  <si>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</si>
  <si>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</si>
  <si>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</si>
  <si>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</si>
  <si>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</si>
  <si>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</si>
  <si>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</si>
  <si>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</si>
  <si>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</si>
  <si>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</si>
  <si>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</si>
  <si>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</si>
  <si>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</si>
  <si>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</si>
  <si>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</si>
  <si>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</si>
  <si>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</si>
  <si>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</si>
  <si>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</si>
  <si>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</si>
  <si>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</si>
  <si>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</si>
  <si>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</si>
  <si>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</si>
  <si>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</si>
  <si>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</si>
  <si>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</si>
  <si>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</si>
  <si>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</si>
  <si>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</si>
  <si>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</si>
  <si>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</si>
  <si>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</si>
  <si>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</si>
  <si>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</si>
  <si>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</si>
  <si>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</si>
  <si>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</si>
  <si>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</si>
  <si>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</si>
  <si>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</si>
  <si>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</si>
  <si>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</si>
  <si>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</si>
  <si>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</si>
  <si>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</si>
  <si>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</si>
  <si>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</si>
  <si>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</si>
  <si>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</si>
  <si>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</si>
  <si>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</si>
  <si>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</si>
  <si>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</si>
  <si>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</si>
  <si>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</si>
  <si>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</si>
  <si>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</si>
  <si>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</si>
  <si>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</si>
  <si>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</si>
  <si>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</si>
  <si>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</si>
  <si>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</si>
  <si>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</si>
  <si>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</si>
  <si>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</si>
  <si>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</si>
  <si>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</si>
  <si>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</si>
  <si>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</si>
  <si>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</si>
  <si>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</si>
  <si>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</si>
  <si>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</si>
  <si>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</si>
  <si>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</si>
  <si>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</si>
  <si>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</si>
  <si>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</si>
  <si>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</si>
  <si>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</si>
  <si>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</si>
  <si>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</si>
  <si>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</si>
  <si>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</si>
  <si>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</si>
  <si>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</si>
  <si>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</si>
  <si>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</si>
  <si>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</si>
  <si>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</si>
  <si>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</si>
  <si>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</si>
  <si>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</si>
  <si>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</si>
  <si>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</si>
  <si>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</si>
  <si>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</si>
  <si>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</si>
  <si>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</si>
  <si>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</si>
  <si>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</si>
  <si>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</si>
  <si>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</si>
  <si>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</si>
  <si>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</si>
  <si>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</si>
  <si>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</si>
  <si>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</si>
  <si>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</si>
  <si>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</si>
  <si>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</si>
  <si>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</si>
  <si>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</si>
  <si>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</si>
  <si>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</si>
  <si>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</si>
  <si>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</si>
  <si>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</si>
  <si>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</si>
  <si>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</si>
  <si>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</si>
  <si>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</si>
  <si>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</si>
  <si>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</si>
  <si>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</si>
  <si>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</si>
  <si>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</si>
  <si>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</si>
  <si>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</si>
  <si>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</si>
  <si>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</si>
  <si>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</si>
  <si>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</si>
  <si>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</si>
  <si>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</si>
  <si>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</si>
  <si>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</si>
  <si>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</si>
  <si>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</si>
  <si>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</si>
  <si>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</si>
  <si>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</si>
  <si>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</si>
  <si>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</si>
  <si>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</si>
  <si>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</si>
  <si>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</si>
  <si>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</si>
  <si>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</si>
  <si>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</si>
  <si>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</si>
  <si>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</si>
  <si>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</si>
  <si>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</si>
  <si>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</si>
  <si>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</si>
  <si>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</si>
  <si>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</si>
  <si>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</si>
  <si>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</si>
  <si>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</si>
  <si>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</si>
  <si>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</si>
  <si>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</si>
  <si>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</si>
  <si>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</si>
  <si>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</si>
  <si>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</si>
  <si>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</si>
  <si>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</si>
  <si>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</si>
  <si>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</si>
  <si>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</si>
  <si>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</si>
  <si>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</si>
  <si>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</si>
  <si>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</si>
  <si>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</si>
  <si>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</si>
  <si>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</si>
  <si>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</si>
  <si>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</si>
  <si>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</si>
  <si>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</si>
  <si>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</si>
  <si>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</si>
  <si>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</si>
  <si>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</si>
  <si>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</si>
  <si>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</si>
  <si>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</si>
  <si>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</si>
  <si>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</si>
  <si>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</si>
  <si>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</si>
  <si>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</si>
  <si>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</si>
  <si>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</si>
  <si>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</si>
  <si>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</si>
  <si>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</si>
  <si>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</si>
  <si>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</si>
  <si>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</si>
  <si>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</si>
  <si>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</si>
  <si>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</si>
  <si>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</si>
  <si>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</si>
  <si>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</si>
  <si>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</si>
  <si>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</si>
  <si>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</si>
  <si>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</si>
  <si>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</si>
  <si>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</si>
  <si>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</si>
  <si>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</si>
  <si>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</si>
  <si>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</si>
  <si>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</si>
  <si>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</si>
  <si>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</si>
  <si>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</si>
  <si>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</si>
  <si>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</si>
  <si>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</si>
  <si>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</si>
  <si>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</si>
  <si>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</si>
  <si>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</si>
  <si>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</si>
  <si>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</si>
  <si>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</si>
  <si>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</si>
  <si>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</si>
  <si>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</si>
  <si>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</si>
  <si>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</si>
  <si>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</si>
  <si>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</si>
  <si>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</si>
  <si>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</si>
  <si>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</si>
  <si>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</si>
  <si>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</si>
  <si>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</si>
  <si>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</si>
  <si>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</si>
  <si>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</si>
  <si>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</si>
  <si>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</si>
  <si>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</si>
  <si>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</si>
  <si>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</si>
  <si>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</si>
  <si>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</si>
  <si>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</si>
  <si>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</si>
  <si>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</si>
  <si>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</si>
  <si>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</si>
  <si>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</si>
  <si>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</si>
  <si>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</si>
  <si>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</si>
  <si>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</si>
  <si>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</si>
  <si>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</si>
  <si>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</si>
  <si>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</si>
  <si>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</si>
  <si>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</si>
  <si>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</si>
  <si>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</si>
  <si>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</si>
  <si>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</si>
  <si>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</si>
  <si>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</si>
  <si>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</si>
  <si>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</si>
  <si>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</si>
  <si>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</si>
  <si>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</si>
  <si>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</si>
  <si>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</si>
  <si>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</si>
  <si>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</si>
  <si>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</si>
  <si>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</si>
  <si>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</si>
  <si>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</si>
  <si>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</si>
  <si>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</si>
  <si>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</si>
  <si>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</si>
  <si>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</si>
  <si>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</si>
  <si>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</si>
  <si>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</si>
  <si>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</si>
  <si>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</si>
  <si>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</si>
  <si>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</si>
  <si>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</si>
  <si>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</si>
  <si>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</si>
  <si>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</si>
  <si>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</si>
  <si>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</si>
  <si>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</si>
  <si>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</si>
  <si>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</si>
  <si>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</si>
  <si>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</si>
  <si>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</si>
  <si>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</si>
  <si>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</si>
  <si>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</si>
  <si>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</si>
  <si>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</si>
  <si>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</si>
  <si>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</si>
  <si>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</si>
  <si>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</si>
  <si>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</si>
  <si>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</si>
  <si>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</si>
  <si>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</si>
  <si>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</si>
  <si>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</si>
  <si>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</si>
  <si>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</si>
  <si>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</si>
  <si>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</si>
  <si>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</si>
  <si>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</si>
  <si>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</si>
  <si>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</si>
  <si>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</si>
  <si>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</si>
  <si>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</si>
  <si>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</si>
  <si>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</si>
  <si>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</si>
  <si>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</si>
  <si>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</si>
  <si>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</si>
  <si>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</si>
  <si>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</si>
  <si>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</si>
  <si>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</si>
  <si>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</si>
  <si>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</si>
  <si>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</si>
  <si>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</si>
  <si>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</si>
  <si>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</si>
  <si>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</si>
  <si>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</si>
  <si>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</si>
  <si>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</si>
  <si>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</si>
  <si>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</si>
  <si>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</si>
  <si>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</si>
  <si>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</si>
  <si>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</si>
  <si>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</si>
  <si>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</si>
  <si>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</si>
  <si>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</si>
  <si>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</si>
  <si>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</si>
  <si>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</si>
  <si>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</si>
  <si>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</si>
  <si>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</si>
  <si>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</si>
  <si>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</si>
  <si>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</si>
  <si>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</si>
  <si>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</si>
  <si>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</si>
  <si>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</si>
  <si>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</si>
  <si>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</si>
  <si>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</si>
  <si>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</si>
  <si>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</si>
  <si>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</si>
  <si>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</si>
  <si>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</si>
  <si>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</si>
  <si>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</si>
  <si>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</si>
  <si>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</si>
  <si>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</si>
  <si>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</si>
  <si>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</si>
  <si>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</si>
  <si>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</si>
  <si>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</si>
  <si>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</si>
  <si>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</si>
  <si>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</si>
  <si>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</si>
  <si>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</si>
  <si>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</si>
  <si>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</si>
  <si>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</si>
  <si>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</si>
  <si>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</si>
  <si>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</si>
  <si>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</si>
  <si>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</si>
  <si>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</si>
  <si>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</si>
  <si>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</si>
  <si>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</si>
  <si>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</si>
  <si>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</si>
  <si>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</si>
  <si>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</si>
  <si>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</si>
  <si>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</si>
  <si>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</si>
  <si>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</si>
  <si>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</si>
  <si>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</si>
  <si>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</si>
  <si>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</si>
  <si>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</si>
  <si>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</si>
  <si>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</si>
  <si>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</si>
  <si>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</si>
  <si>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</si>
  <si>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</si>
  <si>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</si>
  <si>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</si>
  <si>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</si>
  <si>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</si>
  <si>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</si>
  <si>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</si>
  <si>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</si>
  <si>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</si>
  <si>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</si>
  <si>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</si>
  <si>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</si>
  <si>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</si>
  <si>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</si>
  <si>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</si>
  <si>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</si>
  <si>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</si>
  <si>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</si>
  <si>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</si>
  <si>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</si>
  <si>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</si>
  <si>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</si>
  <si>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</si>
  <si>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</si>
  <si>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</si>
  <si>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</si>
  <si>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</si>
  <si>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</si>
  <si>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</si>
  <si>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</si>
  <si>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</si>
  <si>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</si>
  <si>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</si>
  <si>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</si>
  <si>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</si>
  <si>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</si>
  <si>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</si>
  <si>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</si>
  <si>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</si>
  <si>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</si>
  <si>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</si>
  <si>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</si>
  <si>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</si>
  <si>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</si>
  <si>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</si>
  <si>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</si>
  <si>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</si>
  <si>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</si>
  <si>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</si>
  <si>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</si>
  <si>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</si>
  <si>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</si>
  <si>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</si>
  <si>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</si>
  <si>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</si>
  <si>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</si>
  <si>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</si>
  <si>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</si>
  <si>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</si>
  <si>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</si>
  <si>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</si>
  <si>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</si>
  <si>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</si>
  <si>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</si>
  <si>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</si>
  <si>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</si>
  <si>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</si>
  <si>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</si>
  <si>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</si>
  <si>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</si>
  <si>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</si>
  <si>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</si>
  <si>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</si>
  <si>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</si>
  <si>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</si>
  <si>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</si>
  <si>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</si>
  <si>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</si>
  <si>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</si>
  <si>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</si>
  <si>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</si>
  <si>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</si>
  <si>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</si>
  <si>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</si>
  <si>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</si>
  <si>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</si>
  <si>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</si>
  <si>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</si>
  <si>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</si>
  <si>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</si>
  <si>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</si>
  <si>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</si>
  <si>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</si>
  <si>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</si>
  <si>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</si>
  <si>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</si>
  <si>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</si>
  <si>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</si>
  <si>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</si>
  <si>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</si>
  <si>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</si>
  <si>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</si>
  <si>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</si>
  <si>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</si>
  <si>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</si>
  <si>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</si>
  <si>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</si>
  <si>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</si>
  <si>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</si>
  <si>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</si>
  <si>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</si>
  <si>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</si>
  <si>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</si>
  <si>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</si>
  <si>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</si>
  <si>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</si>
  <si>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</si>
  <si>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</si>
  <si>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</si>
  <si>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</si>
  <si>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</si>
  <si>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</si>
  <si>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</si>
  <si>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</si>
  <si>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</si>
  <si>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</si>
  <si>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</si>
  <si>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</si>
  <si>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</si>
  <si>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</si>
  <si>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</si>
  <si>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</si>
  <si>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</si>
  <si>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</si>
  <si>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</si>
  <si>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</si>
  <si>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</si>
  <si>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</si>
  <si>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</si>
  <si>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</si>
  <si>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</si>
  <si>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</si>
  <si>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</si>
  <si>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</si>
  <si>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</si>
  <si>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</si>
  <si>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</si>
  <si>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</si>
  <si>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</si>
  <si>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</si>
  <si>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</si>
  <si>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</si>
  <si>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</si>
  <si>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</si>
  <si>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</si>
  <si>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</si>
  <si>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</si>
  <si>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</si>
  <si>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</si>
  <si>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</si>
  <si>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</si>
  <si>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</si>
  <si>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</si>
  <si>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</si>
  <si>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</si>
  <si>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</si>
  <si>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</si>
  <si>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</si>
  <si>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</si>
  <si>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</si>
  <si>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</si>
  <si>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</si>
  <si>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</si>
  <si>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</si>
  <si>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</si>
  <si>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</si>
  <si>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</si>
  <si>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</si>
  <si>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</si>
  <si>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</si>
  <si>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</si>
  <si>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</si>
  <si>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</si>
  <si>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</si>
  <si>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</si>
  <si>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</si>
  <si>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</si>
  <si>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</si>
  <si>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</si>
  <si>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</si>
  <si>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</si>
  <si>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</si>
  <si>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</si>
  <si>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</si>
  <si>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</si>
  <si>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</si>
  <si>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</si>
  <si>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</si>
  <si>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</si>
  <si>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</si>
  <si>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</si>
  <si>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</si>
  <si>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</si>
  <si>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</si>
  <si>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</si>
  <si>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</si>
  <si>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</si>
  <si>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</si>
  <si>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</si>
  <si>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</si>
  <si>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</si>
  <si>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</si>
  <si>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</si>
  <si>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</si>
  <si>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</si>
  <si>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</si>
  <si>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</si>
  <si>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</si>
  <si>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</si>
  <si>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</si>
  <si>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</si>
  <si>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</si>
  <si>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</si>
  <si>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</si>
  <si>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</si>
  <si>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</si>
  <si>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</si>
  <si>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</si>
  <si>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</si>
  <si>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</si>
  <si>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</si>
  <si>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</si>
  <si>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</si>
  <si>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</si>
  <si>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</si>
  <si>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</si>
  <si>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</si>
  <si>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</si>
  <si>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</si>
  <si>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</si>
  <si>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</si>
  <si>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</si>
  <si>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</si>
  <si>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</si>
  <si>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</si>
  <si>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</si>
  <si>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</si>
  <si>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</si>
  <si>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</si>
  <si>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</si>
  <si>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</si>
  <si>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</si>
  <si>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</si>
  <si>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</si>
  <si>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</si>
  <si>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</si>
  <si>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</si>
  <si>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</si>
  <si>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</si>
  <si>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</si>
  <si>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</si>
  <si>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</si>
  <si>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</si>
  <si>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</si>
  <si>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</si>
  <si>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</si>
  <si>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</si>
  <si>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</si>
  <si>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</si>
  <si>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</si>
  <si>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</si>
  <si>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</si>
  <si>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</si>
  <si>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</si>
  <si>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</si>
  <si>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</si>
  <si>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</si>
  <si>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</si>
  <si>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</si>
  <si>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</si>
  <si>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</si>
  <si>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</si>
  <si>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</si>
  <si>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</si>
  <si>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</si>
  <si>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</si>
  <si>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</si>
  <si>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</si>
  <si>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</si>
  <si>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</si>
  <si>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</si>
  <si>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</si>
  <si>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</si>
  <si>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</si>
  <si>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</si>
  <si>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</si>
  <si>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</si>
  <si>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</si>
  <si>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</si>
  <si>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</si>
  <si>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</si>
  <si>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</si>
  <si>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</si>
  <si>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</si>
  <si>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</si>
  <si>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</si>
  <si>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</si>
  <si>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</si>
  <si>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</si>
  <si>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</si>
  <si>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</si>
  <si>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</si>
  <si>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</si>
  <si>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</si>
  <si>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</si>
  <si>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</si>
  <si>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</si>
  <si>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</si>
  <si>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</si>
  <si>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</si>
  <si>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</si>
  <si>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</si>
  <si>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</si>
  <si>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</si>
  <si>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</si>
  <si>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</si>
  <si>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</si>
  <si>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</si>
  <si>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</si>
  <si>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</si>
  <si>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</si>
  <si>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</si>
  <si>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</si>
  <si>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</si>
  <si>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</si>
  <si>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</si>
  <si>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</si>
  <si>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</si>
  <si>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</si>
  <si>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</si>
  <si>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</si>
  <si>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</si>
  <si>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</si>
  <si>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</si>
  <si>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</si>
  <si>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</si>
  <si>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</si>
  <si>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</si>
  <si>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</si>
  <si>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</si>
  <si>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</si>
  <si>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</si>
  <si>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</si>
  <si>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</si>
  <si>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</si>
  <si>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</si>
  <si>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</si>
  <si>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</si>
  <si>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</si>
  <si>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</si>
  <si>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</si>
  <si>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</si>
  <si>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</si>
  <si>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</si>
  <si>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</si>
  <si>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</si>
  <si>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</si>
  <si>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</si>
  <si>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</si>
  <si>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</si>
  <si>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</si>
  <si>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</si>
  <si>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</si>
  <si>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</si>
  <si>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</si>
  <si>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</si>
  <si>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</si>
  <si>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</si>
  <si>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</si>
  <si>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</si>
  <si>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</si>
  <si>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</si>
  <si>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</si>
  <si>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</si>
  <si>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</si>
  <si>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</si>
  <si>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</si>
  <si>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</si>
  <si>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</si>
  <si>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</si>
  <si>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</si>
  <si>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</si>
  <si>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</si>
  <si>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</si>
  <si>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</si>
  <si>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</si>
  <si>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</si>
  <si>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</si>
  <si>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</si>
  <si>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</si>
  <si>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</si>
  <si>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</si>
  <si>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</si>
  <si>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</si>
  <si>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</si>
  <si>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</si>
  <si>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</si>
  <si>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</si>
  <si>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</si>
  <si>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</si>
  <si>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</si>
  <si>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</si>
  <si>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</si>
  <si>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</si>
  <si>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</si>
  <si>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</si>
  <si>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</si>
  <si>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</si>
  <si>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</si>
  <si>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</si>
  <si>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</si>
  <si>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</si>
  <si>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</si>
  <si>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</si>
  <si>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</si>
  <si>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</si>
  <si>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</si>
  <si>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</si>
  <si>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</si>
  <si>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</si>
  <si>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</si>
  <si>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</si>
  <si>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</si>
  <si>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</si>
  <si>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</si>
  <si>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</si>
  <si>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</si>
  <si>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</si>
  <si>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</si>
  <si>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</si>
  <si>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</si>
  <si>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</si>
  <si>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</si>
  <si>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</si>
  <si>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</si>
  <si>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</si>
  <si>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</si>
  <si>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</si>
  <si>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</si>
  <si>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</si>
  <si>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</si>
  <si>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</si>
  <si>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</si>
  <si>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</si>
  <si>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</si>
  <si>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</si>
  <si>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</si>
  <si>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</si>
  <si>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</si>
  <si>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</si>
  <si>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</si>
  <si>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</si>
  <si>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</si>
  <si>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</si>
  <si>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</si>
  <si>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</si>
  <si>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</si>
  <si>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</si>
  <si>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</si>
  <si>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</si>
  <si>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</si>
  <si>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</si>
  <si>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</si>
  <si>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</si>
  <si>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</si>
  <si>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</si>
  <si>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</si>
  <si>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</si>
  <si>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</si>
  <si>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</si>
  <si>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</si>
  <si>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</si>
  <si>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</si>
  <si>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</si>
  <si>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</si>
  <si>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</si>
  <si>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</si>
  <si>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</si>
  <si>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</si>
  <si>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</si>
  <si>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</si>
  <si>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</si>
  <si>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</si>
  <si>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</si>
  <si>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</si>
  <si>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</si>
  <si>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</si>
  <si>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</si>
  <si>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</si>
  <si>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</si>
  <si>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</si>
  <si>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</si>
  <si>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</si>
  <si>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</si>
  <si>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</si>
  <si>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</si>
  <si>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</si>
  <si>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</si>
  <si>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</si>
  <si>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</si>
  <si>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</si>
  <si>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</si>
  <si>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</si>
  <si>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</si>
  <si>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</si>
  <si>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</si>
  <si>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</si>
  <si>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</si>
  <si>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</si>
  <si>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</si>
  <si>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</si>
  <si>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</si>
  <si>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</si>
  <si>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</si>
  <si>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</si>
  <si>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</si>
  <si>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</si>
  <si>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</si>
  <si>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</si>
  <si>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</si>
  <si>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</si>
  <si>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</si>
  <si>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</si>
  <si>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</si>
  <si>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</si>
  <si>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</si>
  <si>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</si>
  <si>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</si>
  <si>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</si>
  <si>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</si>
  <si>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</si>
  <si>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</si>
  <si>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</si>
  <si>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</si>
  <si>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</si>
  <si>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</si>
  <si>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</si>
  <si>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</si>
  <si>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</si>
  <si>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</si>
  <si>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</si>
  <si>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</si>
  <si>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</si>
  <si>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</si>
  <si>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</si>
  <si>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</si>
  <si>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</si>
  <si>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</si>
  <si>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</si>
  <si>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</si>
  <si>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</si>
  <si>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</si>
  <si>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</si>
  <si>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</si>
  <si>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</si>
  <si>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</si>
  <si>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</si>
  <si>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</si>
  <si>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</si>
  <si>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</si>
  <si>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</si>
  <si>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</si>
  <si>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</si>
  <si>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</si>
  <si>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</si>
  <si>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</si>
  <si>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</si>
  <si>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</si>
  <si>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</si>
  <si>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</si>
  <si>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</si>
  <si>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</si>
  <si>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</si>
  <si>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</si>
  <si>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</si>
  <si>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</si>
  <si>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</si>
  <si>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</si>
  <si>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</si>
  <si>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</si>
  <si>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</si>
  <si>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</si>
  <si>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</si>
  <si>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</si>
  <si>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</si>
  <si>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</si>
  <si>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</si>
  <si>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</si>
  <si>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</si>
  <si>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</si>
  <si>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</si>
  <si>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</si>
  <si>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</si>
  <si>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</si>
  <si>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</si>
  <si>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</si>
  <si>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</si>
  <si>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</si>
  <si>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</si>
  <si>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</si>
  <si>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</si>
  <si>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</si>
  <si>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</si>
  <si>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</si>
  <si>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</si>
  <si>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</si>
  <si>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</si>
  <si>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</si>
  <si>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</si>
  <si>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</si>
  <si>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</si>
  <si>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</si>
  <si>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</si>
  <si>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</si>
  <si>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</si>
  <si>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</si>
  <si>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</si>
  <si>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</si>
  <si>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</si>
  <si>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</si>
  <si>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</si>
  <si>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</si>
  <si>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</si>
  <si>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</si>
  <si>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</si>
  <si>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</si>
  <si>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</si>
  <si>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</si>
  <si>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</si>
  <si>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</si>
  <si>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</si>
  <si>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</si>
  <si>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</si>
  <si>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</si>
  <si>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</si>
  <si>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</si>
  <si>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</si>
  <si>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</si>
  <si>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</si>
  <si>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</si>
  <si>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</si>
  <si>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</si>
  <si>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</si>
  <si>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</si>
  <si>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</si>
  <si>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</si>
  <si>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</si>
  <si>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</si>
  <si>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</si>
  <si>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</si>
  <si>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</si>
  <si>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</si>
  <si>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</si>
  <si>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</si>
  <si>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</si>
  <si>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</si>
  <si>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</si>
  <si>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</si>
  <si>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</si>
  <si>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</si>
  <si>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</si>
  <si>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</si>
  <si>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</si>
  <si>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</si>
  <si>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</si>
  <si>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</si>
  <si>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</si>
  <si>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</si>
  <si>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</si>
  <si>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</si>
  <si>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</si>
  <si>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</si>
  <si>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</si>
  <si>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</si>
  <si>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</si>
  <si>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</si>
  <si>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</si>
  <si>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</si>
  <si>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</si>
  <si>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</si>
  <si>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</si>
  <si>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</si>
  <si>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</si>
  <si>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</si>
  <si>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</si>
  <si>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</si>
  <si>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</si>
  <si>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</si>
  <si>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</si>
  <si>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</si>
  <si>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</si>
  <si>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</si>
  <si>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</si>
  <si>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</si>
  <si>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</si>
  <si>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</si>
  <si>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</si>
  <si>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</si>
  <si>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</si>
  <si>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</si>
  <si>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</si>
  <si>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</si>
  <si>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</si>
  <si>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</si>
  <si>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</si>
  <si>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</si>
  <si>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</si>
  <si>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</si>
  <si>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</si>
  <si>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</si>
  <si>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</si>
  <si>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</si>
  <si>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</si>
  <si>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</si>
  <si>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</si>
  <si>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</si>
  <si>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</si>
  <si>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</si>
  <si>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</si>
  <si>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</si>
  <si>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</si>
  <si>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</si>
  <si>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</si>
  <si>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</si>
  <si>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</si>
  <si>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</si>
  <si>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</si>
  <si>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</si>
  <si>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</si>
  <si>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</si>
  <si>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</si>
  <si>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</si>
  <si>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</si>
  <si>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</si>
  <si>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</si>
  <si>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</si>
  <si>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</si>
  <si>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</si>
  <si>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</si>
  <si>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</si>
  <si>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</si>
  <si>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</si>
  <si>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</si>
  <si>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</si>
  <si>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</si>
  <si>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</si>
  <si>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</si>
  <si>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</si>
  <si>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</si>
  <si>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</si>
  <si>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</si>
  <si>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</si>
  <si>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</si>
  <si>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</si>
  <si>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</si>
  <si>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</si>
  <si>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</si>
  <si>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</si>
  <si>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</si>
  <si>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</si>
  <si>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</si>
  <si>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</si>
  <si>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</si>
  <si>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</si>
  <si>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</si>
  <si>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</si>
  <si>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</si>
  <si>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</si>
  <si>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</si>
  <si>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</si>
  <si>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</si>
  <si>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</si>
  <si>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</si>
  <si>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</si>
  <si>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</si>
  <si>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</si>
  <si>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</si>
  <si>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</si>
  <si>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</si>
  <si>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</si>
  <si>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</si>
  <si>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</si>
  <si>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</si>
  <si>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</si>
  <si>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</si>
  <si>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</si>
  <si>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</si>
  <si>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</si>
  <si>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</si>
  <si>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</si>
  <si>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</si>
  <si>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</si>
  <si>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</si>
  <si>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</si>
  <si>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</si>
  <si>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</si>
  <si>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</si>
  <si>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</si>
  <si>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</si>
  <si>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</si>
  <si>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</si>
  <si>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</si>
  <si>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</si>
  <si>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</si>
  <si>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</si>
  <si>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</si>
  <si>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</si>
  <si>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</si>
  <si>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</si>
  <si>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</si>
  <si>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</si>
  <si>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</si>
  <si>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</si>
  <si>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</si>
  <si>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</si>
  <si>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</si>
  <si>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</si>
  <si>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</si>
  <si>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</si>
  <si>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</si>
  <si>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</si>
  <si>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</si>
  <si>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</si>
  <si>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</si>
  <si>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</si>
  <si>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</si>
  <si>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</si>
  <si>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</si>
  <si>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</si>
  <si>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</si>
  <si>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</si>
  <si>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</si>
  <si>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</si>
  <si>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</si>
  <si>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</si>
  <si>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</si>
  <si>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</si>
  <si>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</si>
  <si>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</si>
  <si>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</si>
  <si>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</si>
  <si>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</si>
  <si>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</si>
  <si>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</si>
  <si>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</si>
  <si>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</si>
  <si>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</si>
  <si>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</si>
  <si>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</si>
  <si>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</si>
  <si>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</si>
  <si>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</si>
  <si>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</si>
  <si>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</si>
  <si>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</si>
  <si>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</si>
  <si>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</si>
  <si>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</si>
  <si>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</si>
  <si>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</si>
  <si>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</si>
  <si>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</si>
  <si>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</si>
  <si>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</si>
  <si>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</si>
  <si>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</si>
  <si>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</si>
  <si>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</si>
  <si>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</si>
  <si>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</si>
  <si>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</si>
  <si>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</si>
  <si>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</si>
  <si>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</si>
  <si>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</si>
  <si>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</si>
  <si>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</si>
  <si>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</si>
  <si>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</si>
  <si>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</si>
  <si>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</si>
  <si>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</si>
  <si>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</si>
  <si>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</si>
  <si>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</si>
  <si>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</si>
  <si>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</si>
  <si>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</si>
  <si>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</si>
  <si>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</si>
  <si>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</si>
  <si>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</si>
  <si>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</si>
  <si>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</si>
  <si>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</si>
  <si>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</si>
  <si>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</si>
  <si>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</si>
  <si>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</si>
  <si>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</si>
  <si>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</si>
  <si>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</si>
  <si>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</si>
  <si>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</si>
  <si>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</si>
  <si>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</si>
  <si>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</si>
  <si>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</si>
  <si>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</si>
  <si>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</si>
  <si>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</si>
  <si>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</si>
  <si>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</si>
  <si>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</si>
  <si>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</si>
  <si>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</si>
  <si>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</si>
  <si>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</si>
  <si>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</si>
  <si>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</si>
  <si>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</si>
  <si>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</si>
  <si>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</si>
  <si>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</si>
  <si>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</si>
  <si>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</si>
  <si>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</si>
  <si>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</si>
  <si>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</si>
  <si>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</si>
  <si>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</si>
  <si>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</si>
  <si>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</si>
  <si>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</si>
  <si>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</si>
  <si>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</si>
  <si>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</si>
  <si>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</si>
  <si>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</si>
  <si>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</si>
  <si>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</si>
  <si>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</si>
  <si>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</si>
  <si>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</si>
  <si>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</si>
  <si>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</si>
  <si>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</si>
  <si>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</si>
  <si>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</si>
  <si>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</si>
  <si>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</si>
  <si>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</si>
  <si>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</si>
  <si>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</si>
  <si>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</si>
  <si>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</si>
  <si>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</si>
  <si>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</si>
  <si>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</si>
  <si>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</si>
  <si>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</si>
  <si>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</si>
  <si>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</si>
  <si>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</si>
  <si>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</si>
  <si>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</si>
  <si>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</si>
  <si>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</si>
  <si>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</si>
  <si>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</si>
  <si>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</si>
  <si>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</si>
  <si>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</si>
  <si>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</si>
  <si>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</si>
  <si>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</si>
  <si>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</si>
  <si>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</si>
  <si>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</si>
  <si>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</si>
  <si>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</si>
  <si>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</si>
  <si>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</si>
  <si>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</si>
  <si>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</si>
  <si>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</si>
  <si>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</si>
  <si>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</si>
  <si>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</si>
  <si>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</si>
  <si>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</si>
  <si>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</si>
  <si>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</si>
  <si>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</si>
  <si>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</si>
  <si>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</si>
  <si>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</si>
  <si>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</si>
  <si>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</si>
  <si>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</si>
  <si>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</si>
  <si>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</si>
  <si>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</si>
  <si>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</si>
  <si>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</si>
  <si>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</si>
  <si>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</si>
  <si>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</si>
  <si>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</si>
  <si>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</si>
  <si>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</si>
  <si>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</si>
  <si>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</si>
  <si>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</si>
  <si>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</si>
  <si>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</si>
  <si>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</si>
  <si>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</si>
  <si>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</si>
  <si>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</si>
  <si>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</si>
  <si>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</si>
  <si>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</si>
  <si>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</si>
  <si>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</si>
  <si>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</si>
  <si>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</si>
  <si>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</si>
  <si>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</si>
  <si>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</si>
  <si>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</si>
  <si>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</si>
  <si>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</si>
  <si>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</si>
  <si>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</si>
  <si>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</si>
  <si>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</si>
  <si>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</si>
  <si>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</si>
  <si>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</si>
  <si>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</si>
  <si>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</si>
  <si>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</si>
  <si>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</si>
  <si>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</si>
  <si>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</si>
  <si>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</si>
  <si>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</si>
  <si>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</si>
  <si>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</si>
  <si>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</si>
  <si>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</si>
  <si>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</si>
  <si>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</si>
  <si>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</si>
  <si>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</si>
  <si>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</si>
  <si>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</si>
  <si>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</si>
  <si>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</si>
  <si>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</si>
  <si>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</si>
  <si>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</si>
  <si>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</si>
  <si>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</si>
  <si>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</si>
  <si>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</si>
  <si>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</si>
  <si>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</si>
  <si>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</si>
  <si>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</si>
  <si>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</si>
  <si>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</si>
  <si>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</si>
  <si>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</si>
  <si>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</si>
  <si>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</si>
  <si>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</si>
  <si>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</si>
  <si>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</si>
  <si>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</si>
  <si>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</si>
  <si>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</si>
  <si>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</si>
  <si>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</si>
  <si>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</si>
  <si>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</si>
  <si>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</si>
  <si>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</si>
  <si>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</si>
  <si>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</si>
  <si>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</si>
  <si>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</si>
  <si>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</si>
  <si>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</si>
  <si>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</si>
  <si>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</si>
  <si>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</si>
  <si>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</si>
  <si>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</si>
  <si>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</si>
  <si>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</si>
  <si>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</si>
  <si>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</si>
  <si>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</si>
  <si>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</si>
  <si>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</si>
  <si>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</si>
  <si>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</si>
  <si>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</si>
  <si>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</si>
  <si>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</si>
  <si>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</si>
  <si>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</si>
  <si>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</si>
  <si>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</si>
  <si>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</si>
  <si>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</si>
  <si>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</si>
  <si>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</si>
  <si>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</si>
  <si>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</si>
  <si>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</si>
  <si>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</si>
  <si>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</si>
  <si>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</si>
  <si>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</si>
  <si>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</si>
  <si>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</si>
  <si>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</si>
  <si>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</si>
  <si>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</si>
  <si>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</si>
  <si>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</si>
  <si>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</si>
  <si>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</si>
  <si>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</si>
  <si>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</si>
  <si>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</si>
  <si>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</si>
  <si>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</si>
  <si>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</si>
  <si>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</si>
  <si>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</si>
  <si>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</si>
  <si>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</si>
  <si>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</si>
  <si>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</si>
  <si>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</si>
  <si>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</si>
  <si>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</si>
  <si>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</si>
  <si>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</si>
  <si>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</si>
  <si>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</si>
  <si>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</si>
  <si>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</si>
  <si>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</si>
  <si>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</si>
  <si>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</si>
  <si>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</si>
  <si>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</si>
  <si>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</si>
  <si>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</si>
  <si>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</si>
  <si>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</si>
  <si>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</si>
  <si>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</si>
  <si>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</si>
  <si>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</si>
  <si>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</si>
  <si>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</si>
  <si>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</si>
  <si>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</si>
  <si>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</si>
  <si>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</si>
  <si>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</si>
  <si>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</si>
  <si>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</si>
  <si>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</si>
  <si>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</si>
  <si>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</si>
  <si>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</si>
  <si>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</si>
  <si>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</si>
  <si>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</si>
  <si>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</si>
  <si>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</si>
  <si>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</si>
  <si>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</si>
  <si>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</si>
  <si>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</si>
  <si>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</si>
  <si>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</si>
  <si>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</si>
  <si>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</si>
  <si>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</si>
  <si>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</si>
  <si>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</si>
  <si>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</si>
  <si>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</si>
  <si>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</si>
  <si>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</si>
  <si>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</si>
  <si>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</si>
  <si>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</si>
  <si>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</si>
  <si>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</si>
  <si>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</si>
  <si>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</si>
  <si>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</si>
  <si>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</si>
  <si>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</si>
  <si>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</si>
  <si>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</si>
  <si>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</si>
  <si>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</si>
  <si>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</si>
  <si>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</si>
  <si>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</si>
  <si>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</si>
  <si>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</si>
  <si>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</si>
  <si>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</si>
  <si>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</si>
  <si>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</si>
  <si>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</si>
  <si>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</si>
  <si>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</si>
  <si>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</si>
  <si>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</si>
  <si>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</si>
  <si>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</si>
  <si>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</si>
  <si>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</si>
  <si>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</si>
  <si>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</si>
  <si>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</si>
  <si>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</si>
  <si>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</si>
  <si>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</si>
  <si>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</si>
  <si>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</si>
  <si>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</si>
  <si>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</si>
  <si>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</si>
  <si>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</si>
  <si>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</si>
  <si>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</si>
  <si>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</si>
  <si>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</si>
  <si>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</si>
  <si>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</si>
  <si>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</si>
  <si>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</si>
  <si>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</si>
  <si>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</si>
  <si>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</si>
  <si>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</si>
  <si>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</si>
  <si>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</si>
  <si>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</si>
  <si>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</si>
  <si>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</si>
  <si>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</si>
  <si>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</si>
  <si>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</si>
  <si>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</si>
  <si>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</si>
  <si>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</si>
  <si>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</si>
  <si>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</si>
  <si>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</si>
  <si>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</si>
  <si>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</si>
  <si>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</si>
  <si>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</si>
  <si>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</si>
  <si>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</si>
  <si>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</si>
  <si>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</si>
  <si>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</si>
  <si>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</si>
  <si>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</si>
  <si>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</si>
  <si>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</si>
  <si>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</si>
  <si>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</si>
  <si>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</si>
  <si>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</si>
  <si>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</si>
  <si>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</si>
  <si>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</si>
  <si>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</si>
  <si>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</si>
  <si>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</si>
  <si>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</si>
  <si>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</si>
  <si>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</si>
  <si>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</si>
  <si>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</si>
  <si>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</si>
  <si>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</si>
  <si>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</si>
  <si>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</si>
  <si>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</si>
  <si>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</si>
  <si>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</si>
  <si>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</si>
  <si>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</si>
  <si>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</si>
  <si>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</si>
  <si>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</si>
  <si>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</si>
  <si>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</si>
  <si>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</si>
  <si>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</si>
  <si>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</si>
  <si>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</si>
  <si>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</si>
  <si>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</si>
  <si>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</si>
  <si>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</si>
  <si>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</si>
  <si>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</si>
  <si>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</si>
  <si>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</si>
  <si>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</si>
  <si>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</si>
  <si>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</si>
  <si>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</si>
  <si>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</si>
  <si>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</si>
  <si>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</si>
  <si>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</si>
  <si>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</si>
  <si>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</si>
  <si>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</si>
  <si>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</si>
  <si>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</si>
  <si>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</si>
  <si>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</si>
  <si>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</si>
  <si>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</si>
  <si>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</si>
  <si>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</si>
  <si>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</si>
  <si>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</si>
  <si>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</si>
  <si>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</si>
  <si>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</si>
  <si>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</si>
  <si>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</si>
  <si>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</si>
  <si>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</si>
  <si>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</si>
  <si>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</si>
  <si>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</si>
  <si>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</si>
  <si>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</si>
  <si>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</si>
  <si>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</si>
  <si>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</si>
  <si>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</si>
  <si>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</si>
  <si>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</si>
  <si>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</si>
  <si>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</si>
  <si>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</si>
  <si>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</si>
  <si>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</si>
  <si>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</si>
  <si>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</si>
  <si>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</si>
  <si>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</si>
  <si>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</si>
  <si>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</si>
  <si>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</si>
  <si>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</si>
  <si>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</si>
  <si>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</si>
  <si>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</si>
  <si>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</si>
  <si>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</si>
  <si>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</si>
  <si>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</si>
  <si>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</si>
  <si>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</si>
  <si>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</si>
  <si>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</si>
  <si>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</si>
  <si>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</si>
  <si>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</si>
  <si>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</si>
  <si>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</si>
  <si>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</si>
  <si>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</si>
  <si>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</si>
  <si>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</si>
  <si>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</si>
  <si>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</si>
  <si>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</si>
  <si>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</si>
  <si>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</si>
  <si>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</si>
  <si>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</si>
  <si>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</si>
  <si>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</si>
  <si>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</si>
  <si>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</si>
  <si>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</si>
  <si>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</si>
  <si>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</si>
  <si>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</si>
  <si>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</si>
  <si>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</si>
  <si>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</si>
  <si>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</si>
  <si>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</si>
  <si>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</si>
  <si>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</si>
  <si>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</si>
  <si>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</si>
  <si>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</si>
  <si>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</si>
  <si>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</si>
  <si>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</si>
  <si>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</si>
  <si>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</si>
  <si>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</si>
  <si>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</si>
  <si>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</si>
  <si>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</si>
  <si>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</si>
  <si>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</si>
  <si>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</si>
  <si>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</si>
  <si>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</si>
  <si>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</si>
  <si>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</si>
  <si>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</si>
  <si>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</si>
  <si>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</si>
  <si>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</si>
  <si>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</si>
  <si>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</si>
  <si>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</si>
  <si>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</si>
  <si>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</si>
  <si>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</si>
  <si>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</si>
  <si>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</si>
  <si>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</si>
  <si>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</si>
  <si>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</si>
  <si>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</si>
  <si>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</si>
  <si>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</si>
  <si>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</si>
  <si>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</si>
  <si>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</si>
  <si>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</si>
  <si>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</si>
  <si>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</si>
  <si>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</si>
  <si>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</si>
  <si>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</si>
  <si>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</si>
  <si>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</si>
  <si>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</si>
  <si>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</si>
  <si>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</si>
  <si>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</si>
  <si>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</si>
  <si>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</si>
  <si>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</si>
  <si>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</si>
  <si>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</si>
  <si>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</si>
  <si>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</si>
  <si>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</si>
  <si>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</si>
  <si>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</si>
  <si>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</si>
  <si>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</si>
  <si>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</si>
  <si>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</si>
  <si>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</si>
  <si>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</si>
  <si>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</si>
  <si>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</si>
  <si>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</si>
  <si>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</si>
  <si>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</si>
  <si>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</si>
  <si>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</si>
  <si>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</si>
  <si>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</si>
  <si>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</si>
  <si>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</si>
  <si>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</si>
  <si>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</si>
  <si>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</si>
  <si>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</si>
  <si>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</si>
  <si>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</si>
  <si>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</si>
  <si>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</si>
  <si>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</si>
  <si>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</si>
  <si>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</si>
  <si>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</si>
  <si>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</si>
  <si>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</si>
  <si>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</si>
  <si>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</si>
  <si>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</si>
  <si>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</si>
  <si>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</si>
  <si>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</si>
  <si>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</si>
  <si>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</si>
  <si>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</si>
  <si>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</si>
  <si>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</si>
  <si>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</si>
  <si>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</si>
  <si>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</si>
  <si>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</si>
  <si>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</si>
  <si>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</si>
  <si>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</si>
  <si>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</si>
  <si>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</si>
  <si>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</si>
  <si>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</si>
  <si>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</si>
  <si>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</si>
  <si>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</si>
  <si>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</si>
  <si>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</si>
  <si>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</si>
  <si>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</si>
  <si>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</si>
  <si>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</si>
  <si>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</si>
  <si>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</si>
  <si>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</si>
  <si>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</si>
  <si>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</si>
  <si>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</si>
  <si>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</si>
  <si>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</si>
  <si>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</si>
  <si>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</si>
  <si>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</si>
  <si>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</si>
  <si>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</si>
  <si>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</si>
  <si>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</si>
  <si>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</si>
  <si>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</si>
  <si>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</si>
  <si>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</si>
  <si>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</si>
  <si>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</si>
  <si>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</si>
  <si>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</si>
  <si>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</si>
  <si>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</si>
  <si>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</si>
  <si>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</si>
  <si>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</si>
  <si>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</si>
  <si>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</si>
  <si>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</si>
  <si>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</si>
  <si>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</si>
  <si>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</si>
  <si>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</si>
  <si>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</si>
  <si>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</si>
  <si>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</si>
  <si>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</si>
  <si>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</si>
  <si>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</si>
  <si>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</si>
  <si>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</si>
  <si>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</si>
  <si>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</si>
  <si>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</si>
  <si>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</si>
  <si>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</si>
  <si>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</si>
  <si>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</si>
  <si>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</si>
  <si>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</si>
  <si>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</si>
  <si>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</si>
  <si>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</si>
  <si>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</si>
  <si>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</si>
  <si>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</si>
  <si>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</si>
  <si>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</si>
  <si>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</si>
  <si>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</si>
  <si>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</si>
  <si>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</si>
  <si>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</si>
  <si>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</si>
  <si>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</si>
  <si>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</si>
  <si>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</si>
  <si>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</si>
  <si>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</si>
  <si>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</si>
  <si>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</si>
  <si>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</si>
  <si>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</si>
  <si>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</si>
  <si>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</si>
  <si>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</si>
  <si>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</si>
  <si>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</si>
  <si>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</si>
  <si>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</si>
  <si>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</si>
  <si>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</si>
  <si>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</si>
  <si>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</si>
  <si>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</si>
  <si>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</si>
  <si>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</si>
  <si>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</si>
  <si>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</si>
  <si>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</si>
  <si>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</si>
  <si>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</si>
  <si>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</si>
  <si>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</si>
  <si>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</si>
  <si>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</si>
  <si>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</si>
  <si>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</si>
  <si>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</si>
  <si>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</si>
  <si>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</si>
  <si>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</si>
  <si>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</si>
  <si>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</si>
  <si>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</si>
  <si>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</si>
  <si>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</si>
  <si>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</si>
  <si>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</si>
  <si>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</si>
  <si>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</si>
  <si>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</si>
  <si>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</si>
  <si>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</si>
  <si>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</si>
  <si>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</si>
  <si>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</si>
  <si>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</si>
  <si>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</si>
  <si>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</si>
  <si>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</si>
  <si>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</si>
  <si>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</si>
  <si>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</si>
  <si>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</si>
  <si>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</si>
  <si>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</si>
  <si>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</si>
  <si>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</si>
  <si>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</si>
  <si>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</si>
  <si>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</si>
  <si>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</si>
  <si>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</si>
  <si>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</si>
  <si>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</si>
  <si>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</si>
  <si>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</si>
  <si>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</si>
  <si>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</si>
  <si>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</si>
  <si>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</si>
  <si>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</si>
  <si>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</si>
  <si>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</si>
  <si>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</si>
  <si>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</si>
  <si>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</si>
  <si>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</si>
  <si>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</si>
  <si>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</si>
  <si>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</si>
  <si>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</si>
  <si>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</si>
  <si>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</si>
  <si>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</si>
  <si>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</si>
  <si>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</si>
  <si>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</si>
  <si>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</si>
  <si>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</si>
  <si>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</si>
  <si>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</si>
  <si>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</si>
  <si>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</si>
  <si>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</si>
  <si>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</si>
  <si>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</si>
  <si>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</si>
  <si>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</si>
  <si>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</si>
  <si>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</si>
  <si>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</si>
  <si>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</si>
  <si>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</si>
  <si>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</si>
  <si>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</si>
  <si>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</si>
  <si>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</si>
  <si>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</si>
  <si>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</si>
  <si>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</si>
  <si>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</si>
  <si>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</si>
  <si>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</si>
  <si>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</si>
  <si>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</si>
  <si>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</si>
  <si>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</si>
  <si>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</si>
  <si>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</si>
  <si>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</si>
  <si>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</si>
  <si>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</si>
  <si>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</si>
  <si>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</si>
  <si>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</si>
  <si>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</si>
  <si>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</si>
  <si>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</si>
  <si>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</si>
  <si>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</si>
  <si>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</si>
  <si>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</si>
  <si>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</si>
  <si>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</si>
  <si>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</si>
  <si>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</si>
  <si>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</si>
  <si>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</si>
  <si>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</si>
  <si>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</si>
  <si>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</si>
  <si>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</si>
  <si>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</si>
  <si>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</si>
  <si>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</si>
  <si>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</si>
  <si>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</si>
  <si>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</si>
  <si>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</si>
  <si>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</si>
  <si>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</si>
  <si>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</si>
  <si>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</si>
  <si>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</si>
  <si>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</si>
  <si>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</si>
  <si>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</si>
  <si>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</si>
  <si>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</si>
  <si>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</si>
  <si>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</si>
  <si>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</si>
  <si>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</si>
  <si>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</si>
  <si>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</si>
  <si>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</si>
  <si>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</si>
  <si>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</si>
  <si>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</si>
  <si>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</si>
  <si>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</si>
  <si>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</si>
  <si>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</si>
  <si>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</si>
  <si>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</si>
  <si>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</si>
  <si>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</si>
  <si>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</si>
  <si>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</si>
  <si>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</si>
  <si>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</si>
  <si>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</si>
  <si>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</si>
  <si>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</si>
  <si>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</si>
  <si>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</si>
  <si>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</si>
  <si>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</si>
  <si>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</si>
  <si>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</si>
  <si>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</si>
  <si>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</si>
  <si>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</si>
  <si>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</si>
  <si>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</si>
  <si>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</si>
  <si>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</si>
  <si>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</si>
  <si>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</si>
  <si>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</si>
  <si>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</si>
  <si>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</si>
  <si>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</si>
  <si>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</si>
  <si>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</si>
  <si>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</si>
  <si>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</si>
  <si>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</si>
  <si>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</si>
  <si>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</si>
  <si>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</si>
  <si>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</si>
  <si>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</si>
  <si>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</si>
  <si>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</si>
  <si>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</si>
  <si>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</si>
  <si>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</si>
  <si>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</si>
  <si>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</si>
  <si>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</si>
  <si>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</si>
  <si>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</si>
  <si>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</si>
  <si>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</si>
  <si>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</si>
  <si>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</si>
  <si>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</si>
  <si>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</si>
  <si>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</si>
  <si>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</si>
  <si>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</si>
  <si>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</si>
  <si>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</si>
  <si>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</si>
  <si>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</si>
  <si>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</si>
  <si>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</si>
  <si>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</si>
  <si>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</si>
  <si>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</si>
  <si>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</si>
  <si>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</si>
  <si>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</si>
  <si>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</si>
  <si>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</si>
  <si>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</si>
  <si>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</si>
  <si>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</si>
  <si>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</si>
  <si>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</si>
  <si>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</si>
  <si>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</si>
  <si>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</si>
  <si>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</si>
  <si>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</si>
  <si>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</si>
  <si>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</si>
  <si>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</si>
  <si>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</si>
  <si>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</si>
  <si>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</si>
  <si>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</si>
  <si>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</si>
  <si>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</si>
  <si>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</si>
  <si>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</si>
  <si>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</si>
  <si>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</si>
  <si>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</si>
  <si>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</si>
  <si>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</si>
  <si>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</si>
  <si>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</si>
  <si>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</si>
  <si>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</si>
  <si>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</si>
  <si>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</si>
  <si>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</si>
  <si>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</si>
  <si>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</si>
  <si>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</si>
  <si>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</si>
  <si>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</si>
  <si>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</si>
  <si>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</si>
  <si>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</si>
  <si>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</si>
  <si>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</si>
  <si>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</si>
  <si>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</si>
  <si>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</si>
  <si>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</si>
  <si>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</si>
  <si>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</si>
  <si>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</si>
  <si>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</si>
  <si>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</si>
  <si>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</si>
  <si>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</si>
  <si>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</si>
  <si>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</si>
  <si>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</si>
  <si>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</si>
  <si>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</si>
  <si>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</si>
  <si>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</si>
  <si>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</si>
  <si>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</si>
  <si>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</si>
  <si>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</si>
  <si>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</si>
  <si>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</si>
  <si>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</si>
  <si>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</si>
  <si>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</si>
  <si>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</si>
  <si>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</si>
  <si>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</si>
  <si>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</si>
  <si>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</si>
  <si>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</si>
  <si>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</si>
  <si>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</si>
  <si>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</si>
  <si>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</si>
  <si>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</si>
  <si>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</si>
  <si>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</si>
  <si>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</si>
  <si>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</si>
  <si>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</si>
  <si>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</si>
  <si>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</si>
  <si>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</si>
  <si>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</si>
  <si>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</si>
  <si>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</si>
  <si>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</si>
  <si>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</si>
  <si>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</si>
  <si>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</si>
  <si>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</si>
  <si>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</si>
  <si>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</si>
  <si>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</si>
  <si>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</si>
  <si>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</si>
  <si>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</si>
  <si>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</si>
  <si>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</si>
  <si>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</si>
  <si>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</si>
  <si>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</si>
  <si>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</si>
  <si>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</si>
  <si>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</si>
  <si>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</si>
  <si>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</si>
  <si>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</si>
  <si>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</si>
  <si>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</si>
  <si>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</si>
  <si>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</si>
  <si>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</si>
  <si>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</si>
  <si>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</si>
  <si>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</si>
  <si>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</si>
  <si>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</si>
  <si>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</si>
  <si>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</si>
  <si>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</si>
  <si>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</si>
  <si>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</si>
  <si>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</si>
  <si>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</si>
  <si>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</si>
  <si>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</si>
  <si>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</si>
  <si>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</si>
  <si>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</si>
  <si>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</si>
  <si>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</si>
  <si>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</si>
  <si>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</si>
  <si>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</si>
  <si>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</si>
  <si>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</si>
  <si>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</si>
  <si>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</si>
  <si>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</si>
  <si>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</si>
  <si>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</si>
  <si>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</si>
  <si>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</si>
  <si>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</si>
  <si>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</si>
  <si>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</si>
  <si>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</si>
  <si>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</si>
  <si>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</si>
  <si>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</si>
  <si>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</si>
  <si>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</si>
  <si>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</si>
  <si>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</si>
  <si>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</si>
  <si>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</si>
  <si>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</si>
  <si>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</si>
  <si>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</si>
  <si>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</si>
  <si>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</si>
  <si>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</si>
  <si>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</si>
  <si>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</si>
  <si>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</si>
  <si>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</si>
  <si>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</si>
  <si>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</si>
  <si>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</si>
  <si>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</si>
  <si>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</si>
  <si>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</si>
  <si>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</si>
  <si>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</si>
  <si>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</si>
  <si>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</si>
  <si>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</si>
  <si>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</si>
  <si>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</si>
  <si>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</si>
  <si>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</si>
  <si>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</si>
  <si>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</si>
  <si>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</si>
  <si>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</si>
  <si>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</si>
  <si>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</si>
  <si>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</si>
  <si>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</si>
  <si>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</si>
  <si>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</si>
  <si>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</si>
  <si>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</si>
  <si>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</si>
  <si>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</si>
  <si>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</si>
  <si>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</si>
  <si>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</si>
  <si>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</si>
  <si>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</si>
  <si>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</si>
  <si>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</si>
  <si>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</si>
  <si>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</si>
  <si>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</si>
  <si>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</si>
  <si>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</si>
  <si>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</si>
  <si>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</si>
  <si>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</si>
  <si>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</si>
  <si>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</si>
  <si>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</si>
  <si>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</si>
  <si>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</si>
  <si>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</si>
  <si>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</si>
  <si>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</si>
  <si>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</si>
  <si>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</si>
  <si>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</si>
  <si>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</si>
  <si>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</si>
  <si>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</si>
  <si>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</si>
  <si>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</si>
  <si>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</si>
  <si>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</si>
  <si>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</si>
  <si>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</si>
  <si>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</si>
  <si>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</si>
  <si>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</si>
  <si>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</si>
  <si>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</si>
  <si>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</si>
  <si>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</si>
  <si>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</si>
  <si>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</si>
  <si>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</si>
  <si>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</si>
  <si>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</si>
  <si>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</si>
  <si>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</si>
  <si>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</si>
  <si>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</si>
  <si>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</si>
  <si>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</si>
  <si>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</si>
  <si>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</si>
  <si>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</si>
  <si>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</si>
  <si>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</si>
  <si>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</si>
  <si>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</si>
  <si>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</si>
  <si>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</si>
  <si>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</si>
  <si>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</si>
  <si>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</si>
  <si>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</si>
  <si>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</si>
  <si>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</si>
  <si>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</si>
  <si>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</si>
  <si>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</si>
  <si>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</si>
  <si>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</si>
  <si>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</si>
  <si>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</si>
  <si>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</si>
  <si>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</si>
  <si>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</si>
  <si>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</si>
  <si>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</si>
  <si>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</si>
  <si>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</si>
  <si>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</si>
  <si>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</si>
  <si>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</si>
  <si>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</si>
  <si>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</si>
  <si>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</si>
  <si>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</si>
  <si>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</si>
  <si>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</si>
  <si>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</si>
  <si>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</si>
  <si>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</si>
  <si>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</si>
  <si>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</si>
  <si>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</si>
  <si>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</si>
  <si>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</si>
  <si>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</si>
  <si>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</si>
  <si>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</si>
  <si>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</si>
  <si>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</si>
  <si>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</si>
  <si>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</si>
  <si>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</si>
  <si>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</si>
  <si>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</si>
  <si>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</si>
  <si>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</si>
  <si>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</si>
  <si>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</si>
  <si>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</si>
  <si>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</si>
  <si>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</si>
  <si>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</si>
  <si>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</si>
  <si>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</si>
  <si>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</si>
  <si>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</si>
  <si>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</si>
  <si>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</si>
  <si>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</si>
  <si>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</si>
  <si>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</si>
  <si>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</si>
  <si>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</si>
  <si>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</si>
  <si>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</si>
  <si>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</si>
  <si>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</si>
  <si>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</si>
  <si>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</si>
  <si>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</si>
  <si>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</si>
  <si>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</si>
  <si>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</si>
  <si>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</si>
  <si>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</si>
  <si>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</si>
  <si>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</si>
  <si>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</si>
  <si>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</si>
  <si>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</si>
  <si>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</si>
  <si>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</si>
  <si>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</si>
  <si>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</si>
  <si>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</si>
  <si>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</si>
  <si>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</si>
  <si>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</si>
  <si>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</si>
  <si>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</si>
  <si>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</si>
  <si>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</si>
  <si>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</si>
  <si>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</si>
  <si>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</si>
  <si>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</si>
  <si>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</si>
  <si>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</si>
  <si>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</si>
  <si>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</si>
  <si>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</si>
  <si>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</si>
  <si>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</si>
  <si>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</si>
  <si>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</si>
  <si>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</si>
  <si>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</si>
  <si>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</si>
  <si>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</si>
  <si>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</si>
  <si>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</si>
  <si>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</si>
  <si>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</si>
  <si>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</si>
  <si>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</si>
  <si>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</si>
  <si>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</si>
  <si>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</si>
  <si>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</si>
  <si>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</si>
  <si>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</si>
  <si>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</si>
  <si>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</si>
  <si>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</si>
  <si>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</si>
  <si>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</si>
  <si>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</si>
  <si>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</si>
  <si>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</si>
  <si>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</si>
  <si>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</si>
  <si>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</si>
  <si>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</si>
  <si>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</si>
  <si>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</si>
  <si>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</si>
  <si>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</si>
  <si>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</si>
  <si>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</si>
  <si>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</si>
  <si>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</si>
  <si>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</si>
  <si>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</si>
  <si>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</si>
  <si>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</si>
  <si>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</si>
  <si>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</si>
  <si>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</si>
  <si>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</si>
  <si>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</si>
  <si>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</si>
  <si>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</si>
  <si>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</si>
  <si>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</si>
  <si>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</si>
  <si>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</si>
  <si>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</si>
  <si>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</si>
  <si>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</si>
  <si>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</si>
  <si>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</si>
  <si>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</si>
  <si>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</si>
  <si>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</si>
  <si>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</si>
  <si>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</si>
  <si>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</si>
  <si>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</si>
  <si>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</si>
  <si>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</si>
  <si>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</si>
  <si>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</si>
  <si>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</si>
  <si>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</si>
  <si>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</si>
  <si>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</si>
  <si>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</si>
  <si>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</si>
  <si>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</si>
  <si>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</si>
  <si>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</si>
  <si>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</si>
  <si>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</si>
  <si>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</si>
  <si>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</si>
  <si>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</si>
  <si>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</si>
  <si>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</si>
  <si>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</si>
  <si>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</si>
  <si>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</si>
  <si>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</si>
  <si>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</si>
  <si>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</si>
  <si>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</si>
  <si>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</si>
  <si>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</si>
  <si>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</si>
  <si>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</si>
  <si>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</si>
  <si>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</si>
  <si>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</si>
  <si>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</si>
  <si>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</si>
  <si>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</si>
  <si>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</si>
  <si>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</si>
  <si>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</si>
  <si>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</si>
  <si>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</si>
  <si>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</si>
  <si>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</si>
  <si>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</si>
  <si>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</si>
  <si>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</si>
  <si>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</si>
  <si>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</si>
  <si>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</si>
  <si>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</si>
  <si>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</si>
  <si>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</si>
  <si>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</si>
  <si>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</si>
  <si>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</si>
  <si>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</si>
  <si>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</si>
  <si>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</si>
  <si>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</si>
  <si>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</si>
  <si>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</si>
  <si>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</si>
  <si>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</si>
  <si>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</si>
  <si>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</si>
  <si>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</si>
  <si>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</si>
  <si>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</si>
  <si>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</si>
  <si>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</si>
  <si>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</si>
  <si>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</si>
  <si>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</si>
  <si>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</si>
  <si>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</si>
  <si>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</si>
  <si>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</si>
  <si>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</si>
  <si>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</si>
  <si>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</si>
  <si>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</si>
  <si>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</si>
  <si>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</si>
  <si>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</si>
  <si>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</si>
  <si>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</si>
  <si>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</si>
  <si>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</si>
  <si>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</si>
  <si>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</si>
  <si>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</si>
  <si>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</si>
  <si>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</si>
  <si>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</si>
  <si>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</si>
  <si>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</si>
  <si>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</si>
  <si>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</si>
  <si>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</si>
  <si>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</si>
  <si>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</si>
  <si>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</si>
  <si>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</si>
  <si>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</si>
  <si>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</si>
  <si>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</si>
  <si>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</si>
  <si>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</si>
  <si>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</si>
  <si>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</si>
  <si>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</si>
  <si>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</si>
  <si>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</si>
  <si>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</si>
  <si>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</si>
  <si>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</si>
  <si>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</si>
  <si>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</si>
  <si>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</si>
  <si>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</si>
  <si>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</si>
  <si>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</si>
  <si>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</si>
  <si>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</si>
  <si>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</si>
  <si>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</si>
  <si>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</si>
  <si>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</si>
  <si>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</si>
  <si>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</si>
  <si>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</si>
  <si>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</si>
  <si>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</si>
  <si>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</si>
  <si>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</si>
  <si>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</si>
  <si>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</si>
  <si>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</si>
  <si>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</si>
  <si>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</si>
  <si>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</si>
  <si>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</si>
  <si>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</si>
  <si>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</si>
  <si>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</si>
  <si>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</si>
  <si>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</si>
  <si>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</si>
  <si>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</si>
  <si>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</si>
  <si>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</si>
  <si>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</si>
  <si>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</si>
  <si>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</si>
  <si>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</si>
  <si>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</si>
  <si>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</si>
  <si>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</si>
  <si>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</si>
  <si>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</si>
  <si>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</si>
  <si>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</si>
  <si>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</si>
  <si>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</si>
  <si>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</si>
  <si>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</si>
  <si>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</si>
  <si>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</si>
  <si>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</si>
  <si>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</si>
  <si>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</si>
  <si>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</si>
  <si>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</si>
  <si>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</si>
  <si>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</si>
  <si>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</si>
  <si>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</si>
  <si>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</si>
  <si>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</si>
  <si>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</si>
  <si>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</si>
  <si>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</si>
  <si>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</si>
  <si>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</si>
  <si>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</si>
  <si>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</si>
  <si>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</si>
  <si>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</si>
  <si>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</si>
  <si>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</si>
  <si>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</si>
  <si>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</si>
  <si>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</si>
  <si>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</si>
  <si>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</si>
  <si>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</si>
  <si>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</si>
  <si>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</si>
  <si>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</si>
  <si>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</si>
  <si>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</si>
  <si>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</si>
  <si>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</si>
  <si>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</si>
  <si>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</si>
  <si>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</si>
  <si>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</si>
  <si>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</si>
  <si>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</si>
  <si>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</si>
  <si>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</si>
  <si>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</si>
  <si>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</si>
  <si>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</si>
  <si>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</si>
  <si>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</si>
  <si>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</si>
  <si>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</si>
  <si>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</si>
  <si>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</si>
  <si>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</si>
  <si>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</si>
  <si>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</si>
  <si>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</si>
  <si>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</si>
  <si>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</si>
  <si>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</si>
  <si>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</si>
  <si>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</si>
  <si>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</si>
  <si>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</si>
  <si>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</si>
  <si>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</si>
  <si>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</si>
  <si>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</si>
  <si>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</si>
  <si>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</si>
  <si>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</si>
  <si>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</si>
  <si>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</si>
  <si>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</si>
  <si>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</si>
  <si>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</si>
  <si>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</si>
  <si>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</si>
  <si>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</si>
  <si>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</si>
  <si>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</si>
  <si>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</si>
  <si>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</si>
  <si>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</si>
  <si>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</si>
  <si>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</si>
  <si>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</si>
  <si>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</si>
  <si>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</si>
  <si>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</si>
  <si>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</si>
  <si>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</si>
  <si>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</si>
  <si>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</si>
  <si>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</si>
  <si>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</si>
  <si>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</si>
  <si>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</si>
  <si>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</si>
  <si>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</si>
  <si>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</si>
  <si>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</si>
  <si>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</si>
  <si>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</si>
  <si>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</si>
  <si>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</si>
  <si>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</si>
  <si>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</si>
  <si>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</si>
  <si>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</si>
  <si>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</si>
  <si>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</si>
  <si>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</si>
  <si>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</si>
  <si>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</si>
  <si>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</si>
  <si>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</si>
  <si>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</si>
  <si>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</si>
  <si>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</si>
  <si>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</si>
  <si>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</si>
  <si>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</si>
  <si>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</si>
  <si>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</si>
  <si>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</si>
  <si>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</si>
  <si>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</si>
  <si>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</si>
  <si>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</si>
  <si>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</si>
  <si>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</si>
  <si>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</si>
  <si>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</si>
  <si>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</si>
  <si>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</si>
  <si>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</si>
  <si>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</si>
  <si>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</si>
  <si>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</si>
  <si>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</si>
  <si>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</si>
  <si>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</si>
  <si>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</si>
  <si>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</si>
  <si>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</si>
  <si>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</si>
  <si>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</si>
  <si>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</si>
  <si>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</si>
  <si>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</si>
  <si>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</si>
  <si>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</si>
  <si>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</si>
  <si>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</si>
  <si>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</si>
  <si>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</si>
  <si>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</si>
  <si>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</si>
  <si>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</si>
  <si>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</si>
  <si>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</si>
  <si>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</si>
  <si>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</si>
  <si>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</si>
  <si>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</si>
  <si>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</si>
  <si>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</si>
  <si>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</si>
  <si>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</si>
  <si>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</si>
  <si>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</si>
  <si>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</si>
  <si>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</si>
  <si>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</si>
  <si>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</si>
  <si>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</si>
  <si>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</si>
  <si>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</si>
  <si>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</si>
  <si>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</si>
  <si>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</si>
  <si>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</si>
  <si>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</si>
  <si>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</si>
  <si>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</si>
  <si>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</si>
  <si>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</si>
  <si>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</si>
  <si>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</si>
  <si>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</si>
  <si>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</si>
  <si>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</si>
  <si>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</si>
  <si>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</si>
  <si>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</si>
  <si>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</si>
  <si>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</si>
  <si>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</si>
  <si>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</si>
  <si>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</si>
  <si>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</si>
  <si>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</si>
  <si>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</si>
  <si>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</si>
  <si>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</si>
  <si>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</si>
  <si>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</si>
  <si>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</si>
  <si>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</si>
  <si>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</si>
  <si>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</si>
  <si>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</si>
  <si>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</si>
  <si>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</si>
  <si>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</si>
  <si>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</si>
  <si>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</si>
  <si>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</si>
  <si>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</si>
  <si>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</si>
  <si>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</si>
  <si>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</si>
  <si>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</si>
  <si>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</si>
  <si>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</si>
  <si>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</si>
  <si>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</si>
  <si>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</si>
  <si>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</si>
  <si>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</si>
  <si>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</si>
  <si>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</si>
  <si>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</si>
  <si>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</si>
  <si>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</si>
  <si>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</si>
  <si>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</si>
  <si>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</si>
  <si>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</si>
  <si>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</si>
  <si>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</si>
  <si>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</si>
  <si>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</si>
  <si>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</si>
  <si>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</si>
  <si>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</si>
  <si>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</si>
  <si>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</si>
  <si>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</si>
  <si>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</si>
  <si>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</si>
  <si>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</si>
  <si>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</si>
  <si>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</si>
  <si>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</si>
  <si>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</si>
  <si>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</si>
  <si>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</si>
  <si>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</si>
  <si>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</si>
  <si>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</si>
  <si>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</si>
  <si>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</si>
  <si>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</si>
  <si>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</si>
  <si>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</si>
  <si>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</si>
  <si>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</si>
  <si>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</si>
  <si>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</si>
  <si>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</si>
  <si>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</si>
  <si>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</si>
  <si>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</si>
  <si>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</si>
  <si>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</si>
  <si>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</si>
  <si>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</si>
  <si>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</si>
  <si>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</si>
  <si>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</si>
  <si>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</si>
  <si>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</si>
  <si>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</si>
  <si>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</si>
  <si>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</si>
  <si>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</si>
  <si>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</si>
  <si>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</si>
  <si>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</si>
  <si>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</si>
  <si>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</si>
  <si>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</si>
  <si>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</si>
  <si>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</si>
  <si>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</si>
  <si>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</si>
  <si>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</si>
  <si>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</si>
  <si>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</si>
  <si>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</si>
  <si>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</si>
  <si>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</si>
  <si>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</si>
  <si>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</si>
  <si>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</si>
  <si>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</si>
  <si>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</si>
  <si>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</si>
  <si>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</si>
  <si>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</si>
  <si>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</si>
  <si>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</si>
  <si>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</si>
  <si>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</si>
  <si>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</si>
  <si>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</si>
  <si>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</si>
  <si>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</si>
  <si>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</si>
  <si>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</si>
  <si>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</si>
  <si>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</si>
  <si>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</si>
  <si>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</si>
  <si>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</si>
  <si>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</si>
  <si>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</si>
  <si>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</si>
  <si>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</si>
  <si>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</si>
  <si>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</si>
  <si>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</si>
  <si>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</si>
  <si>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</si>
  <si>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</si>
  <si>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</si>
  <si>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</si>
  <si>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</si>
  <si>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</si>
  <si>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</si>
  <si>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</si>
  <si>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</si>
  <si>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</si>
  <si>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</si>
  <si>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</si>
  <si>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</si>
  <si>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</si>
  <si>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</si>
  <si>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</si>
  <si>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</si>
  <si>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</si>
  <si>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</si>
  <si>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</si>
  <si>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</si>
  <si>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</si>
  <si>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</si>
  <si>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</si>
  <si>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</si>
  <si>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</si>
  <si>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</si>
  <si>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</si>
  <si>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</si>
  <si>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</si>
  <si>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</si>
  <si>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</si>
  <si>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</si>
  <si>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</si>
  <si>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</si>
  <si>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</si>
  <si>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</si>
  <si>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</si>
  <si>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</si>
  <si>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</si>
  <si>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</si>
  <si>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</si>
  <si>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</si>
  <si>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</si>
  <si>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</si>
  <si>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</si>
  <si>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</si>
  <si>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</si>
  <si>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</si>
  <si>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</si>
  <si>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</si>
  <si>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</si>
  <si>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</si>
  <si>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</si>
  <si>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</si>
  <si>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</si>
  <si>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</si>
  <si>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</si>
  <si>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</si>
  <si>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</si>
  <si>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</si>
  <si>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</si>
  <si>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</si>
  <si>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</si>
  <si>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</si>
  <si>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</si>
  <si>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</si>
  <si>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</si>
  <si>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</si>
  <si>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</si>
  <si>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</si>
  <si>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</si>
  <si>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</si>
  <si>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</si>
  <si>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</si>
  <si>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</si>
  <si>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</si>
  <si>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</si>
  <si>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</si>
  <si>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</si>
  <si>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</si>
  <si>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</si>
  <si>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</si>
  <si>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</si>
  <si>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</si>
  <si>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</si>
  <si>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</si>
  <si>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</si>
  <si>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</si>
  <si>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</si>
  <si>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</si>
  <si>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</si>
  <si>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</si>
  <si>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</si>
  <si>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</si>
  <si>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</si>
  <si>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</si>
  <si>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</si>
  <si>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</si>
  <si>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</si>
  <si>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</si>
  <si>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</si>
  <si>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</si>
  <si>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</si>
  <si>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</si>
  <si>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</si>
  <si>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</si>
  <si>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</si>
  <si>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</si>
  <si>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</si>
  <si>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</si>
  <si>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</si>
  <si>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</si>
  <si>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</si>
  <si>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</si>
  <si>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</si>
  <si>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</si>
  <si>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</si>
  <si>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</si>
  <si>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</si>
  <si>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</si>
  <si>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</si>
  <si>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</si>
  <si>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</si>
  <si>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</si>
  <si>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</si>
  <si>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</si>
  <si>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</si>
  <si>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</si>
  <si>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</si>
  <si>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</si>
  <si>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</si>
  <si>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</si>
  <si>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</si>
  <si>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</si>
  <si>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</si>
  <si>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</si>
  <si>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</si>
  <si>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</si>
  <si>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</si>
  <si>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</si>
  <si>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</si>
  <si>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</si>
  <si>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</si>
  <si>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</si>
  <si>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</si>
  <si>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</si>
  <si>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</si>
  <si>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</si>
  <si>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</si>
  <si>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</si>
  <si>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</si>
  <si>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</si>
  <si>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</si>
  <si>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</si>
  <si>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</si>
  <si>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</si>
  <si>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</si>
  <si>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</si>
  <si>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</si>
  <si>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</si>
  <si>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</si>
  <si>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</si>
  <si>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</si>
  <si>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</si>
  <si>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</si>
  <si>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</si>
  <si>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</si>
  <si>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</si>
  <si>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</si>
  <si>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</si>
  <si>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</si>
  <si>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</si>
  <si>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</si>
  <si>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</si>
  <si>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</si>
  <si>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</si>
  <si>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</si>
  <si>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</si>
  <si>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</si>
  <si>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</si>
  <si>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</si>
  <si>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</si>
  <si>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</si>
  <si>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</si>
  <si>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</si>
  <si>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</si>
  <si>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</si>
  <si>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</si>
  <si>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</si>
  <si>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</si>
  <si>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</si>
  <si>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</si>
  <si>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</si>
  <si>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</si>
  <si>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</si>
  <si>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</si>
  <si>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</si>
  <si>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</si>
  <si>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</si>
  <si>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</si>
  <si>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</si>
  <si>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</si>
  <si>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</si>
  <si>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</si>
  <si>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</si>
  <si>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</si>
  <si>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</si>
  <si>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</si>
  <si>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</si>
  <si>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</si>
  <si>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</si>
  <si>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</si>
  <si>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</si>
  <si>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</si>
  <si>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</si>
  <si>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</si>
  <si>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</si>
  <si>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</si>
  <si>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</si>
  <si>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</si>
  <si>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</si>
  <si>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</si>
  <si>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</si>
  <si>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</si>
  <si>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</si>
  <si>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</si>
  <si>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</si>
  <si>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</si>
  <si>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</si>
  <si>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</si>
  <si>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</si>
  <si>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</si>
  <si>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</si>
  <si>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</si>
  <si>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</si>
  <si>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</si>
  <si>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</si>
  <si>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</si>
  <si>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</si>
  <si>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</si>
  <si>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</si>
  <si>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</si>
  <si>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</si>
  <si>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</si>
  <si>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</si>
  <si>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</si>
  <si>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</si>
  <si>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</si>
  <si>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</si>
  <si>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</si>
  <si>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</si>
  <si>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</si>
  <si>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</si>
  <si>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</si>
  <si>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</si>
  <si>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</si>
  <si>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</si>
  <si>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</si>
  <si>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</si>
  <si>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</si>
  <si>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</si>
  <si>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</si>
  <si>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</si>
  <si>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</si>
  <si>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</si>
  <si>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</si>
  <si>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</si>
  <si>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</si>
  <si>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</si>
  <si>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</si>
  <si>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</si>
  <si>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</si>
  <si>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</si>
  <si>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</si>
  <si>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</si>
  <si>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</si>
  <si>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</si>
  <si>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</si>
  <si>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</si>
  <si>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</si>
  <si>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</si>
  <si>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</si>
  <si>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</si>
  <si>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</si>
  <si>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</si>
  <si>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</si>
  <si>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</si>
  <si>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</si>
  <si>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</si>
  <si>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</si>
  <si>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</si>
  <si>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</si>
  <si>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</si>
  <si>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</si>
  <si>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</si>
  <si>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</si>
  <si>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</si>
  <si>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</si>
  <si>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</si>
  <si>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</si>
  <si>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</si>
  <si>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</si>
  <si>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</si>
  <si>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</si>
  <si>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</si>
  <si>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</si>
  <si>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</si>
  <si>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</si>
  <si>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</si>
  <si>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</si>
  <si>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</si>
  <si>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</si>
  <si>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</si>
  <si>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</si>
  <si>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</si>
  <si>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</si>
  <si>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</si>
  <si>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</si>
  <si>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</si>
  <si>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</si>
  <si>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</si>
  <si>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</si>
  <si>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</si>
  <si>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</si>
  <si>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</si>
  <si>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</si>
  <si>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</si>
  <si>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</si>
  <si>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</si>
  <si>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</si>
  <si>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</si>
  <si>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</si>
  <si>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</si>
  <si>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</si>
  <si>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</si>
  <si>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</si>
  <si>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</si>
  <si>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</si>
  <si>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</si>
  <si>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</si>
  <si>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</si>
  <si>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</si>
  <si>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</si>
  <si>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</si>
  <si>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</si>
  <si>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</si>
  <si>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</si>
  <si>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</si>
  <si>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</si>
  <si>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</si>
  <si>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</si>
  <si>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</si>
  <si>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</si>
  <si>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</si>
  <si>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</si>
  <si>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</si>
  <si>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</si>
  <si>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</si>
  <si>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</si>
  <si>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</si>
  <si>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</si>
  <si>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</si>
  <si>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</si>
  <si>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</si>
  <si>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</si>
  <si>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</si>
  <si>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</si>
  <si>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</si>
  <si>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</si>
  <si>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</si>
  <si>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</si>
  <si>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</si>
  <si>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</si>
  <si>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</si>
  <si>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</si>
  <si>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</si>
  <si>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</si>
  <si>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</si>
  <si>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</si>
  <si>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</si>
  <si>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</si>
  <si>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</si>
  <si>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</si>
  <si>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</si>
  <si>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</si>
  <si>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</si>
  <si>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</si>
  <si>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</si>
  <si>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</si>
  <si>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</si>
  <si>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</si>
  <si>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</si>
  <si>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</si>
  <si>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</si>
  <si>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</si>
  <si>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</si>
  <si>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</si>
  <si>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</si>
  <si>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</si>
  <si>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</si>
  <si>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</si>
  <si>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</si>
  <si>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</si>
  <si>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</si>
  <si>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</si>
  <si>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</si>
  <si>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</si>
  <si>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</si>
  <si>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</si>
  <si>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</si>
  <si>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</si>
  <si>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</si>
  <si>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</si>
  <si>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</si>
  <si>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</si>
  <si>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</si>
  <si>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</si>
  <si>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</si>
  <si>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</si>
  <si>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</si>
  <si>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</si>
  <si>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</si>
  <si>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</si>
  <si>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</si>
  <si>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</si>
  <si>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</si>
  <si>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</si>
  <si>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</si>
  <si>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</si>
  <si>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</si>
  <si>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</si>
  <si>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</si>
  <si>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</si>
  <si>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</si>
  <si>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</si>
  <si>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</si>
  <si>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</si>
  <si>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</si>
  <si>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</si>
  <si>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</si>
  <si>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</si>
  <si>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</si>
  <si>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</si>
  <si>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</si>
  <si>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</si>
  <si>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</si>
  <si>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</si>
  <si>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</si>
  <si>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</si>
  <si>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</si>
  <si>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</si>
  <si>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</si>
  <si>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</si>
  <si>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</si>
  <si>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</si>
  <si>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</si>
  <si>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</si>
  <si>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</si>
  <si>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</si>
  <si>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</si>
  <si>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</si>
  <si>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</si>
  <si>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</si>
  <si>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</si>
  <si>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</si>
  <si>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</si>
  <si>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</si>
  <si>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</si>
  <si>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</si>
  <si>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</si>
  <si>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</si>
  <si>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</si>
  <si>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</si>
  <si>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</si>
  <si>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</si>
  <si>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</si>
  <si>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</si>
  <si>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</si>
  <si>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</si>
  <si>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</si>
  <si>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</si>
  <si>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</si>
  <si>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</si>
  <si>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</si>
  <si>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</si>
  <si>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</si>
  <si>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</si>
  <si>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</si>
  <si>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</si>
  <si>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</si>
  <si>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</si>
  <si>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</si>
  <si>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</si>
  <si>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</si>
  <si>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</si>
  <si>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</si>
  <si>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</si>
  <si>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</si>
  <si>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</si>
  <si>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</si>
  <si>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</si>
  <si>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</si>
  <si>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</si>
  <si>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</si>
  <si>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</si>
  <si>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</si>
  <si>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</si>
  <si>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</si>
  <si>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</si>
  <si>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</si>
  <si>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</si>
  <si>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</si>
  <si>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</si>
  <si>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</si>
  <si>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</si>
  <si>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</si>
  <si>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</si>
  <si>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</si>
  <si>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</si>
  <si>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</si>
  <si>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</si>
  <si>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</si>
  <si>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</si>
  <si>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</si>
  <si>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</si>
  <si>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</si>
  <si>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</si>
  <si>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</si>
  <si>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</si>
  <si>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</si>
  <si>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</si>
  <si>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</si>
  <si>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</si>
  <si>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</si>
  <si>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</si>
  <si>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</si>
  <si>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</si>
  <si>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</si>
  <si>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</si>
  <si>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</si>
  <si>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</si>
  <si>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</si>
  <si>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</si>
  <si>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</si>
  <si>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</si>
  <si>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</si>
  <si>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</si>
  <si>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</si>
  <si>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</si>
  <si>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</si>
  <si>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</si>
  <si>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</si>
  <si>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</si>
  <si>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</si>
  <si>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</si>
  <si>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</si>
  <si>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</si>
  <si>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</si>
  <si>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</si>
  <si>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</si>
  <si>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</si>
  <si>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</si>
  <si>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</si>
  <si>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</si>
  <si>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</si>
  <si>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</si>
  <si>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</si>
  <si>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</si>
  <si>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</si>
  <si>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</si>
  <si>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</si>
  <si>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</si>
  <si>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</si>
  <si>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</si>
  <si>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</si>
  <si>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</si>
  <si>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</si>
  <si>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</si>
  <si>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</si>
  <si>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</si>
  <si>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</si>
  <si>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</si>
  <si>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</si>
  <si>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</si>
  <si>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</si>
  <si>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</si>
  <si>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</si>
  <si>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</si>
  <si>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</si>
  <si>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</si>
  <si>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</si>
  <si>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</si>
  <si>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</si>
  <si>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</si>
  <si>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</si>
  <si>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</si>
  <si>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</si>
  <si>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</si>
  <si>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</si>
  <si>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</si>
  <si>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</si>
  <si>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</si>
  <si>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</si>
  <si>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</si>
  <si>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</si>
  <si>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</si>
  <si>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</si>
  <si>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</si>
  <si>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</si>
  <si>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</si>
  <si>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</si>
  <si>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</si>
  <si>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</si>
  <si>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</si>
  <si>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</si>
  <si>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</si>
  <si>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</si>
  <si>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</si>
  <si>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</si>
  <si>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</si>
  <si>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</si>
  <si>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</si>
  <si>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</si>
  <si>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</si>
  <si>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</si>
  <si>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</si>
  <si>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</si>
  <si>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</si>
  <si>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</si>
  <si>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</si>
  <si>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</si>
  <si>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</si>
  <si>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</si>
  <si>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</si>
  <si>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</si>
  <si>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</si>
  <si>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</si>
  <si>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</si>
  <si>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</si>
  <si>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</si>
  <si>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</si>
  <si>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</si>
  <si>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</si>
  <si>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</si>
  <si>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</si>
  <si>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</si>
  <si>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</si>
  <si>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</si>
  <si>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</si>
  <si>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</si>
  <si>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</si>
  <si>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</si>
  <si>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</si>
  <si>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</si>
  <si>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</si>
  <si>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</si>
  <si>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</si>
  <si>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</si>
  <si>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</si>
  <si>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</si>
  <si>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</si>
  <si>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</si>
  <si>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</si>
  <si>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</si>
  <si>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</si>
  <si>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</si>
  <si>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</si>
  <si>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</si>
  <si>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</si>
  <si>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</si>
  <si>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</si>
  <si>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</si>
  <si>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</si>
  <si>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</si>
  <si>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</si>
  <si>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</si>
  <si>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</si>
  <si>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</si>
  <si>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</si>
  <si>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</si>
  <si>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</si>
  <si>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</si>
  <si>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</si>
  <si>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</si>
  <si>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</si>
  <si>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</si>
  <si>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</si>
  <si>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</si>
  <si>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</si>
  <si>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</si>
  <si>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</si>
  <si>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</si>
  <si>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</si>
  <si>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</si>
  <si>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</si>
  <si>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</si>
  <si>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</si>
  <si>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</si>
  <si>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</si>
  <si>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</si>
  <si>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</si>
  <si>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</si>
  <si>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</si>
  <si>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</si>
  <si>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</si>
  <si>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</si>
  <si>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</si>
  <si>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</si>
  <si>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</si>
  <si>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</si>
  <si>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</si>
  <si>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</si>
  <si>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</si>
  <si>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</si>
  <si>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</si>
  <si>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</si>
  <si>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</si>
  <si>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</si>
  <si>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</si>
  <si>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</si>
  <si>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</si>
  <si>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</si>
  <si>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</si>
  <si>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</si>
  <si>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</si>
  <si>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</si>
  <si>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</si>
  <si>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</si>
  <si>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</si>
  <si>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</si>
  <si>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</si>
  <si>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</si>
  <si>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</si>
  <si>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</si>
  <si>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</si>
  <si>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</si>
  <si>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</si>
  <si>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</si>
  <si>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</si>
  <si>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</si>
  <si>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</si>
  <si>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</si>
  <si>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</si>
  <si>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</si>
  <si>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</si>
  <si>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</si>
  <si>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</si>
  <si>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</si>
  <si>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</si>
  <si>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</si>
  <si>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</si>
  <si>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</si>
  <si>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</si>
  <si>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</si>
  <si>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</si>
  <si>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</si>
  <si>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</si>
  <si>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</si>
  <si>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</si>
  <si>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</si>
  <si>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</si>
  <si>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</si>
  <si>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</si>
  <si>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</si>
  <si>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</si>
  <si>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</si>
  <si>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</si>
  <si>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</si>
  <si>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</si>
  <si>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</si>
  <si>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</si>
  <si>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</si>
  <si>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</si>
  <si>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</si>
  <si>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</si>
  <si>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</si>
  <si>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</si>
  <si>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</si>
  <si>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</si>
  <si>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</si>
  <si>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</si>
  <si>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</si>
  <si>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</si>
  <si>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</si>
  <si>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</si>
  <si>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</si>
  <si>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</si>
  <si>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</si>
  <si>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</si>
  <si>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</si>
  <si>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</si>
  <si>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</si>
  <si>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</si>
  <si>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</si>
  <si>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</si>
  <si>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</si>
  <si>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</si>
  <si>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</si>
  <si>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</si>
  <si>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</si>
  <si>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</si>
  <si>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</si>
  <si>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</si>
  <si>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</si>
  <si>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</si>
  <si>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</si>
  <si>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</si>
  <si>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</si>
  <si>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</si>
  <si>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</si>
  <si>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</si>
  <si>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</si>
  <si>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</si>
  <si>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</si>
  <si>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</si>
  <si>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</si>
  <si>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</si>
  <si>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</si>
  <si>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</si>
  <si>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</si>
  <si>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</si>
  <si>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</si>
  <si>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</si>
  <si>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</si>
  <si>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</si>
  <si>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</si>
  <si>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</si>
  <si>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</si>
  <si>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</si>
  <si>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</si>
  <si>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</si>
  <si>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</si>
  <si>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</si>
  <si>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</si>
  <si>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</si>
  <si>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</si>
  <si>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</si>
  <si>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</si>
  <si>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</si>
  <si>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</si>
  <si>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</si>
  <si>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</si>
  <si>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</si>
  <si>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</si>
  <si>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</si>
  <si>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</si>
  <si>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</si>
  <si>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</si>
  <si>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</si>
  <si>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</si>
  <si>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</si>
  <si>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</si>
  <si>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</si>
  <si>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</si>
  <si>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</si>
  <si>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</si>
  <si>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</si>
  <si>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</si>
  <si>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</si>
  <si>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</si>
  <si>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</si>
  <si>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</si>
  <si>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</si>
  <si>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</si>
  <si>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</si>
  <si>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</si>
  <si>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</si>
  <si>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</si>
  <si>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</si>
  <si>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</si>
  <si>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</si>
  <si>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</si>
  <si>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</si>
  <si>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</si>
  <si>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</si>
  <si>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</si>
  <si>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</si>
  <si>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</si>
  <si>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</si>
  <si>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</si>
  <si>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</si>
  <si>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</si>
  <si>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</si>
  <si>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</si>
  <si>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</si>
  <si>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</si>
  <si>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</si>
  <si>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</si>
  <si>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</si>
  <si>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</si>
  <si>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</si>
  <si>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</si>
  <si>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</si>
  <si>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</si>
  <si>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</si>
  <si>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</si>
  <si>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</si>
  <si>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</si>
  <si>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</si>
  <si>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</si>
  <si>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</si>
  <si>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</si>
  <si>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</si>
  <si>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</si>
  <si>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</si>
  <si>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</si>
  <si>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</si>
  <si>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</si>
  <si>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</si>
  <si>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</si>
  <si>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</si>
  <si>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</si>
  <si>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</si>
  <si>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</si>
  <si>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</si>
  <si>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</si>
  <si>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</si>
  <si>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</si>
  <si>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</si>
  <si>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</si>
  <si>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</si>
  <si>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</si>
  <si>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</si>
  <si>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</si>
  <si>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</si>
  <si>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</si>
  <si>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</si>
  <si>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</si>
  <si>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</si>
  <si>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</si>
  <si>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</si>
  <si>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</si>
  <si>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</si>
  <si>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</si>
  <si>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</si>
  <si>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</si>
  <si>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</si>
  <si>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</si>
  <si>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</si>
  <si>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</si>
  <si>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</si>
  <si>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</si>
  <si>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</si>
  <si>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</si>
  <si>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</si>
  <si>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</si>
  <si>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</si>
  <si>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</si>
  <si>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</si>
  <si>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</si>
  <si>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</si>
  <si>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</si>
  <si>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</si>
  <si>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</si>
  <si>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</si>
  <si>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</si>
  <si>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</si>
  <si>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</si>
  <si>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</si>
  <si>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</si>
  <si>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</si>
  <si>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</si>
  <si>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</si>
  <si>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</si>
  <si>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</si>
  <si>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</si>
  <si>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</si>
  <si>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</si>
  <si>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</si>
  <si>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</si>
  <si>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</si>
  <si>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</si>
  <si>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</si>
  <si>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</si>
  <si>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</si>
  <si>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</si>
  <si>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</si>
  <si>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</si>
  <si>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</si>
  <si>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</si>
  <si>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</si>
  <si>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</si>
  <si>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</si>
  <si>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</si>
  <si>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</si>
  <si>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</si>
  <si>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</si>
  <si>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</si>
  <si>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</si>
  <si>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</si>
  <si>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</si>
  <si>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</si>
  <si>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</si>
  <si>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</si>
  <si>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</si>
  <si>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</si>
  <si>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</si>
  <si>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</si>
  <si>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</si>
  <si>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</si>
  <si>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</si>
  <si>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</si>
  <si>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</si>
  <si>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</si>
  <si>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</si>
  <si>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</si>
  <si>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</si>
  <si>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</si>
  <si>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</si>
  <si>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</si>
  <si>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</si>
  <si>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</si>
  <si>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</si>
  <si>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</si>
  <si>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</si>
  <si>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</si>
  <si>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</si>
  <si>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</si>
  <si>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</si>
  <si>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</si>
  <si>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</si>
  <si>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</si>
  <si>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</si>
  <si>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</si>
  <si>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</si>
  <si>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</si>
  <si>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</si>
  <si>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</si>
  <si>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</si>
  <si>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</si>
  <si>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</si>
  <si>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</si>
  <si>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</si>
  <si>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</si>
  <si>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</si>
  <si>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</si>
  <si>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</si>
  <si>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</si>
  <si>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</si>
  <si>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</si>
  <si>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</si>
  <si>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</si>
  <si>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</si>
  <si>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</si>
  <si>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</si>
  <si>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</si>
  <si>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</si>
  <si>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</si>
  <si>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</si>
  <si>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</si>
  <si>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</si>
  <si>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</si>
  <si>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</si>
  <si>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</si>
  <si>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</si>
  <si>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</si>
  <si>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</si>
  <si>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</si>
  <si>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</si>
  <si>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</si>
  <si>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</si>
  <si>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</si>
  <si>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</si>
  <si>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</si>
  <si>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</si>
  <si>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</si>
  <si>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</si>
  <si>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</si>
  <si>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</si>
  <si>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</si>
  <si>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</si>
  <si>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</si>
  <si>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</si>
  <si>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</si>
  <si>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</si>
  <si>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</si>
  <si>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</si>
  <si>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</si>
  <si>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</si>
  <si>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</si>
  <si>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</si>
  <si>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</si>
  <si>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</si>
  <si>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</si>
  <si>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</si>
  <si>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</si>
  <si>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</si>
  <si>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</si>
  <si>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</si>
  <si>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</si>
  <si>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</si>
  <si>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</si>
  <si>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</si>
  <si>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</si>
  <si>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</si>
  <si>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</si>
  <si>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</si>
  <si>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</si>
  <si>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</si>
  <si>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</si>
  <si>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</si>
  <si>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</si>
  <si>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</si>
  <si>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</si>
  <si>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</si>
  <si>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</si>
  <si>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</si>
  <si>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</si>
  <si>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</si>
  <si>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</si>
  <si>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</si>
  <si>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</si>
  <si>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</si>
  <si>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</si>
  <si>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</si>
  <si>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</si>
  <si>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</si>
  <si>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</si>
  <si>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</si>
  <si>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</si>
  <si>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</si>
  <si>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</si>
  <si>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</si>
  <si>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</si>
  <si>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</si>
  <si>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</si>
  <si>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</si>
  <si>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</si>
  <si>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</si>
  <si>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</si>
  <si>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</si>
  <si>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</si>
  <si>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</si>
  <si>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</si>
  <si>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</si>
  <si>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</si>
  <si>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</si>
  <si>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</si>
  <si>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</si>
  <si>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</si>
  <si>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</si>
  <si>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</si>
  <si>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</si>
  <si>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</si>
  <si>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</si>
  <si>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</si>
  <si>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</si>
  <si>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</si>
  <si>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</si>
  <si>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</si>
  <si>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</si>
  <si>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</si>
  <si>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</si>
  <si>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</si>
  <si>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</si>
  <si>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</si>
  <si>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</si>
  <si>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</si>
  <si>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</si>
  <si>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</si>
  <si>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</si>
  <si>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</si>
  <si>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</si>
  <si>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</si>
  <si>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</si>
  <si>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</si>
  <si>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</si>
  <si>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</si>
  <si>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</si>
  <si>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</si>
  <si>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</si>
  <si>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</si>
  <si>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</si>
  <si>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</si>
  <si>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</si>
  <si>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</si>
  <si>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</si>
  <si>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</si>
  <si>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</si>
  <si>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</si>
  <si>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</si>
  <si>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</si>
  <si>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</si>
  <si>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</si>
  <si>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</si>
  <si>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</si>
  <si>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</si>
  <si>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</si>
  <si>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</si>
  <si>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</si>
  <si>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</si>
  <si>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</si>
  <si>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</si>
  <si>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</si>
  <si>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</si>
  <si>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</si>
  <si>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</si>
  <si>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</si>
  <si>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</si>
  <si>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</si>
  <si>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</si>
  <si>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</si>
  <si>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</si>
  <si>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</si>
  <si>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</si>
  <si>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</si>
  <si>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</si>
  <si>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</si>
  <si>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</si>
  <si>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</si>
  <si>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</si>
  <si>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</si>
  <si>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</si>
  <si>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</si>
  <si>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</si>
  <si>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</si>
  <si>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</si>
  <si>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</si>
  <si>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</si>
  <si>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</si>
  <si>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</si>
  <si>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</si>
  <si>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</si>
  <si>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</si>
  <si>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</si>
  <si>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</si>
  <si>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</si>
  <si>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</si>
  <si>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</si>
  <si>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</si>
  <si>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</si>
  <si>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</si>
  <si>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</si>
  <si>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</si>
  <si>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</si>
  <si>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</si>
  <si>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</si>
  <si>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</si>
  <si>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</si>
  <si>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</si>
  <si>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</si>
  <si>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</si>
  <si>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</si>
  <si>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</si>
  <si>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</si>
  <si>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</si>
  <si>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</si>
  <si>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</si>
  <si>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</si>
  <si>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</si>
  <si>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</si>
  <si>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</si>
  <si>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</si>
  <si>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</si>
  <si>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</si>
  <si>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</si>
  <si>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</si>
  <si>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</si>
  <si>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</si>
  <si>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</si>
  <si>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</si>
  <si>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</si>
  <si>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</si>
  <si>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</si>
  <si>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</si>
  <si>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</si>
  <si>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</si>
  <si>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</si>
  <si>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</si>
  <si>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</si>
  <si>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</si>
  <si>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</si>
  <si>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</si>
  <si>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</si>
  <si>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</si>
  <si>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</si>
  <si>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</si>
  <si>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</si>
  <si>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</si>
  <si>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</si>
  <si>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</si>
  <si>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</si>
  <si>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</si>
  <si>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</si>
  <si>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</si>
  <si>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</si>
  <si>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</si>
  <si>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</si>
  <si>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</si>
  <si>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</si>
  <si>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</si>
  <si>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</si>
  <si>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</si>
  <si>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</si>
  <si>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</si>
  <si>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</si>
  <si>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</si>
  <si>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</si>
  <si>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</si>
  <si>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</si>
  <si>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</si>
  <si>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</si>
  <si>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</si>
  <si>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</si>
  <si>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</si>
  <si>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</si>
  <si>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</si>
  <si>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</si>
  <si>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</si>
  <si>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</si>
  <si>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</si>
  <si>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</si>
  <si>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</si>
  <si>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</si>
  <si>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</si>
  <si>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</si>
  <si>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</si>
  <si>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</si>
  <si>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</si>
  <si>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</si>
  <si>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</si>
  <si>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</si>
  <si>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</si>
  <si>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</si>
  <si>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</si>
  <si>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</si>
  <si>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</si>
  <si>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</si>
  <si>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</si>
  <si>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</si>
  <si>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</si>
  <si>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</si>
  <si>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</si>
  <si>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</si>
  <si>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</si>
  <si>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</si>
  <si>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</si>
  <si>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</si>
  <si>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</si>
  <si>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</si>
  <si>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</si>
  <si>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</si>
  <si>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</si>
  <si>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</si>
  <si>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</si>
  <si>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</si>
  <si>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</si>
  <si>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</si>
  <si>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</si>
  <si>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</si>
  <si>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</si>
  <si>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</si>
  <si>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</si>
  <si>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</si>
  <si>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</si>
  <si>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</si>
  <si>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</si>
  <si>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</si>
  <si>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</si>
  <si>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</si>
  <si>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</si>
  <si>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</si>
  <si>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</si>
  <si>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</si>
  <si>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</si>
  <si>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</si>
  <si>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</si>
  <si>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</si>
  <si>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</si>
  <si>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</si>
  <si>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</si>
  <si>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</si>
  <si>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</si>
  <si>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</si>
  <si>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</si>
  <si>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</si>
  <si>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</si>
  <si>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</si>
  <si>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</si>
  <si>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</si>
  <si>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</si>
  <si>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</si>
  <si>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</si>
  <si>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</si>
  <si>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</si>
  <si>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</si>
  <si>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</si>
  <si>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</si>
  <si>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</si>
  <si>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</si>
  <si>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</si>
  <si>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</si>
  <si>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</si>
  <si>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</si>
  <si>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</si>
  <si>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</si>
  <si>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</si>
  <si>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</si>
  <si>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</si>
  <si>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</si>
  <si>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</si>
  <si>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</si>
  <si>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</si>
  <si>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</si>
  <si>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</si>
  <si>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</si>
  <si>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</si>
  <si>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</si>
  <si>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</si>
  <si>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</si>
  <si>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</si>
  <si>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</si>
  <si>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</si>
  <si>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</si>
  <si>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</si>
  <si>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</si>
  <si>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</si>
  <si>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</si>
  <si>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</si>
  <si>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</si>
  <si>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</si>
  <si>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</si>
  <si>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</si>
  <si>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</si>
  <si>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</si>
  <si>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</si>
  <si>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</si>
  <si>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</si>
  <si>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</si>
  <si>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</si>
  <si>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</si>
  <si>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</si>
  <si>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</si>
  <si>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</si>
  <si>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</si>
  <si>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</si>
  <si>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</si>
  <si>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</si>
  <si>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</si>
  <si>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</si>
  <si>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</si>
  <si>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</si>
  <si>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</si>
  <si>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</si>
  <si>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</si>
  <si>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</si>
  <si>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</si>
  <si>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</si>
  <si>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</si>
  <si>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</si>
  <si>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</si>
  <si>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</si>
  <si>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</si>
  <si>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</si>
  <si>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</si>
  <si>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</si>
  <si>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</si>
  <si>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</si>
  <si>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</si>
  <si>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</si>
  <si>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</si>
  <si>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</si>
  <si>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</si>
  <si>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</si>
  <si>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</si>
  <si>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</si>
  <si>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</si>
  <si>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</si>
  <si>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</si>
  <si>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</si>
  <si>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</si>
  <si>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</si>
  <si>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</si>
  <si>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</si>
  <si>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</si>
  <si>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</si>
  <si>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</si>
  <si>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</si>
  <si>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</si>
  <si>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</si>
  <si>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</si>
  <si>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</si>
  <si>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</si>
  <si>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</si>
  <si>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</si>
  <si>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</si>
  <si>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</si>
  <si>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</si>
  <si>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</si>
  <si>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</si>
  <si>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</si>
  <si>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</si>
  <si>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</si>
  <si>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</si>
  <si>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</si>
  <si>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</si>
  <si>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</si>
  <si>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</si>
  <si>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</si>
  <si>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</si>
  <si>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</si>
  <si>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</si>
  <si>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</si>
  <si>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</si>
  <si>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</si>
  <si>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</si>
  <si>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</si>
  <si>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</si>
  <si>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</si>
  <si>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</si>
  <si>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</si>
  <si>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</si>
  <si>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</si>
  <si>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</si>
  <si>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</si>
  <si>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</si>
  <si>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</si>
  <si>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</si>
  <si>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</si>
  <si>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</si>
  <si>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</si>
  <si>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</si>
  <si>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</si>
  <si>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</si>
  <si>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</si>
  <si>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</si>
  <si>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</si>
  <si>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</si>
  <si>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</si>
  <si>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</si>
  <si>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</si>
  <si>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</si>
  <si>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</si>
  <si>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</si>
  <si>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</si>
  <si>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</si>
  <si>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</si>
  <si>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</si>
  <si>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</si>
  <si>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</si>
  <si>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</si>
  <si>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</si>
  <si>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</si>
  <si>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</si>
  <si>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</si>
  <si>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</si>
  <si>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</si>
  <si>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</si>
  <si>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</si>
  <si>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</si>
  <si>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</si>
  <si>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</si>
  <si>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</si>
  <si>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</si>
  <si>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</si>
  <si>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</si>
  <si>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</si>
  <si>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</si>
  <si>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</si>
  <si>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</si>
  <si>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</si>
  <si>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</si>
  <si>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</si>
  <si>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</si>
  <si>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</si>
  <si>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</si>
  <si>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</si>
  <si>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</si>
  <si>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</si>
  <si>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</si>
  <si>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</si>
  <si>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</si>
  <si>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</si>
  <si>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</si>
  <si>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</si>
  <si>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</si>
  <si>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</si>
  <si>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</si>
  <si>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</si>
  <si>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</si>
  <si>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</si>
  <si>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</si>
  <si>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</si>
  <si>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</si>
  <si>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</si>
  <si>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</si>
  <si>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</si>
  <si>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</si>
  <si>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</si>
  <si>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</si>
  <si>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</si>
  <si>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</si>
  <si>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</si>
  <si>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</si>
  <si>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</si>
  <si>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</si>
  <si>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</si>
  <si>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</si>
  <si>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</si>
  <si>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</si>
  <si>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</si>
  <si>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</si>
  <si>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</si>
  <si>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</si>
  <si>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</si>
  <si>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</si>
  <si>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</si>
  <si>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</si>
  <si>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</si>
  <si>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</si>
  <si>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</si>
  <si>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</si>
  <si>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</si>
  <si>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</si>
  <si>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</si>
  <si>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</si>
  <si>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</si>
  <si>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</si>
  <si>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</si>
  <si>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</si>
  <si>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</si>
  <si>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</si>
  <si>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</si>
  <si>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</si>
  <si>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</si>
  <si>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</si>
  <si>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</si>
  <si>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</si>
  <si>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</si>
  <si>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</si>
  <si>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</si>
  <si>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</si>
  <si>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</si>
  <si>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</si>
  <si>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</si>
  <si>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</si>
  <si>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</si>
  <si>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</si>
  <si>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</si>
  <si>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</si>
  <si>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</si>
  <si>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</si>
  <si>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</si>
  <si>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</si>
  <si>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</si>
  <si>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</si>
  <si>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</si>
  <si>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</si>
  <si>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</si>
  <si>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</si>
  <si>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</si>
  <si>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</si>
  <si>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</si>
  <si>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</si>
  <si>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</si>
  <si>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</si>
  <si>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</si>
  <si>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</si>
  <si>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</si>
  <si>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</si>
  <si>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</si>
  <si>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</si>
  <si>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</si>
  <si>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</si>
  <si>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</si>
  <si>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</si>
  <si>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</si>
  <si>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</si>
  <si>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</si>
  <si>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</si>
  <si>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</si>
  <si>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</si>
  <si>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</si>
  <si>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</si>
  <si>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</si>
  <si>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</si>
  <si>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</si>
  <si>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</si>
  <si>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</si>
  <si>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</si>
  <si>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</si>
  <si>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</si>
  <si>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</si>
  <si>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</si>
  <si>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</si>
  <si>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</si>
  <si>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</si>
  <si>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</si>
  <si>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</si>
  <si>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</si>
  <si>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</si>
  <si>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</si>
  <si>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</si>
  <si>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</si>
  <si>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</si>
  <si>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</si>
  <si>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</si>
  <si>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</si>
  <si>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</si>
  <si>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</si>
  <si>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</si>
  <si>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</si>
  <si>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</si>
  <si>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</si>
  <si>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</si>
  <si>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</si>
  <si>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</si>
  <si>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</si>
  <si>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</si>
  <si>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</si>
  <si>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</si>
  <si>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</si>
  <si>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</si>
  <si>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</si>
  <si>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</si>
  <si>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</si>
  <si>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</si>
  <si>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</si>
  <si>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</si>
  <si>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</si>
  <si>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</si>
  <si>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</si>
  <si>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</si>
  <si>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</si>
  <si>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</si>
  <si>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</si>
  <si>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</si>
  <si>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</si>
  <si>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</si>
  <si>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</si>
  <si>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</si>
  <si>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</si>
  <si>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</si>
  <si>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</si>
  <si>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</si>
  <si>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</si>
  <si>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</si>
  <si>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</si>
  <si>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</si>
  <si>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</si>
  <si>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</si>
  <si>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</si>
  <si>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</si>
  <si>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</si>
  <si>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</si>
  <si>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</si>
  <si>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</si>
  <si>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</si>
  <si>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</si>
  <si>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</si>
  <si>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</si>
  <si>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</si>
  <si>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</si>
  <si>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</si>
  <si>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</si>
  <si>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</si>
  <si>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</si>
  <si>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</si>
  <si>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</si>
  <si>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</si>
  <si>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</si>
  <si>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</si>
  <si>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</si>
  <si>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</si>
  <si>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</si>
  <si>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</si>
  <si>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</si>
  <si>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</si>
  <si>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</si>
  <si>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</si>
  <si>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</si>
  <si>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</si>
  <si>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</si>
  <si>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</si>
  <si>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</si>
  <si>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</si>
  <si>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</si>
  <si>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</si>
  <si>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</si>
  <si>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</si>
  <si>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</si>
  <si>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</si>
  <si>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</si>
  <si>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</si>
  <si>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</si>
  <si>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</si>
  <si>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</si>
  <si>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</si>
  <si>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</si>
  <si>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</si>
  <si>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</si>
  <si>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</si>
  <si>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</si>
  <si>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</si>
  <si>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</si>
  <si>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</si>
  <si>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</si>
  <si>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</si>
  <si>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</si>
  <si>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</si>
  <si>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</si>
  <si>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</si>
  <si>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</si>
  <si>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</si>
  <si>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</si>
  <si>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</si>
  <si>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</si>
  <si>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</si>
  <si>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</si>
  <si>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</si>
  <si>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</si>
  <si>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</si>
  <si>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</si>
  <si>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</si>
  <si>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</si>
  <si>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</si>
  <si>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</si>
  <si>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</si>
  <si>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</si>
  <si>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</si>
  <si>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</si>
  <si>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</si>
  <si>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</si>
  <si>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</si>
  <si>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</si>
  <si>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</si>
  <si>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</si>
  <si>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</si>
  <si>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</si>
  <si>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</si>
  <si>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</si>
  <si>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</si>
  <si>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</si>
  <si>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</si>
  <si>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</si>
  <si>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</si>
  <si>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</si>
  <si>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</si>
  <si>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</si>
  <si>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</si>
  <si>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</si>
  <si>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</si>
  <si>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</si>
  <si>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</si>
  <si>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</si>
  <si>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</si>
  <si>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</si>
  <si>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</si>
  <si>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</si>
  <si>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</si>
  <si>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</si>
  <si>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</si>
  <si>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</si>
  <si>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</si>
  <si>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</si>
  <si>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</si>
  <si>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</si>
  <si>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</si>
  <si>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</si>
  <si>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</si>
  <si>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</si>
  <si>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</si>
  <si>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</si>
  <si>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</si>
  <si>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</si>
  <si>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</si>
  <si>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</si>
  <si>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</si>
  <si>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</si>
  <si>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</si>
  <si>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</si>
  <si>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</si>
  <si>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</si>
  <si>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</si>
  <si>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</si>
  <si>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</si>
  <si>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</si>
  <si>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</si>
  <si>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</si>
  <si>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</si>
  <si>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</si>
  <si>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</si>
  <si>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</si>
  <si>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</si>
  <si>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</si>
  <si>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</si>
  <si>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</si>
  <si>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</si>
  <si>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</si>
  <si>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</si>
  <si>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</si>
  <si>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</si>
  <si>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</si>
  <si>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</si>
  <si>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</si>
  <si>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</si>
  <si>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</si>
  <si>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</si>
  <si>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</si>
  <si>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</si>
  <si>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</si>
  <si>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</si>
  <si>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</si>
  <si>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</si>
  <si>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</si>
  <si>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</si>
  <si>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</si>
  <si>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</si>
  <si>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</si>
  <si>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</si>
  <si>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</si>
  <si>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</si>
  <si>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</si>
  <si>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</si>
  <si>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</si>
  <si>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</si>
  <si>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</si>
  <si>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</si>
  <si>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</si>
  <si>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</si>
  <si>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</si>
  <si>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</si>
  <si>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</si>
  <si>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</si>
  <si>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</si>
  <si>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</si>
  <si>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</si>
  <si>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</si>
  <si>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</si>
  <si>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</si>
  <si>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</si>
  <si>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</si>
  <si>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</si>
  <si>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</si>
  <si>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</si>
  <si>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</si>
  <si>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</si>
  <si>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</si>
  <si>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</si>
  <si>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</si>
  <si>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</si>
  <si>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</si>
  <si>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</si>
  <si>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</si>
  <si>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</si>
  <si>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</si>
  <si>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</si>
  <si>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</si>
  <si>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</si>
  <si>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</si>
  <si>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</si>
  <si>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</si>
  <si>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</si>
  <si>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</si>
  <si>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</si>
  <si>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</si>
  <si>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</si>
  <si>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</si>
  <si>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</si>
  <si>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</si>
  <si>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</si>
  <si>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</si>
  <si>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</si>
  <si>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</si>
  <si>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</si>
  <si>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</si>
  <si>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</si>
  <si>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</si>
  <si>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</si>
  <si>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</si>
  <si>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</si>
  <si>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</si>
  <si>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</si>
  <si>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</si>
  <si>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</si>
  <si>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</si>
  <si>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</si>
  <si>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</si>
  <si>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</si>
  <si>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</si>
  <si>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</si>
  <si>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</si>
  <si>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</si>
  <si>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</si>
  <si>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</si>
  <si>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</si>
  <si>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</si>
  <si>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</si>
  <si>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</si>
  <si>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</si>
  <si>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</si>
  <si>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</si>
  <si>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</si>
  <si>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</si>
  <si>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</si>
  <si>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</si>
  <si>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</si>
  <si>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</si>
  <si>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</si>
  <si>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</si>
  <si>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</si>
  <si>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</si>
  <si>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</si>
  <si>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</si>
  <si>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</si>
  <si>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</si>
  <si>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</si>
  <si>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</si>
  <si>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</si>
  <si>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</si>
  <si>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</si>
  <si>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</si>
  <si>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</si>
  <si>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</si>
  <si>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</si>
  <si>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</si>
  <si>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</si>
  <si>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</si>
  <si>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</si>
  <si>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</si>
  <si>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</si>
  <si>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</si>
  <si>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</si>
  <si>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</si>
  <si>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</si>
  <si>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</si>
  <si>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</si>
  <si>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</si>
  <si>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</si>
  <si>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</si>
  <si>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</si>
  <si>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</si>
  <si>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</si>
  <si>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</si>
  <si>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</si>
  <si>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</si>
  <si>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</si>
  <si>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</si>
  <si>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</si>
  <si>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</si>
  <si>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</si>
  <si>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</si>
  <si>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</si>
  <si>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</si>
  <si>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</si>
  <si>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</si>
  <si>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</si>
  <si>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</si>
  <si>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</si>
  <si>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</si>
  <si>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</si>
  <si>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</si>
  <si>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</si>
  <si>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</si>
  <si>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</si>
  <si>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</si>
  <si>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</si>
  <si>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</si>
  <si>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</si>
  <si>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</si>
  <si>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</si>
  <si>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</si>
  <si>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</si>
  <si>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</si>
  <si>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</si>
  <si>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</si>
  <si>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</si>
  <si>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</si>
  <si>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</si>
  <si>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</si>
  <si>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</si>
  <si>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</si>
  <si>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</si>
  <si>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</si>
  <si>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</si>
  <si>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</si>
  <si>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</si>
  <si>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</si>
  <si>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</si>
  <si>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</si>
  <si>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</si>
  <si>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</si>
  <si>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</si>
  <si>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</si>
  <si>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</si>
  <si>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</si>
  <si>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</si>
  <si>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</si>
  <si>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</si>
  <si>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</si>
  <si>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</si>
  <si>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</si>
  <si>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</si>
  <si>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</si>
  <si>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</si>
  <si>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</si>
  <si>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</si>
  <si>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</si>
  <si>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</si>
  <si>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</si>
  <si>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</si>
  <si>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</si>
  <si>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</si>
  <si>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</si>
  <si>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</si>
  <si>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</si>
  <si>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</si>
  <si>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</si>
  <si>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</si>
  <si>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</si>
  <si>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</si>
  <si>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</si>
  <si>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</si>
  <si>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</si>
  <si>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</si>
  <si>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</si>
  <si>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</si>
  <si>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</si>
  <si>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</si>
  <si>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</si>
  <si>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</si>
  <si>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</si>
  <si>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</si>
  <si>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</si>
  <si>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</si>
  <si>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</si>
  <si>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</si>
  <si>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</si>
  <si>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</si>
  <si>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</si>
  <si>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</si>
  <si>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</si>
  <si>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</si>
  <si>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</si>
  <si>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</si>
  <si>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</si>
  <si>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</si>
  <si>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</si>
  <si>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</si>
  <si>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</si>
  <si>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</si>
  <si>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</si>
  <si>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</si>
  <si>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</si>
  <si>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</si>
  <si>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</si>
  <si>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</si>
  <si>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</si>
  <si>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</si>
  <si>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</si>
  <si>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</si>
  <si>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</si>
  <si>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</si>
  <si>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</si>
  <si>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</si>
  <si>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</si>
  <si>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</si>
  <si>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</si>
  <si>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</si>
  <si>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</si>
  <si>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</si>
  <si>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</si>
  <si>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</si>
  <si>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</si>
  <si>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</si>
  <si>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</si>
  <si>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</si>
  <si>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</si>
  <si>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</si>
  <si>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</si>
  <si>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</si>
  <si>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</si>
  <si>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</si>
  <si>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</si>
  <si>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</si>
  <si>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</si>
  <si>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</si>
  <si>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</si>
  <si>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</si>
  <si>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</si>
  <si>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</si>
  <si>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</si>
  <si>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</si>
  <si>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</si>
  <si>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</si>
  <si>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</si>
  <si>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</si>
  <si>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</si>
  <si>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</si>
  <si>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</si>
  <si>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</si>
  <si>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</si>
  <si>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</si>
  <si>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</si>
  <si>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</si>
  <si>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</si>
  <si>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</si>
  <si>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</si>
  <si>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</si>
  <si>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</si>
  <si>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</si>
  <si>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</si>
  <si>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</si>
  <si>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</si>
  <si>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</si>
  <si>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</si>
  <si>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</si>
  <si>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</si>
  <si>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</si>
  <si>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</si>
  <si>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</si>
  <si>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</si>
  <si>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</si>
  <si>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</si>
  <si>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</si>
  <si>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</si>
  <si>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</si>
  <si>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</si>
  <si>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</si>
  <si>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</si>
  <si>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</si>
  <si>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</si>
  <si>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</si>
  <si>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</si>
  <si>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</si>
  <si>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</si>
  <si>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</si>
  <si>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</si>
  <si>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</si>
  <si>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</si>
  <si>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</si>
  <si>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</si>
  <si>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</si>
  <si>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</si>
  <si>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</si>
  <si>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</si>
  <si>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</si>
  <si>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</si>
  <si>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</si>
  <si>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</si>
  <si>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</si>
  <si>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</si>
  <si>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</si>
  <si>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</si>
  <si>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</si>
  <si>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</si>
  <si>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</si>
  <si>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</si>
  <si>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</si>
  <si>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</si>
  <si>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</si>
  <si>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</si>
  <si>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</si>
  <si>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</si>
  <si>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</si>
  <si>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</si>
  <si>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</si>
  <si>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</si>
  <si>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</si>
  <si>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</si>
  <si>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</si>
  <si>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</si>
  <si>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</si>
  <si>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</si>
  <si>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</si>
  <si>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</si>
  <si>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</si>
  <si>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</si>
  <si>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</si>
  <si>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</si>
  <si>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</si>
  <si>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</si>
  <si>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</si>
  <si>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</si>
  <si>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</si>
  <si>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</si>
  <si>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</si>
  <si>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</si>
  <si>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</si>
  <si>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</si>
  <si>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</si>
  <si>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</si>
  <si>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</si>
  <si>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</si>
  <si>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</si>
  <si>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</si>
  <si>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</si>
  <si>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</si>
  <si>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</si>
  <si>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</si>
  <si>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</si>
  <si>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</si>
  <si>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</si>
  <si>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</si>
  <si>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</si>
  <si>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</si>
  <si>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</si>
  <si>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</si>
  <si>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</si>
  <si>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</si>
  <si>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</si>
  <si>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</si>
  <si>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</si>
  <si>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</si>
  <si>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</si>
  <si>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</si>
  <si>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</si>
  <si>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</si>
  <si>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</si>
  <si>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</si>
  <si>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</si>
  <si>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</si>
  <si>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</si>
  <si>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</si>
  <si>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</si>
  <si>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</si>
  <si>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</si>
  <si>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</si>
  <si>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</si>
  <si>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</si>
  <si>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</si>
  <si>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</si>
  <si>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</si>
  <si>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</si>
  <si>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</si>
  <si>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</si>
  <si>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</si>
  <si>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</si>
  <si>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</si>
  <si>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</si>
  <si>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</si>
  <si>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</si>
  <si>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</si>
  <si>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</si>
  <si>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</si>
  <si>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</si>
  <si>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</si>
  <si>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</si>
  <si>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</si>
  <si>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</si>
  <si>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</si>
  <si>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</si>
  <si>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</si>
  <si>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</si>
  <si>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</si>
  <si>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</si>
  <si>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</si>
  <si>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</si>
  <si>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</si>
  <si>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</si>
  <si>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</si>
  <si>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</si>
  <si>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</si>
  <si>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</si>
  <si>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</si>
  <si>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</si>
  <si>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</si>
  <si>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</si>
  <si>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</si>
  <si>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</si>
  <si>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</si>
  <si>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</si>
  <si>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</si>
  <si>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</si>
  <si>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</si>
  <si>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</si>
  <si>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</si>
  <si>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</si>
  <si>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</si>
  <si>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</si>
  <si>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</si>
  <si>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</si>
  <si>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</si>
  <si>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</si>
  <si>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</si>
  <si>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</si>
  <si>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</si>
  <si>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</si>
  <si>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</si>
  <si>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</si>
  <si>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</si>
  <si>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</si>
  <si>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</si>
  <si>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</si>
  <si>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</si>
  <si>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</si>
  <si>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</si>
  <si>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</si>
  <si>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</si>
  <si>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</si>
  <si>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</si>
  <si>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</si>
  <si>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</si>
  <si>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</si>
  <si>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</si>
  <si>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</si>
  <si>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</si>
  <si>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</si>
  <si>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</si>
  <si>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</si>
  <si>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</si>
  <si>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</si>
  <si>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</si>
  <si>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</si>
  <si>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</si>
  <si>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</si>
  <si>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</si>
  <si>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</si>
  <si>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</si>
  <si>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</si>
  <si>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</si>
  <si>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</si>
  <si>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</si>
  <si>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</si>
  <si>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</si>
  <si>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</si>
  <si>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</si>
  <si>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</si>
  <si>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</si>
  <si>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</si>
  <si>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</si>
  <si>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</si>
  <si>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</si>
  <si>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</si>
  <si>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</si>
  <si>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</si>
  <si>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</si>
  <si>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</si>
  <si>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</si>
  <si>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</si>
  <si>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</si>
  <si>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</si>
  <si>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</si>
  <si>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</si>
  <si>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</si>
  <si>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</si>
  <si>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</si>
  <si>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</si>
  <si>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</si>
  <si>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</si>
  <si>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</si>
  <si>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</si>
  <si>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</si>
  <si>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</si>
  <si>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</si>
  <si>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</si>
  <si>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</si>
  <si>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</si>
  <si>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</si>
  <si>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</si>
  <si>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</si>
  <si>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</si>
  <si>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</si>
  <si>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</si>
  <si>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</si>
  <si>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</si>
  <si>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</si>
  <si>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</si>
  <si>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</si>
  <si>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</si>
  <si>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</si>
  <si>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</si>
  <si>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</si>
  <si>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</si>
  <si>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</si>
  <si>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</si>
  <si>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</si>
  <si>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</si>
  <si>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</si>
  <si>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</si>
  <si>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</si>
  <si>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</si>
  <si>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</si>
  <si>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</si>
  <si>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</si>
  <si>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</si>
  <si>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</si>
  <si>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</si>
  <si>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</si>
  <si>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</si>
  <si>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</si>
  <si>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</si>
  <si>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</si>
  <si>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</si>
  <si>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</si>
  <si>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</si>
  <si>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</si>
  <si>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</si>
  <si>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</si>
  <si>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</si>
  <si>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</si>
  <si>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</si>
  <si>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</si>
  <si>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</si>
  <si>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</si>
  <si>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</si>
  <si>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</si>
  <si>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</si>
  <si>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</si>
  <si>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</si>
  <si>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</si>
  <si>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</si>
  <si>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</si>
  <si>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</si>
  <si>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</si>
  <si>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</si>
  <si>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</si>
  <si>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</si>
  <si>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</si>
  <si>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</si>
  <si>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</si>
  <si>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</si>
  <si>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</si>
  <si>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</si>
  <si>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</si>
  <si>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</si>
  <si>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</si>
  <si>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</si>
  <si>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</si>
  <si>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</si>
  <si>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</si>
  <si>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</si>
  <si>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</si>
  <si>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</si>
  <si>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</si>
  <si>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</si>
  <si>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</si>
  <si>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</si>
  <si>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</si>
  <si>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</si>
  <si>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</si>
  <si>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</si>
  <si>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</si>
  <si>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</si>
  <si>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</si>
  <si>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</si>
  <si>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</si>
  <si>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</si>
  <si>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</si>
  <si>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</si>
  <si>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</si>
  <si>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</si>
  <si>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</si>
  <si>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</si>
  <si>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</si>
  <si>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</si>
  <si>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</si>
  <si>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</si>
  <si>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</si>
  <si>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</si>
  <si>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</si>
  <si>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</si>
  <si>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</si>
  <si>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</si>
  <si>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</si>
  <si>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</si>
  <si>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</si>
  <si>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</si>
  <si>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</si>
  <si>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</si>
  <si>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</si>
  <si>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</si>
  <si>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</si>
  <si>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</si>
  <si>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</si>
  <si>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</si>
  <si>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</si>
  <si>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</si>
  <si>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</si>
  <si>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</si>
  <si>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</si>
  <si>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</si>
  <si>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</si>
  <si>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</si>
  <si>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</si>
  <si>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</si>
  <si>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</si>
  <si>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</si>
  <si>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</si>
  <si>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</si>
  <si>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</si>
  <si>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</si>
  <si>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</si>
  <si>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</si>
  <si>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</si>
  <si>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</si>
  <si>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</si>
  <si>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</si>
  <si>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</si>
  <si>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</si>
  <si>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</si>
  <si>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</si>
  <si>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</si>
  <si>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</si>
  <si>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</si>
  <si>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</si>
  <si>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</si>
  <si>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</si>
  <si>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</si>
  <si>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</si>
  <si>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</si>
  <si>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</si>
  <si>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</si>
  <si>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</si>
  <si>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</si>
  <si>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</si>
  <si>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</si>
  <si>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</si>
  <si>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</si>
  <si>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</si>
  <si>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</si>
  <si>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</si>
  <si>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</si>
  <si>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</si>
  <si>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</si>
  <si>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</si>
  <si>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</si>
  <si>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</si>
  <si>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</si>
  <si>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</si>
  <si>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</si>
  <si>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</si>
  <si>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</si>
  <si>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</si>
  <si>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</si>
  <si>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</si>
  <si>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</si>
  <si>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</si>
  <si>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</si>
  <si>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</si>
  <si>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</si>
  <si>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</si>
  <si>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</si>
  <si>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</si>
  <si>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</si>
  <si>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</si>
  <si>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</si>
  <si>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</si>
  <si>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</si>
  <si>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</si>
  <si>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</si>
  <si>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</si>
  <si>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</si>
  <si>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</si>
  <si>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</si>
  <si>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</si>
  <si>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</si>
  <si>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</si>
  <si>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</si>
  <si>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</si>
  <si>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</si>
  <si>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</si>
  <si>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</si>
  <si>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</si>
  <si>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</si>
  <si>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</si>
  <si>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</si>
  <si>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</si>
  <si>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</si>
  <si>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</si>
  <si>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</si>
  <si>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</si>
  <si>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</si>
  <si>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</si>
  <si>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</si>
  <si>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</si>
  <si>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</si>
  <si>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</si>
  <si>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</si>
  <si>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</si>
  <si>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</si>
  <si>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</si>
  <si>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</si>
  <si>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</si>
  <si>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</si>
  <si>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</si>
  <si>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</si>
  <si>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</si>
  <si>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</si>
  <si>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</si>
  <si>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</si>
  <si>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</si>
  <si>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</si>
  <si>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</si>
  <si>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</si>
  <si>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</si>
  <si>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</si>
  <si>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</si>
  <si>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</si>
  <si>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</si>
  <si>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</si>
  <si>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</si>
  <si>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</si>
  <si>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</si>
  <si>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</si>
  <si>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</si>
  <si>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</si>
  <si>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</si>
  <si>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</si>
  <si>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</si>
  <si>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</si>
  <si>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</si>
  <si>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</si>
  <si>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</si>
  <si>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</si>
  <si>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</si>
  <si>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</si>
  <si>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</si>
  <si>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</si>
  <si>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</si>
  <si>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</si>
  <si>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</si>
  <si>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</si>
  <si>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</si>
  <si>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</si>
  <si>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</si>
  <si>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</si>
  <si>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</si>
  <si>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</si>
  <si>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</si>
  <si>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</si>
  <si>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</si>
  <si>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</si>
  <si>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</si>
  <si>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</si>
  <si>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</si>
  <si>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</si>
  <si>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</si>
  <si>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</si>
  <si>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</si>
  <si>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</si>
  <si>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</si>
  <si>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</si>
  <si>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</si>
  <si>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</si>
  <si>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</si>
  <si>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</si>
  <si>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</si>
  <si>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</si>
  <si>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</si>
  <si>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</si>
  <si>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</si>
  <si>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</si>
  <si>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</si>
  <si>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</si>
  <si>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</si>
  <si>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</si>
  <si>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</si>
  <si>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</si>
  <si>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</si>
  <si>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</si>
  <si>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</si>
  <si>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</si>
  <si>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</si>
  <si>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</si>
  <si>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</si>
  <si>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</si>
  <si>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</si>
  <si>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</si>
  <si>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</si>
  <si>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</si>
  <si>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</si>
  <si>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</si>
  <si>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</si>
  <si>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</si>
  <si>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</si>
  <si>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</si>
  <si>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</si>
  <si>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</si>
  <si>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</si>
  <si>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</si>
  <si>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</si>
  <si>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</si>
  <si>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</si>
  <si>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</si>
  <si>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</si>
  <si>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</si>
  <si>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</si>
  <si>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</si>
  <si>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</si>
  <si>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</si>
  <si>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</si>
  <si>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</si>
  <si>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</si>
  <si>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</si>
  <si>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</si>
  <si>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</si>
  <si>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</si>
  <si>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</si>
  <si>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</si>
  <si>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</si>
  <si>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</si>
  <si>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</si>
  <si>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</si>
  <si>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</si>
  <si>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</si>
  <si>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</si>
  <si>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</si>
  <si>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</si>
  <si>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</si>
  <si>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</si>
  <si>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</si>
  <si>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</si>
  <si>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</si>
  <si>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</si>
  <si>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</si>
  <si>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</si>
  <si>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</si>
  <si>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</si>
  <si>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</si>
  <si>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</si>
  <si>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</si>
  <si>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</si>
  <si>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</si>
  <si>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</si>
  <si>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</si>
  <si>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</si>
  <si>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</si>
  <si>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</si>
  <si>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</si>
  <si>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</si>
  <si>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</si>
  <si>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</si>
  <si>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</si>
  <si>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</si>
  <si>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</si>
  <si>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</si>
  <si>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</si>
  <si>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</si>
  <si>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</si>
  <si>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</si>
  <si>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</si>
  <si>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</si>
  <si>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</si>
  <si>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</si>
  <si>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</si>
  <si>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</si>
  <si>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</si>
  <si>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</si>
  <si>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</si>
  <si>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</si>
  <si>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</si>
  <si>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</si>
  <si>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</si>
  <si>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</si>
  <si>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</si>
  <si>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</si>
  <si>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</si>
  <si>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</si>
  <si>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</si>
  <si>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</si>
  <si>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</si>
  <si>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</si>
  <si>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</si>
  <si>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</si>
  <si>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</si>
  <si>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</si>
  <si>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</si>
  <si>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</si>
  <si>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</si>
  <si>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</si>
  <si>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</si>
  <si>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</si>
  <si>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</si>
  <si>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</si>
  <si>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</si>
  <si>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</si>
  <si>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</si>
  <si>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</si>
  <si>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</si>
  <si>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</si>
  <si>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</si>
  <si>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</si>
  <si>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</si>
  <si>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</si>
  <si>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</si>
  <si>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</si>
  <si>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</si>
  <si>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</si>
  <si>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</si>
  <si>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</si>
  <si>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</si>
  <si>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</si>
  <si>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</si>
  <si>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</si>
  <si>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</si>
  <si>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</si>
  <si>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</si>
  <si>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</si>
  <si>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</si>
  <si>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</si>
  <si>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</si>
  <si>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</si>
  <si>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</si>
  <si>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</si>
  <si>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</si>
  <si>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</si>
  <si>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</si>
  <si>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</si>
  <si>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</si>
  <si>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</si>
  <si>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</si>
  <si>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</si>
  <si>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</si>
  <si>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</si>
  <si>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</si>
  <si>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</si>
  <si>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</si>
  <si>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</si>
  <si>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</si>
  <si>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</si>
  <si>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</si>
  <si>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</si>
  <si>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</si>
  <si>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</si>
  <si>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</si>
  <si>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</si>
  <si>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</si>
  <si>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</si>
  <si>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</si>
  <si>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</si>
  <si>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</si>
  <si>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</si>
  <si>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</si>
  <si>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</si>
  <si>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</si>
  <si>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</si>
  <si>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</si>
  <si>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</si>
  <si>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</si>
  <si>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</si>
  <si>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</si>
  <si>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</si>
  <si>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</si>
  <si>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</si>
  <si>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</si>
  <si>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</si>
  <si>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</si>
  <si>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</si>
  <si>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</si>
  <si>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</si>
  <si>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</si>
  <si>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</si>
  <si>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</si>
  <si>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</si>
  <si>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</si>
  <si>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</si>
  <si>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</si>
  <si>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</si>
  <si>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</si>
  <si>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</si>
  <si>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</si>
  <si>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</si>
  <si>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</si>
  <si>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</si>
  <si>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</si>
  <si>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</si>
  <si>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</si>
  <si>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</si>
  <si>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</si>
  <si>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</si>
  <si>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</si>
  <si>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</si>
  <si>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</si>
  <si>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</si>
  <si>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</si>
  <si>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</si>
  <si>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</si>
  <si>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</si>
  <si>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</si>
  <si>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</si>
  <si>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</si>
  <si>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</si>
  <si>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</si>
  <si>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</si>
  <si>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</si>
  <si>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</si>
  <si>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</si>
  <si>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</si>
  <si>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</si>
  <si>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</si>
  <si>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</si>
  <si>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</si>
  <si>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</si>
  <si>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</si>
  <si>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</si>
  <si>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</si>
  <si>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</si>
  <si>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</si>
  <si>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</si>
  <si>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</si>
  <si>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</si>
  <si>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</si>
  <si>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</si>
  <si>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</si>
  <si>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</si>
  <si>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</si>
  <si>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</si>
  <si>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</si>
  <si>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</si>
  <si>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</si>
  <si>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</si>
  <si>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</si>
  <si>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</si>
  <si>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</si>
  <si>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</si>
  <si>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</si>
  <si>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</si>
  <si>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</si>
  <si>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</si>
  <si>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</si>
  <si>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</si>
  <si>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</si>
  <si>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</si>
  <si>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</si>
  <si>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</si>
  <si>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</si>
  <si>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</si>
  <si>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</si>
  <si>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</si>
  <si>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</si>
  <si>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</si>
  <si>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</si>
  <si>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</si>
  <si>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</si>
  <si>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</si>
  <si>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</si>
  <si>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</si>
  <si>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</si>
  <si>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</si>
  <si>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</si>
  <si>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</si>
  <si>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</si>
  <si>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</si>
  <si>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</si>
  <si>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</si>
  <si>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</si>
  <si>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</si>
  <si>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</si>
  <si>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</si>
  <si>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</si>
  <si>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</si>
  <si>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</si>
  <si>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</si>
  <si>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</si>
  <si>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</si>
  <si>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</si>
  <si>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</si>
  <si>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</si>
  <si>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</si>
  <si>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</si>
  <si>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</si>
  <si>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</si>
  <si>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</si>
  <si>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</si>
  <si>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</si>
  <si>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</si>
  <si>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</si>
  <si>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</si>
  <si>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</si>
  <si>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</si>
  <si>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</si>
  <si>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</si>
  <si>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</si>
  <si>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</si>
  <si>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</si>
  <si>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</si>
  <si>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</si>
  <si>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</si>
  <si>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</si>
  <si>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</si>
  <si>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</si>
  <si>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</si>
  <si>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</si>
  <si>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</si>
  <si>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</si>
  <si>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</si>
  <si>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</si>
  <si>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</si>
  <si>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</si>
  <si>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</si>
  <si>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</si>
  <si>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</si>
  <si>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</si>
  <si>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</si>
  <si>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</si>
  <si>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</si>
  <si>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</si>
  <si>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</si>
  <si>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</si>
  <si>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</si>
  <si>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</si>
  <si>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</si>
  <si>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</si>
  <si>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</si>
  <si>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</si>
  <si>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</si>
  <si>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</si>
  <si>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</si>
  <si>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</si>
  <si>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</si>
  <si>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</si>
  <si>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</si>
  <si>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</si>
  <si>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</si>
  <si>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</si>
  <si>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</si>
  <si>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</si>
  <si>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</si>
  <si>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</si>
  <si>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</si>
  <si>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</si>
  <si>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</si>
  <si>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</si>
  <si>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</si>
  <si>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</si>
  <si>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</si>
  <si>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</si>
  <si>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</si>
  <si>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</si>
  <si>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</si>
  <si>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</si>
  <si>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</si>
  <si>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</si>
  <si>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</si>
  <si>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</si>
  <si>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</si>
  <si>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</si>
  <si>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</si>
  <si>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</si>
  <si>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</si>
  <si>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</si>
  <si>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</si>
  <si>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</si>
  <si>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</si>
  <si>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</si>
  <si>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</si>
  <si>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</si>
  <si>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</si>
  <si>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</si>
  <si>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</si>
  <si>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</si>
  <si>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</si>
  <si>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</si>
  <si>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</si>
  <si>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</si>
  <si>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</si>
  <si>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</si>
  <si>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</si>
  <si>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</si>
  <si>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</si>
  <si>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</si>
  <si>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</si>
  <si>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</si>
  <si>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</si>
  <si>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</si>
  <si>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</si>
  <si>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</si>
  <si>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</si>
  <si>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</si>
  <si>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</si>
  <si>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</si>
  <si>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</si>
  <si>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</si>
  <si>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</si>
  <si>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</si>
  <si>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</si>
  <si>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</si>
  <si>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</si>
  <si>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</si>
  <si>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</si>
  <si>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</si>
  <si>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</si>
  <si>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</si>
  <si>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</si>
  <si>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</si>
  <si>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</si>
  <si>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</si>
  <si>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</si>
  <si>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</si>
  <si>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</si>
  <si>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</si>
  <si>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</si>
  <si>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</si>
  <si>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</si>
  <si>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</si>
  <si>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</si>
  <si>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</si>
  <si>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</si>
  <si>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</si>
  <si>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</si>
  <si>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</si>
  <si>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</si>
  <si>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</si>
  <si>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</si>
  <si>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</si>
  <si>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</si>
  <si>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</si>
  <si>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</si>
  <si>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</si>
  <si>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</si>
  <si>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</si>
  <si>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</si>
  <si>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</si>
  <si>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</si>
  <si>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</si>
  <si>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</si>
  <si>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</si>
  <si>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</si>
  <si>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</si>
  <si>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</si>
  <si>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</si>
  <si>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</si>
  <si>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</si>
  <si>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</si>
  <si>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</si>
  <si>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</si>
  <si>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</si>
  <si>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</si>
  <si>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</si>
  <si>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</si>
  <si>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</si>
  <si>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</si>
  <si>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</si>
  <si>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</si>
  <si>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</si>
  <si>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</si>
  <si>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</si>
  <si>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</si>
  <si>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</si>
  <si>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</si>
  <si>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</si>
  <si>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</si>
  <si>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</si>
  <si>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</si>
  <si>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</si>
  <si>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</si>
  <si>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</si>
  <si>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</si>
  <si>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</si>
  <si>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</si>
  <si>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</si>
  <si>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</si>
  <si>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</si>
  <si>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</si>
  <si>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</si>
  <si>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</si>
  <si>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</si>
  <si>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</si>
  <si>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</si>
  <si>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</si>
  <si>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</si>
  <si>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</si>
  <si>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</si>
  <si>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</si>
  <si>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</si>
  <si>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</si>
  <si>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</si>
  <si>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</si>
  <si>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</si>
  <si>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</si>
  <si>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</si>
  <si>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</si>
  <si>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</si>
  <si>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</si>
  <si>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</si>
  <si>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</si>
  <si>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</si>
  <si>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</si>
  <si>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</si>
  <si>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</si>
  <si>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</si>
  <si>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</si>
  <si>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</si>
  <si>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</si>
  <si>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</si>
  <si>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</si>
  <si>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</si>
  <si>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</si>
  <si>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</si>
  <si>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</si>
  <si>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</si>
  <si>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</si>
  <si>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</si>
  <si>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</si>
  <si>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</si>
  <si>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</si>
  <si>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</si>
  <si>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</si>
  <si>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</si>
  <si>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</si>
  <si>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</si>
  <si>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</si>
  <si>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</si>
  <si>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</si>
  <si>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</si>
  <si>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</si>
  <si>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</si>
  <si>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</si>
  <si>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</si>
  <si>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</si>
  <si>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</si>
  <si>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</si>
  <si>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</si>
  <si>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</si>
  <si>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</si>
  <si>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</si>
  <si>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</si>
  <si>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</si>
  <si>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</si>
  <si>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</si>
  <si>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</si>
  <si>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</si>
  <si>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</si>
  <si>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</si>
  <si>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</si>
  <si>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</si>
  <si>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</si>
  <si>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</si>
  <si>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</si>
  <si>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</si>
  <si>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</si>
  <si>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</si>
  <si>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</si>
  <si>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</si>
  <si>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</si>
  <si>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</si>
  <si>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</si>
  <si>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</si>
  <si>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</si>
  <si>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</si>
  <si>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</si>
  <si>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</si>
  <si>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</si>
  <si>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</si>
  <si>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</si>
  <si>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</si>
  <si>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</si>
  <si>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</si>
  <si>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</si>
  <si>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</si>
  <si>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</si>
  <si>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</si>
  <si>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</si>
  <si>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</si>
  <si>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</si>
  <si>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</si>
  <si>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</si>
  <si>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</si>
  <si>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</si>
  <si>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</si>
  <si>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</si>
  <si>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</si>
  <si>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</si>
  <si>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</si>
  <si>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</si>
  <si>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</si>
  <si>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</si>
  <si>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</si>
  <si>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</si>
  <si>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</si>
  <si>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</si>
  <si>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</si>
  <si>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</si>
  <si>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</si>
  <si>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</si>
  <si>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</si>
  <si>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</si>
  <si>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</si>
  <si>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</si>
  <si>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</si>
  <si>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</si>
  <si>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</si>
  <si>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</si>
  <si>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</si>
  <si>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</si>
  <si>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</si>
  <si>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</si>
  <si>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</si>
  <si>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</si>
  <si>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</si>
  <si>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</si>
  <si>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</si>
  <si>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</si>
  <si>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</si>
  <si>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</si>
  <si>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</si>
  <si>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</si>
  <si>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</si>
  <si>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</si>
  <si>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</si>
  <si>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</si>
  <si>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</si>
  <si>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</si>
  <si>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</si>
  <si>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</si>
  <si>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</si>
  <si>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</si>
  <si>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</si>
  <si>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</si>
  <si>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</si>
  <si>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</si>
  <si>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</si>
  <si>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</si>
  <si>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</si>
  <si>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</si>
  <si>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</si>
  <si>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</si>
  <si>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</si>
  <si>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</si>
  <si>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</si>
  <si>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</si>
  <si>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</si>
  <si>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</si>
  <si>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</si>
  <si>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</si>
  <si>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</si>
  <si>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</si>
  <si>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</si>
  <si>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</si>
  <si>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</si>
  <si>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</si>
  <si>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</si>
  <si>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</si>
  <si>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</si>
  <si>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</si>
  <si>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</si>
  <si>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</si>
  <si>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</si>
  <si>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</si>
  <si>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</si>
  <si>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</si>
  <si>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</si>
  <si>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</si>
  <si>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</si>
  <si>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</si>
  <si>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</si>
  <si>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</si>
  <si>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</si>
  <si>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</si>
  <si>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</si>
  <si>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</si>
  <si>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</si>
  <si>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</si>
  <si>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</si>
  <si>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</si>
  <si>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</si>
  <si>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</si>
  <si>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</si>
  <si>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</si>
  <si>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</si>
  <si>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</si>
  <si>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</si>
  <si>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</si>
  <si>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</si>
  <si>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</si>
  <si>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</si>
  <si>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</si>
  <si>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</si>
  <si>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</si>
  <si>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</si>
  <si>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</si>
  <si>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</si>
  <si>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</si>
  <si>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</si>
  <si>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</si>
  <si>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</si>
  <si>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</si>
  <si>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</si>
  <si>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</si>
  <si>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</si>
  <si>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</si>
  <si>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</si>
  <si>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</si>
  <si>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</si>
  <si>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</si>
  <si>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</si>
  <si>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</si>
  <si>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</si>
  <si>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</si>
  <si>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</si>
  <si>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</si>
  <si>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</si>
  <si>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</si>
  <si>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</si>
  <si>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</si>
  <si>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</si>
  <si>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</si>
  <si>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</si>
  <si>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</si>
  <si>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</si>
  <si>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</si>
  <si>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</si>
  <si>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</si>
  <si>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</si>
  <si>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</si>
  <si>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</si>
  <si>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</si>
  <si>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</si>
  <si>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</si>
  <si>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</si>
  <si>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</si>
  <si>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</si>
  <si>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</si>
  <si>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</si>
  <si>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</si>
  <si>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</si>
  <si>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</si>
  <si>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</si>
  <si>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</si>
  <si>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</si>
  <si>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</si>
  <si>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</si>
  <si>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</si>
  <si>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</si>
  <si>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</si>
  <si>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</si>
  <si>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</si>
  <si>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</si>
  <si>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</si>
  <si>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</si>
  <si>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</si>
  <si>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</si>
  <si>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</si>
  <si>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</si>
  <si>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</si>
  <si>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</si>
  <si>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</si>
  <si>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</si>
  <si>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</si>
  <si>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</si>
  <si>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</si>
  <si>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</si>
  <si>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</si>
  <si>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</si>
  <si>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</si>
  <si>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</si>
  <si>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</si>
  <si>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</si>
  <si>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</si>
  <si>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</si>
  <si>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</si>
  <si>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</si>
  <si>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</si>
  <si>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</si>
  <si>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</si>
  <si>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</si>
  <si>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</si>
  <si>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</si>
  <si>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</si>
  <si>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</si>
  <si>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</si>
  <si>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</si>
  <si>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</si>
  <si>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</si>
  <si>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</si>
  <si>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</si>
  <si>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</si>
  <si>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</si>
  <si>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</si>
  <si>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</si>
  <si>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</si>
  <si>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</si>
  <si>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</si>
  <si>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</si>
  <si>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</si>
  <si>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</si>
  <si>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</si>
  <si>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</si>
  <si>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</si>
  <si>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</si>
  <si>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</si>
  <si>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</si>
  <si>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</si>
  <si>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</si>
  <si>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</si>
  <si>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</si>
  <si>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</si>
  <si>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</si>
  <si>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</si>
  <si>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</si>
  <si>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</si>
  <si>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</si>
  <si>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</si>
  <si>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</si>
  <si>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</si>
  <si>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</si>
  <si>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</si>
  <si>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</si>
  <si>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</si>
  <si>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</si>
  <si>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</si>
  <si>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</si>
  <si>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</si>
  <si>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</si>
  <si>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</si>
  <si>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</si>
  <si>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</si>
  <si>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</si>
  <si>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</si>
  <si>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</si>
  <si>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</si>
  <si>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</si>
  <si>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</si>
  <si>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</si>
  <si>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</si>
  <si>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</si>
  <si>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</si>
  <si>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</si>
  <si>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</si>
  <si>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</si>
  <si>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</si>
  <si>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</si>
  <si>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</si>
  <si>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</si>
  <si>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</si>
  <si>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</si>
  <si>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</si>
  <si>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</si>
  <si>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</si>
  <si>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</si>
  <si>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</si>
  <si>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</si>
  <si>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</si>
  <si>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</si>
  <si>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</si>
  <si>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</si>
  <si>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</si>
  <si>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</si>
  <si>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</si>
  <si>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</si>
  <si>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</si>
  <si>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</si>
  <si>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</si>
  <si>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</si>
  <si>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</si>
  <si>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</si>
  <si>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</si>
  <si>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</si>
  <si>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</si>
  <si>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</si>
  <si>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</si>
  <si>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</si>
  <si>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</si>
  <si>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</si>
  <si>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</si>
  <si>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</si>
  <si>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</si>
  <si>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</si>
  <si>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</si>
  <si>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</si>
  <si>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</si>
  <si>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  <phoneticPr fontId="2" type="noConversion"/>
  </si>
  <si>
    <t>Average Donation</t>
    <phoneticPr fontId="2" type="noConversion"/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</si>
  <si>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</si>
  <si>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</si>
  <si>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</si>
  <si>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</si>
  <si>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</si>
  <si>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</si>
  <si>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</si>
  <si>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</si>
  <si>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</si>
  <si>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</si>
  <si>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</si>
  <si>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</si>
  <si>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</si>
  <si>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</si>
  <si>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</si>
  <si>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</si>
  <si>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</si>
  <si>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</si>
  <si>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</si>
  <si>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</si>
  <si>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</si>
  <si>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</si>
  <si>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</si>
  <si>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</si>
  <si>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</si>
  <si>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</si>
  <si>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</si>
  <si>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</si>
  <si>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</si>
  <si>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</si>
  <si>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</si>
  <si>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</si>
  <si>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</si>
  <si>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</si>
  <si>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</si>
  <si>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</si>
  <si>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</si>
  <si>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</si>
  <si>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</si>
  <si>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</si>
  <si>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</si>
  <si>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</si>
  <si>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</si>
  <si>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</si>
  <si>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</si>
  <si>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</si>
  <si>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</si>
  <si>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</si>
  <si>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</si>
  <si>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</si>
  <si>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</si>
  <si>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</si>
  <si>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</si>
  <si>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</si>
  <si>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</si>
  <si>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</si>
  <si>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 column</t>
  </si>
  <si>
    <t>x</t>
    <phoneticPr fontId="2" type="noConversion"/>
  </si>
  <si>
    <t>5月</t>
  </si>
  <si>
    <t>7月</t>
  </si>
  <si>
    <t>8月</t>
  </si>
  <si>
    <t>9月</t>
  </si>
  <si>
    <t>10月</t>
  </si>
  <si>
    <t>11月</t>
  </si>
  <si>
    <t>1月</t>
  </si>
  <si>
    <t>2月</t>
  </si>
  <si>
    <t>3月</t>
  </si>
  <si>
    <t>4月</t>
  </si>
  <si>
    <t>6月</t>
  </si>
  <si>
    <t>12月</t>
  </si>
  <si>
    <t>Years</t>
  </si>
  <si>
    <t>Quarters</t>
  </si>
  <si>
    <t>Name</t>
    <phoneticPr fontId="2" type="noConversion"/>
  </si>
  <si>
    <t>Blurb</t>
    <phoneticPr fontId="2" type="noConversion"/>
  </si>
  <si>
    <t>Goal</t>
    <phoneticPr fontId="2" type="noConversion"/>
  </si>
  <si>
    <t>Pledged</t>
    <phoneticPr fontId="2" type="noConversion"/>
  </si>
  <si>
    <t>Average donation</t>
    <phoneticPr fontId="2" type="noConversion"/>
  </si>
  <si>
    <t>Number of backers</t>
    <phoneticPr fontId="2" type="noConversion"/>
  </si>
  <si>
    <t>Failed</t>
    <phoneticPr fontId="2" type="noConversion"/>
  </si>
  <si>
    <t>Mean Goal</t>
    <phoneticPr fontId="2" type="noConversion"/>
  </si>
  <si>
    <t>Median Goal</t>
    <phoneticPr fontId="2" type="noConversion"/>
  </si>
  <si>
    <t>Mean Pledged</t>
    <phoneticPr fontId="2" type="noConversion"/>
  </si>
  <si>
    <t>Median Pledged</t>
    <phoneticPr fontId="2" type="noConversion"/>
  </si>
  <si>
    <t>Successful</t>
    <phoneticPr fontId="2" type="noConversion"/>
  </si>
  <si>
    <t>Standard deviation of goal</t>
    <phoneticPr fontId="2" type="noConversion"/>
  </si>
  <si>
    <t>upper quartile of goal</t>
    <phoneticPr fontId="2" type="noConversion"/>
  </si>
  <si>
    <t>lower quartile of goal</t>
    <phoneticPr fontId="2" type="noConversion"/>
  </si>
  <si>
    <t>IQR of goal</t>
    <phoneticPr fontId="2" type="noConversion"/>
  </si>
  <si>
    <t>Standard deviation of pledged</t>
    <phoneticPr fontId="2" type="noConversion"/>
  </si>
  <si>
    <t>upper quartile of pledged</t>
    <phoneticPr fontId="2" type="noConversion"/>
  </si>
  <si>
    <t>lower quartile of pledged</t>
    <phoneticPr fontId="2" type="noConversion"/>
  </si>
  <si>
    <t>IQR of pledged</t>
    <phoneticPr fontId="2" type="noConversion"/>
  </si>
  <si>
    <t xml:space="preserve">greater than upper quartile + 1.5x of IQR </t>
    <phoneticPr fontId="2" type="noConversion"/>
  </si>
  <si>
    <t>or lower than lower quartile + 1.5X IQR are outlier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</si>
</sst>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24" formatCode="\$#,##0_);[Red]\(\$#,##0\)"/>
    <numFmt numFmtId="176" formatCode="_(&quot;$&quot;* #,##0.00_);_(&quot;$&quot;* \(#,##0.00\);_(&quot;$&quot;* &quot;-&quot;??_);_(@_)"/>
    <numFmt numFmtId="177" formatCode="&quot;$&quot;#,##0.00"/>
    <numFmt numFmtId="178" formatCode="0.00_);[Red]\(0.00\)"/>
  </numFmts>
  <fonts count="6" x14ac:knownFonts="1">
    <font>
      <sz val="11"/>
      <color theme="1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color rgb="FF2B2B2B"/>
      <name val="Arial"/>
      <family val="2"/>
    </font>
    <font>
      <sz val="10"/>
      <color rgb="FF2B2B2B"/>
      <name val="Roboto"/>
    </font>
    <font>
      <sz val="10"/>
      <color rgb="FF2B2B2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76" fontId="1" fillId="0" borderId="0" xfId="0" applyNumberFormat="1" applyFont="1" applyAlignment="1">
      <alignment horizontal="center"/>
    </xf>
    <xf numFmtId="176" fontId="0" fillId="0" borderId="0" xfId="0" applyNumberFormat="1"/>
    <xf numFmtId="177" fontId="1" fillId="0" borderId="0" xfId="0" applyNumberFormat="1" applyFont="1" applyAlignment="1">
      <alignment horizontal="center"/>
    </xf>
    <xf numFmtId="177" fontId="0" fillId="0" borderId="0" xfId="0" applyNumberFormat="1"/>
    <xf numFmtId="0" fontId="0" fillId="0" borderId="0" xfId="0" applyAlignme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 applyAlignment="1">
      <alignment horizontal="left" vertical="center"/>
    </xf>
    <xf numFmtId="178" fontId="5" fillId="0" borderId="0" xfId="0" applyNumberFormat="1" applyFont="1" applyAlignment="1">
      <alignment vertical="center" wrapText="1"/>
    </xf>
    <xf numFmtId="24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'Subcategory Statistics'!$B$6:$B$15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4D-4BF8-A151-01662FBD611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'Subcategory Statistics'!$C$6:$C$15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4D-4BF8-A151-01662FBD611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'Subcategory Statistics'!$D$6:$D$15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BC-4526-8D0F-EB1F896F7769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'Subcategory Statistics'!$E$6:$E$15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BC-4526-8D0F-EB1F896F7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3723951"/>
        <c:axId val="863729359"/>
      </c:barChart>
      <c:catAx>
        <c:axId val="863723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63729359"/>
        <c:crosses val="autoZero"/>
        <c:auto val="1"/>
        <c:lblAlgn val="ctr"/>
        <c:lblOffset val="100"/>
        <c:noMultiLvlLbl val="0"/>
      </c:catAx>
      <c:valAx>
        <c:axId val="86372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63723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effectLst/>
              </a:rPr>
              <a:t>Parent Category Outcomes</a:t>
            </a:r>
            <a:endParaRPr lang="en-US" altLang="zh-CN"/>
          </a:p>
        </c:rich>
      </c:tx>
      <c:layout>
        <c:manualLayout>
          <c:xMode val="edge"/>
          <c:yMode val="edge"/>
          <c:x val="0.33993152703871765"/>
          <c:y val="5.13582586546480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4306637975468919E-2"/>
          <c:y val="0.15680997566404908"/>
          <c:w val="0.82332379565996772"/>
          <c:h val="0.7098934859509642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9C-48FD-B210-13FDE2190B4C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9C-48FD-B210-13FDE2190B4C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9C-48FD-B210-13FDE2190B4C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9C-48FD-B210-13FDE2190B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1933519"/>
        <c:axId val="671931439"/>
      </c:barChart>
      <c:catAx>
        <c:axId val="671933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1931439"/>
        <c:crosses val="autoZero"/>
        <c:auto val="1"/>
        <c:lblAlgn val="ctr"/>
        <c:lblOffset val="100"/>
        <c:noMultiLvlLbl val="0"/>
      </c:catAx>
      <c:valAx>
        <c:axId val="67193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193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date'!$A$7:$A$19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'Outcome based on launch date'!$B$7:$B$19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EC-4297-A5F1-D22593FD1242}"/>
            </c:ext>
          </c:extLst>
        </c:ser>
        <c:ser>
          <c:idx val="1"/>
          <c:order val="1"/>
          <c:tx>
            <c:strRef>
              <c:f>'Outcome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date'!$A$7:$A$19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'Outcome based on launch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EC-4297-A5F1-D22593FD1242}"/>
            </c:ext>
          </c:extLst>
        </c:ser>
        <c:ser>
          <c:idx val="2"/>
          <c:order val="2"/>
          <c:tx>
            <c:strRef>
              <c:f>'Outcome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date'!$A$7:$A$19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'Outcome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EC-4297-A5F1-D22593FD1242}"/>
            </c:ext>
          </c:extLst>
        </c:ser>
        <c:ser>
          <c:idx val="3"/>
          <c:order val="3"/>
          <c:tx>
            <c:strRef>
              <c:f>'Outcome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date'!$A$7:$A$19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'Outcome based on launch date'!$E$7:$E$19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EC-4297-A5F1-D22593FD1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2161471"/>
        <c:axId val="552161887"/>
      </c:lineChart>
      <c:catAx>
        <c:axId val="552161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2161887"/>
        <c:crosses val="autoZero"/>
        <c:auto val="1"/>
        <c:lblAlgn val="ctr"/>
        <c:lblOffset val="100"/>
        <c:noMultiLvlLbl val="0"/>
      </c:catAx>
      <c:valAx>
        <c:axId val="552161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2161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13E47F3F-E66B-4402-AD5E-AC2C258E1468}">
          <cx:tx>
            <cx:txData>
              <cx:f>_xlchart.v1.0</cx:f>
              <cx:v> goal </cx:v>
            </cx:txData>
          </cx:tx>
          <cx:dataLabels/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F774D36-E58B-4B49-B67F-354F264F02D4}">
          <cx:tx>
            <cx:txData>
              <cx:f>_xlchart.v1.2</cx:f>
              <cx:v>pledged</cx:v>
            </cx:txData>
          </cx:tx>
          <cx:dataLabels/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2002A42-7EC7-4975-8DD4-E31DE1B5E6FD}">
  <sheetPr/>
  <sheetViews>
    <sheetView tabSelected="1" zoomScale="18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463550</xdr:colOff>
      <xdr:row>3</xdr:row>
      <xdr:rowOff>25400</xdr:rowOff>
    </xdr:from>
    <xdr:to>
      <xdr:col>17</xdr:col>
      <xdr:colOff>92075</xdr:colOff>
      <xdr:row>28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4DEFB3-7FC6-6F5A-D836-635801EF55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530224</xdr:colOff>
      <xdr:row>2</xdr:row>
      <xdr:rowOff>47624</xdr:rowOff>
    </xdr:from>
    <xdr:to>
      <xdr:col>10</xdr:col>
      <xdr:colOff>1377949</xdr:colOff>
      <xdr:row>25</xdr:row>
      <xdr:rowOff>12699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AB9556-FA55-593D-0667-EB6DF80878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133350</xdr:colOff>
      <xdr:row>5</xdr:row>
      <xdr:rowOff>146050</xdr:rowOff>
    </xdr:from>
    <xdr:to>
      <xdr:col>19</xdr:col>
      <xdr:colOff>57150</xdr:colOff>
      <xdr:row>34</xdr:row>
      <xdr:rowOff>22225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A063FB-F2B5-1022-8BA4-ADC641BF38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97228" cy="60739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757819E-3087-3E26-BBC4-E9BEB2E6ED2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C87A44F-9037-B1B9-1882-13640EC9CC9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9297228" cy="60739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zh-CN" alt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nx" refreshedDate="44791.691936921299" createdVersion="8" refreshedVersion="8" minRefreshableVersion="3" recordCount="4114" xr:uid="{7A0F284F-A004-43D1-AFCF-EBD7B8B5C198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76">
      <sharedItems containsSemiMixedTypes="0" containsString="0" containsNumber="1" minValue="1" maxValue="100000000"/>
    </cacheField>
    <cacheField name="pledged" numFmtId="177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Category and Subcategory2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nx" refreshedDate="44791.755150810182" createdVersion="8" refreshedVersion="8" minRefreshableVersion="3" recordCount="4114" xr:uid="{7346369C-C0EA-44F4-A695-A1B72940EEB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76">
      <sharedItems containsSemiMixedTypes="0" containsString="0" containsNumber="1" minValue="1" maxValue="100000000"/>
    </cacheField>
    <cacheField name="pledged" numFmtId="177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49">
      <sharedItems/>
    </cacheField>
    <cacheField name="x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/5/17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7/3/15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/5/17"/>
          <s v="第一季"/>
          <s v="第二季"/>
          <s v="第三季"/>
          <s v="第四季"/>
          <s v="&gt;2017/3/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/5/17"/>
          <s v="2009年"/>
          <s v="2010年"/>
          <s v="2011年"/>
          <s v="2012年"/>
          <s v="2013年"/>
          <s v="2014年"/>
          <s v="2015年"/>
          <s v="2016年"/>
          <s v="2017年"/>
          <s v="&gt;2017/3/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x v="1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x v="2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x v="3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x v="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x v="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x v="7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x v="8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x v="9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x v="1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x v="11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x v="12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x v="13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x v="14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x v="16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x v="17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x v="18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x v="21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x v="2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x v="23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x v="26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x v="2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x v="29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x v="3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x v="3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x v="3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x v="34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x v="35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x v="3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x v="3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x v="4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x v="4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x v="42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x v="4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x v="44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x v="45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x v="4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x v="48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x v="49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x v="5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x v="52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x v="5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x v="55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x v="57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x v="58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x v="6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x v="61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x v="62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x v="63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x v="64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x v="65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x v="6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x v="67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x v="68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x v="69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x v="7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x v="71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x v="72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x v="73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x v="75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x v="76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x v="7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x v="78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x v="79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x v="8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x v="81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x v="82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x v="8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x v="85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x v="87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x v="88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x v="8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x v="9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x v="91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x v="92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x v="9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x v="94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x v="95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x v="96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x v="97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x v="98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x v="99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x v="1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x v="101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x v="10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x v="103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x v="88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x v="104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x v="105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x v="106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x v="107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x v="108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x v="109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x v="11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x v="111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x v="112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x v="113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x v="114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x v="11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x v="116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x v="117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x v="118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x v="119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x v="12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x v="121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x v="122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x v="121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x v="123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x v="124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x v="12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x v="126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x v="121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x v="121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x v="121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x v="127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x v="121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x v="121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x v="128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x v="121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x v="121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x v="129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x v="13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x v="121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x v="13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x v="119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x v="121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x v="13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x v="13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x v="134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x v="121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x v="135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x v="136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x v="13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x v="13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x v="2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x v="13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x v="14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x v="141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x v="142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x v="143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x v="121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x v="119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x v="12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x v="144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x v="14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x v="121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x v="146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x v="121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x v="147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x v="148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x v="149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x v="150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x v="151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x v="120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x v="121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x v="12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x v="121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x v="34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x v="121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x v="152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x v="121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x v="101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x v="153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x v="154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x v="121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x v="15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x v="156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x v="157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x v="121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x v="158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x v="121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x v="15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x v="73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x v="16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x v="161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x v="121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x v="12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x v="121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x v="162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x v="163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x v="164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x v="121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x v="165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x v="166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x v="121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x v="167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x v="1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x v="169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x v="121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x v="170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x v="121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x v="121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x v="171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x v="172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x v="120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x v="135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x v="120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x v="119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x v="173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x v="174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x v="101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x v="175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x v="176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x v="1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x v="177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x v="121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x v="121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x v="121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x v="178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x v="1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x v="121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x v="121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x v="179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x v="12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x v="180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x v="121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x v="181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x v="121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x v="121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x v="73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x v="121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x v="73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x v="182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x v="183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x v="184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x v="185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x v="186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x v="187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x v="188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x v="189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x v="19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x v="191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x v="192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x v="193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x v="19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x v="19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x v="196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x v="197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x v="198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x v="199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x v="200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x v="201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x v="202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x v="203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x v="204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x v="20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x v="206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x v="207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x v="208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x v="20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x v="21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x v="211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x v="212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x v="213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x v="214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x v="215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x v="216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x v="217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x v="218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x v="21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x v="220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x v="221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x v="222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x v="223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x v="224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x v="225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x v="226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x v="227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x v="2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x v="22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x v="230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x v="231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x v="232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x v="233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x v="234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x v="235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x v="101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x v="236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x v="237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x v="238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x v="239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x v="24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x v="241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x v="242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x v="243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x v="244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x v="245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x v="246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x v="247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x v="248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x v="249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x v="250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x v="251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x v="252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x v="25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x v="181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x v="25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x v="255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x v="256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x v="25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x v="34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x v="258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x v="259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x v="26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x v="261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x v="262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x v="263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x v="264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x v="265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x v="266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x v="267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x v="268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x v="269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x v="27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x v="271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x v="272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x v="273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x v="27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x v="27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x v="276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x v="277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x v="27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x v="279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x v="280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x v="281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x v="282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x v="283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x v="284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x v="285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x v="286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x v="287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x v="28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x v="289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x v="29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x v="291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x v="29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x v="293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x v="294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x v="295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x v="296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x v="297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x v="298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x v="299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x v="300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x v="301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x v="302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x v="303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x v="30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x v="305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x v="306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x v="307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x v="308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x v="309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x v="310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x v="311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x v="312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x v="313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x v="314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x v="315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x v="316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x v="317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x v="318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x v="319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x v="32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x v="321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x v="32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x v="323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x v="324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x v="325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x v="326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x v="327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x v="328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x v="84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x v="329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x v="330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x v="33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x v="33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x v="333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x v="334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x v="335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x v="33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x v="337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x v="338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x v="339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x v="340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x v="34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x v="342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x v="343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x v="344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x v="345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x v="34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x v="347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x v="348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x v="34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x v="35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x v="35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x v="352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x v="353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x v="354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x v="355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x v="356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x v="35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x v="358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x v="359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x v="36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x v="361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x v="9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x v="362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x v="3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x v="121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x v="364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x v="121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x v="365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x v="366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x v="367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x v="121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x v="368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x v="120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x v="121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x v="121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x v="36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x v="121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x v="144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x v="121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x v="370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x v="144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x v="73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x v="120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x v="371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x v="144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x v="372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x v="373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x v="374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x v="121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x v="37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x v="31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x v="376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x v="377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x v="37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x v="121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x v="379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x v="380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x v="381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x v="121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x v="121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x v="382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x v="120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x v="38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x v="38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x v="38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x v="121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x v="121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x v="156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x v="386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x v="387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x v="242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x v="12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x v="121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x v="388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x v="121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x v="121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x v="389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x v="390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x v="391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x v="119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x v="39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x v="393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x v="394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x v="73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x v="121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x v="121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x v="395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x v="121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x v="12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x v="121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x v="121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x v="396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x v="121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x v="120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x v="119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x v="397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x v="398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x v="399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x v="12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x v="40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x v="401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x v="402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x v="403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x v="404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x v="405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x v="44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x v="119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x v="121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x v="17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x v="148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x v="406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x v="407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x v="408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x v="121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x v="409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x v="121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x v="410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x v="41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x v="412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x v="413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x v="414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x v="415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x v="416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x v="417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x v="418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x v="419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x v="420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x v="421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x v="422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x v="423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x v="424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x v="425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x v="426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x v="427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x v="428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x v="429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x v="430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x v="120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x v="380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x v="120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x v="431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x v="362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x v="43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x v="433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x v="12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x v="373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x v="434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x v="43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x v="436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x v="121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x v="372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x v="437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x v="121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x v="438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x v="439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x v="121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x v="73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x v="143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x v="440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x v="121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x v="441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x v="120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x v="121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x v="12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x v="121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x v="442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x v="135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x v="443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x v="44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x v="121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x v="445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x v="135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x v="446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x v="120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x v="119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x v="447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x v="431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x v="12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x v="121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x v="121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x v="120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x v="144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x v="121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x v="448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x v="44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x v="450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x v="120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x v="45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x v="452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x v="404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x v="45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x v="31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x v="454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x v="36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x v="119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x v="455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x v="456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x v="101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x v="457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x v="121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x v="458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x v="121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x v="459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x v="119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x v="121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x v="460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x v="144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x v="121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x v="121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x v="121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x v="461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x v="121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x v="121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x v="121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x v="135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x v="121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x v="12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x v="462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x v="463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x v="464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x v="121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x v="121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x v="12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x v="465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x v="466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x v="121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x v="4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x v="119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x v="468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x v="121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x v="469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x v="120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x v="447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x v="143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x v="121"/>
    <x v="2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x v="362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x v="120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x v="47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x v="471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x v="472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x v="47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x v="474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x v="47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x v="476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x v="477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x v="478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x v="479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x v="480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x v="481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x v="48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x v="4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x v="484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x v="485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x v="48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x v="487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x v="488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x v="48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x v="490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x v="49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x v="492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x v="101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x v="493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x v="494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x v="447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x v="495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x v="49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x v="497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x v="49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x v="499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x v="50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x v="409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x v="501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x v="502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x v="503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x v="50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x v="505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x v="506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x v="50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x v="120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x v="508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x v="509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x v="510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x v="511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x v="121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x v="512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x v="513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x v="514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x v="515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x v="433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x v="516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x v="517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x v="51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x v="519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x v="120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x v="520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x v="521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x v="522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x v="3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x v="52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x v="524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x v="525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x v="526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x v="527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x v="121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x v="528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x v="529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x v="452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x v="12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x v="53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x v="53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x v="53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x v="53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x v="534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x v="535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x v="536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x v="377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x v="537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x v="538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x v="539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x v="540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x v="541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x v="542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x v="543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x v="544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x v="545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x v="54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x v="547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x v="548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x v="549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x v="550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x v="551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x v="552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x v="553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x v="201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x v="98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x v="554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x v="555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x v="556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x v="557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x v="558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x v="559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x v="560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x v="561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x v="562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x v="56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x v="564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x v="565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x v="566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x v="567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x v="568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x v="569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x v="570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x v="571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x v="572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x v="573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x v="574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x v="57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x v="121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x v="57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x v="121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x v="144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x v="121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x v="577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x v="121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x v="578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x v="121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x v="579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x v="121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x v="119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x v="73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x v="58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x v="492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x v="441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x v="581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x v="582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x v="447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x v="583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x v="584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x v="58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x v="73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x v="586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x v="587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x v="588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x v="589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x v="590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x v="591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x v="592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x v="59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x v="594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x v="59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x v="596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x v="597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x v="598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x v="599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x v="600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x v="601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x v="602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x v="603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x v="604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x v="605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x v="606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x v="607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x v="608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x v="1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x v="609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x v="610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x v="6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x v="608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x v="64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x v="612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x v="380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x v="613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x v="614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x v="615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x v="616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x v="617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x v="618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x v="619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x v="620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x v="62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x v="62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x v="623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x v="624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x v="625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x v="626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x v="247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x v="151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x v="627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x v="628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x v="62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x v="630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x v="631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x v="632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x v="63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x v="634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x v="635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x v="636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x v="637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x v="638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x v="639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x v="64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x v="641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x v="642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x v="643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x v="119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x v="644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x v="645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x v="646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x v="647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x v="648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x v="179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x v="649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x v="650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x v="651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x v="7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x v="652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x v="653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x v="654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x v="470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x v="65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x v="656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x v="657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x v="377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x v="65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x v="659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x v="73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x v="660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x v="661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x v="662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x v="151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x v="373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x v="663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x v="121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x v="232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x v="66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x v="15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x v="665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x v="666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x v="179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x v="66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x v="66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x v="119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x v="669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x v="670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x v="12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x v="656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x v="671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x v="672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x v="673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x v="674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x v="375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x v="675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x v="67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x v="677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x v="121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x v="431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x v="431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x v="678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x v="121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x v="179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x v="375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x v="679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x v="680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x v="121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x v="121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x v="121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x v="177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x v="681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x v="121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x v="2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x v="682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x v="12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x v="683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x v="121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x v="179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x v="684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x v="101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x v="121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x v="68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x v="686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x v="687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x v="68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x v="68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x v="121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x v="121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x v="690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x v="121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x v="15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x v="69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x v="69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x v="88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x v="693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x v="380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x v="121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x v="135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x v="380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x v="13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x v="694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x v="572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x v="69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x v="696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x v="697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x v="698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x v="699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x v="121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x v="88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x v="492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x v="700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x v="701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x v="284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x v="70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x v="703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x v="704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x v="70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x v="706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x v="707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x v="708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x v="709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x v="710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x v="711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x v="712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x v="713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x v="714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x v="715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x v="716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x v="717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x v="718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x v="719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x v="720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x v="721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x v="722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x v="72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x v="724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x v="72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x v="726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x v="727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x v="728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x v="729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x v="730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x v="12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x v="731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x v="732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x v="733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x v="734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x v="735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x v="121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x v="736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x v="31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x v="737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x v="738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x v="739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x v="74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x v="741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x v="31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x v="742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x v="7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x v="744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x v="745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x v="746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x v="747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x v="748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x v="749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x v="750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x v="751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x v="752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x v="404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x v="177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x v="687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x v="753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x v="754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x v="755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x v="756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x v="375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x v="757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x v="758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x v="759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x v="454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x v="760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x v="761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x v="762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x v="763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x v="764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x v="765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x v="766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x v="7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x v="768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x v="769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x v="770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x v="771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x v="772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x v="96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x v="773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x v="774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x v="775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x v="776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x v="777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x v="778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x v="404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x v="121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x v="119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x v="779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x v="362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x v="780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x v="121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x v="120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x v="444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x v="121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x v="121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x v="121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x v="121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x v="2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x v="121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x v="121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x v="121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x v="121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x v="121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x v="121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x v="73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x v="121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x v="12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x v="121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x v="781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x v="78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x v="78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x v="31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x v="784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x v="785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x v="431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x v="121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x v="786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x v="119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x v="78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x v="2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x v="78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x v="716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x v="373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x v="789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x v="790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x v="362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x v="791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x v="792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x v="121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x v="793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x v="501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x v="121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x v="794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x v="775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x v="144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x v="381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x v="362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x v="491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x v="795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x v="796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x v="797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x v="798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x v="799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x v="380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x v="119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x v="800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x v="80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x v="78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x v="802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x v="803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x v="804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x v="121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x v="805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x v="2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x v="806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x v="120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x v="807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x v="144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x v="808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x v="508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x v="809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x v="810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x v="811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x v="144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x v="121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x v="812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x v="121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x v="813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x v="814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x v="121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x v="144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x v="815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x v="120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x v="678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x v="813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x v="121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x v="816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x v="135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x v="120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x v="73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x v="817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x v="818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x v="672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x v="144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x v="121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x v="121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x v="121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x v="819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x v="121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x v="101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x v="820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x v="121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x v="821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x v="822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x v="823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x v="121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x v="824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x v="73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x v="149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x v="82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x v="121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x v="679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x v="123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x v="121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x v="826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x v="121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x v="827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x v="121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x v="121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x v="828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x v="829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x v="830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x v="831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x v="161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x v="73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x v="380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x v="121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x v="179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x v="832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x v="177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x v="119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x v="121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x v="144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x v="833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x v="834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x v="835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x v="678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x v="836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x v="837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x v="838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x v="839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x v="840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x v="841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x v="842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x v="843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x v="84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x v="845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x v="846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x v="847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x v="848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x v="849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x v="850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x v="851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x v="852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x v="8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x v="854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x v="855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x v="856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x v="857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x v="85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x v="859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x v="860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x v="861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x v="862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x v="863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x v="864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x v="86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x v="866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x v="867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x v="868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x v="869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x v="870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x v="87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x v="872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x v="873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x v="874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x v="875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x v="876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x v="877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x v="87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x v="879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x v="12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x v="880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x v="38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x v="121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x v="121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x v="375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x v="845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x v="121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x v="431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x v="121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x v="121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x v="881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x v="121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x v="882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x v="88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x v="144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x v="884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x v="885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x v="886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x v="887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x v="888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x v="889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x v="890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x v="891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x v="892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x v="893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x v="894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x v="895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x v="896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x v="897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x v="898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x v="899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x v="900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x v="901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x v="902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x v="90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x v="90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x v="905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x v="906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x v="907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x v="90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x v="909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x v="91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x v="911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x v="912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x v="913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x v="468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x v="914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x v="915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x v="916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x v="917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x v="918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x v="919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x v="920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x v="92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x v="922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x v="92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x v="774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x v="924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x v="9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x v="926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x v="92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x v="92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x v="92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x v="930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x v="931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x v="932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x v="93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x v="934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x v="935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x v="936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x v="937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x v="938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x v="939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x v="940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x v="73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x v="94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x v="942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x v="33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x v="943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x v="944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x v="945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x v="946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x v="947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x v="948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x v="13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x v="949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x v="95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x v="951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x v="120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x v="95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x v="953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x v="954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x v="955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x v="95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x v="717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x v="95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x v="95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x v="959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x v="96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x v="961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x v="962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x v="96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x v="964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x v="96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x v="12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x v="121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x v="70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x v="966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x v="967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x v="968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x v="969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x v="970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x v="121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x v="97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x v="101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x v="972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x v="291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x v="973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x v="974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x v="975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x v="976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x v="977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x v="199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x v="9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x v="979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x v="980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x v="981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x v="982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x v="983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x v="984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x v="985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x v="986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x v="98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x v="988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x v="989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x v="375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x v="990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x v="991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x v="992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x v="993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x v="994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x v="995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x v="996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x v="99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x v="998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x v="999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x v="1000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x v="1001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x v="100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x v="1003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x v="1004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x v="1005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x v="1006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x v="919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x v="847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x v="1007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x v="1008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x v="1009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x v="368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x v="1010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x v="1011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x v="1012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x v="1013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x v="1014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x v="1015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x v="1016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x v="1017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x v="101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x v="10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x v="1020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x v="1021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x v="1022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x v="1023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x v="246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x v="1024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x v="102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x v="1026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x v="1027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x v="144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x v="501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x v="1028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x v="121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x v="120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x v="1029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x v="1030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x v="101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x v="120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x v="1031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x v="12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x v="440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x v="1032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x v="884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x v="12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x v="101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x v="31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x v="101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x v="1033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x v="121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x v="121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x v="1034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x v="2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x v="121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x v="1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x v="103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x v="121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x v="1036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x v="1037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x v="501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x v="1038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x v="1039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x v="753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x v="179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x v="120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x v="104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x v="121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x v="121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x v="121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x v="121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x v="121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x v="380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x v="121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x v="121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x v="120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x v="120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x v="121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x v="121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x v="2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x v="1041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x v="1042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x v="121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x v="121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x v="121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x v="121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x v="1043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x v="104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x v="1045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x v="1046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x v="1047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x v="1048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x v="104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x v="1050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x v="1051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x v="1052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x v="1053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x v="1054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x v="1055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x v="1056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x v="105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x v="1058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x v="1059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x v="1060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x v="1061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x v="1062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x v="827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x v="144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x v="380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x v="121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x v="73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x v="580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x v="121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x v="88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x v="121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x v="1063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x v="10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x v="2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x v="121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x v="1064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x v="121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x v="121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x v="12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x v="1065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x v="144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x v="1066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x v="1067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x v="1068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x v="1069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x v="1070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x v="1071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x v="1072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x v="1073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x v="1074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x v="1075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x v="1076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x v="1077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x v="107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x v="1079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x v="1080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x v="1081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x v="108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x v="1083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x v="1084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x v="1085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x v="1086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x v="1087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x v="1088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x v="4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x v="108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x v="1090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x v="1091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x v="216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x v="1092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x v="1093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x v="1094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x v="1095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x v="1096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x v="1097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x v="1098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x v="1099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x v="1100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x v="1101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x v="1102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x v="1103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x v="1104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x v="362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x v="135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x v="119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x v="121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x v="120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x v="1105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x v="121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x v="88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x v="1106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x v="1107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x v="121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x v="1108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x v="121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x v="121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x v="121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x v="1109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x v="101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x v="123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x v="73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x v="82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x v="402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x v="121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x v="65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x v="119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x v="101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x v="1110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x v="1111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x v="1112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x v="121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x v="1113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x v="135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x v="683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x v="1114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x v="1115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x v="111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x v="177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x v="440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x v="22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x v="448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x v="121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x v="144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x v="1117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x v="2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x v="121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x v="1118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x v="121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x v="120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x v="121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x v="121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x v="1119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x v="1120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x v="121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x v="120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x v="372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x v="375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x v="380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x v="121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x v="120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x v="121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x v="99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x v="1042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x v="1121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x v="1122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x v="1123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x v="1124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x v="1125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x v="112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x v="112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x v="1128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x v="1129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x v="113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x v="73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x v="1131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x v="1122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x v="1132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x v="113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x v="1134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x v="113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x v="113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x v="113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x v="113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x v="1139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x v="1140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x v="1141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x v="114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x v="1143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x v="1144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x v="1145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x v="1146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x v="1147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x v="1148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x v="11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x v="1150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x v="115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x v="1152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x v="1153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x v="1154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x v="1155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x v="1156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x v="115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x v="1158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x v="314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x v="1159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x v="1160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x v="1161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x v="1162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x v="116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x v="1164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x v="1165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x v="1166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x v="1167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x v="1168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x v="1169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x v="1170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x v="1171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x v="1172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x v="1173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x v="1174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x v="1175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x v="67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x v="1176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x v="1177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x v="1178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x v="1179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x v="1180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x v="1181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x v="1182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x v="1183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x v="399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x v="1184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x v="118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x v="1186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x v="1187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x v="1188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x v="208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x v="1189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x v="119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x v="1191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x v="368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x v="1192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x v="1193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x v="121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x v="1194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x v="1195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x v="1196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x v="656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x v="1197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x v="1198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x v="1199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x v="1200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x v="1201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x v="1202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x v="431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x v="144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x v="1203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x v="121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x v="1204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x v="121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x v="1205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x v="1206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x v="144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x v="120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x v="156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x v="1207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x v="121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x v="121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x v="1208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x v="121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x v="1209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x v="441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x v="1210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x v="121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x v="73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x v="121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x v="148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x v="73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x v="1212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x v="822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x v="123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x v="12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x v="121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x v="120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x v="1214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x v="43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x v="1215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x v="1216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x v="120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x v="1217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x v="121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x v="121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x v="121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x v="121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x v="121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x v="120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x v="687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x v="1218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x v="98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x v="135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x v="120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x v="121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x v="1219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x v="1220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x v="1221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x v="1222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x v="1223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x v="1224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x v="1225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x v="1226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x v="1156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x v="1227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x v="1228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x v="122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x v="1230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x v="1231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x v="501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x v="1232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x v="1233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x v="1234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x v="1235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x v="1236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x v="123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x v="1238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x v="1239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x v="1240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x v="1241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x v="121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x v="124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x v="1243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x v="124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x v="450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x v="1245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x v="124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x v="1247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x v="1248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x v="1249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x v="3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x v="1250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x v="1251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x v="1252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x v="1253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x v="125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x v="1255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x v="1256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x v="1257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x v="1258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x v="1259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x v="1260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x v="1065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x v="119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x v="1033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x v="1261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x v="1262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x v="135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x v="1263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x v="1264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x v="1265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x v="1266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x v="126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x v="1268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x v="1269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x v="1270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x v="1271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x v="1272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x v="1273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x v="127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x v="1275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x v="1276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x v="12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x v="1278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x v="501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x v="1279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x v="1280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x v="121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x v="1281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x v="121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x v="1282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x v="1283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x v="121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x v="1284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x v="1285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x v="128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x v="5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x v="1287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x v="1288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x v="1289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x v="1290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x v="1291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x v="1292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x v="1293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x v="558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x v="1294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x v="380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x v="823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x v="1295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x v="1296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x v="1297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x v="1298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x v="1299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x v="130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x v="1301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x v="1302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x v="1303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x v="130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x v="13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x v="1306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x v="1307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x v="1308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x v="574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x v="1309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x v="1310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x v="1311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x v="1312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x v="1313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x v="131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x v="131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x v="1316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x v="1317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x v="1318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x v="1319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x v="132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x v="121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x v="1321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x v="144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x v="1322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x v="447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x v="368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x v="119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x v="868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x v="121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x v="1323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x v="1324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x v="1325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x v="656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x v="31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x v="1326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x v="121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x v="121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x v="121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x v="362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x v="1327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x v="1328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x v="1329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x v="1330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x v="1331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x v="901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x v="1332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x v="1333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x v="1334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x v="974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x v="133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x v="133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x v="1105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x v="1337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x v="1338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x v="1339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x v="1340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x v="1341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x v="1342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x v="134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x v="1344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x v="1345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x v="143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x v="1346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x v="380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x v="678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x v="1347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x v="1209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x v="134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x v="1349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x v="1350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x v="119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x v="1351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x v="1352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x v="179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x v="447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x v="1326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x v="135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x v="673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x v="1354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x v="1355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x v="1205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x v="1356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x v="1357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x v="1358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x v="1359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x v="1360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x v="1361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x v="1362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x v="1363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x v="1364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x v="1365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x v="1366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x v="1367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x v="1368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x v="1369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x v="137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x v="1371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x v="1372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x v="1373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x v="1374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x v="1375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x v="1376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x v="1377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x v="1378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x v="13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x v="138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x v="431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x v="138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x v="138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x v="1383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x v="1384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x v="1385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x v="138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x v="1387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x v="138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x v="1389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x v="1390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x v="139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x v="1392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x v="1393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x v="1394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x v="139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x v="139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x v="1397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x v="1398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x v="13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x v="1400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x v="1401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x v="1402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x v="140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x v="1404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x v="1405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x v="1406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x v="1407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x v="1408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x v="1409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x v="1410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x v="1411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x v="1412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x v="1413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x v="1414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x v="121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x v="1415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x v="1416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x v="786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x v="120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x v="1417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x v="380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x v="73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x v="141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x v="646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x v="120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x v="121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x v="121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x v="433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x v="121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x v="121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x v="1419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x v="1420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x v="380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x v="1421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x v="142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x v="1423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x v="1424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x v="1425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x v="1426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x v="1427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x v="1428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x v="1429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x v="124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x v="143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x v="1431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x v="143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x v="1433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x v="1434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x v="1435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x v="1436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x v="1437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x v="143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x v="1439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x v="1440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x v="144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x v="1442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x v="1443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x v="144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x v="144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x v="1446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x v="1447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x v="1448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x v="1449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x v="145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x v="145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x v="1452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x v="1453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x v="1454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x v="1455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x v="145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x v="1457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x v="1458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x v="1459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x v="146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x v="1461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x v="811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x v="146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x v="1463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x v="1464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x v="146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x v="1466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x v="1467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x v="1468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x v="1469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x v="1470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x v="1471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x v="147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x v="1473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x v="147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x v="147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x v="1476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x v="14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x v="1478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x v="147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x v="1480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x v="148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x v="344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x v="148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x v="1483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x v="1484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x v="148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x v="1486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x v="148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x v="1488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x v="1489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x v="1490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x v="1491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x v="1492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x v="1493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x v="1494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x v="149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x v="1496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x v="1497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x v="1498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x v="1499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x v="441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x v="1500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x v="1501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x v="1502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x v="1503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x v="1504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x v="150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x v="1506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x v="1507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x v="1508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x v="1509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x v="1510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x v="382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x v="1511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x v="1512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x v="15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x v="1514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x v="1515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x v="1516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x v="1517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x v="1518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x v="13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x v="138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x v="1519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x v="152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x v="1521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x v="1522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x v="152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x v="851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x v="50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x v="152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x v="1525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x v="1526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x v="1527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x v="1528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x v="1529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x v="1530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x v="1531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x v="1532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x v="15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x v="119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x v="1534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x v="1535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x v="144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x v="1536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x v="380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x v="1537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x v="1209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x v="1538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x v="1539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x v="154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x v="1541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x v="1542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x v="1543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x v="1544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x v="1545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x v="1546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x v="1547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x v="121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x v="154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x v="817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x v="154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x v="1550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x v="120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x v="1551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x v="120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x v="121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x v="1552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x v="1537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x v="381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x v="434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x v="120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x v="1534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x v="1553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x v="1554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x v="1555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x v="31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x v="1556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x v="155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x v="1558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x v="1559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x v="156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x v="1561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x v="1562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x v="377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x v="1563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x v="1564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x v="1565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x v="1566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x v="909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x v="1567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x v="109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x v="1568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x v="1569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x v="92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x v="1570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x v="1571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x v="1572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x v="1573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x v="820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x v="1574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x v="157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x v="1576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x v="1577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x v="1578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x v="1579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x v="1580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x v="1581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x v="158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x v="1583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x v="1584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x v="1585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x v="1586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x v="1587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x v="1588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x v="1589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x v="1590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x v="1591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x v="1592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x v="476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x v="1593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x v="159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x v="1278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x v="1595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x v="159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x v="1597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x v="1598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x v="159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x v="603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x v="16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x v="119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x v="1601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x v="1602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x v="160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x v="1604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x v="1090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x v="1605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x v="160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x v="1607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x v="1608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x v="1609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x v="1610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x v="1611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x v="161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x v="1613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x v="1614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x v="815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x v="161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x v="1616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x v="1617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x v="1618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x v="1619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x v="1620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x v="1621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x v="1622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x v="162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x v="1624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x v="1625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x v="1626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x v="162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x v="1628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x v="177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x v="1629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x v="1630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x v="1631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x v="632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x v="1323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x v="1632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x v="1633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x v="1634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x v="1635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x v="123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x v="311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x v="1012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x v="1636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x v="1637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x v="1638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x v="1639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x v="1640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x v="164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x v="1642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x v="1643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x v="1644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x v="1645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x v="1646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x v="1647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x v="1648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x v="1649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x v="1650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x v="1651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x v="1652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x v="1653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x v="1654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x v="446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x v="1655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x v="1656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x v="1657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x v="1658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x v="1659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x v="166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x v="1514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x v="1661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x v="1662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x v="1663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x v="1664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x v="1665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x v="1666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x v="1667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x v="1668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x v="832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x v="166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x v="167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x v="167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x v="1672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x v="1673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x v="1674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x v="1675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x v="121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x v="484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x v="13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x v="167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x v="167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x v="1678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x v="167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x v="1680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x v="1681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x v="16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x v="168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x v="1684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x v="1685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x v="15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x v="789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x v="1686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x v="1687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x v="1688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x v="1689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x v="1690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x v="880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x v="169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x v="1209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x v="179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x v="1692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x v="169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x v="1694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x v="1695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x v="1696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x v="1697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x v="1698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x v="1699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x v="1700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x v="1701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x v="1702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x v="1703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x v="1704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x v="1705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x v="1706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x v="1707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x v="1708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x v="121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x v="121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x v="462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x v="12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x v="121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x v="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x v="2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x v="1205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x v="121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x v="121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x v="1709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x v="121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x v="121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x v="380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x v="440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x v="121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x v="121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x v="121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x v="1710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x v="447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x v="121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x v="88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x v="121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x v="121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x v="121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x v="171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x v="171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x v="73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x v="12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x v="372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x v="121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x v="179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x v="73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x v="119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x v="121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x v="1713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x v="121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x v="121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x v="121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x v="1714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x v="1715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x v="822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x v="1716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x v="120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x v="171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x v="121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x v="1718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x v="1719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x v="179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x v="121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x v="380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x v="121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x v="73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x v="1720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x v="121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x v="119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x v="121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x v="121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x v="121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x v="121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x v="1721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x v="364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x v="1722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x v="121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x v="172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x v="1724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x v="1725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x v="2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x v="468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x v="121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x v="679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x v="121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x v="1538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x v="1726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x v="1727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x v="144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x v="121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x v="120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x v="121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x v="1728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x v="120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x v="120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x v="1729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x v="1730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x v="120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x v="121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x v="120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x v="120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x v="1731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x v="678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x v="120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x v="120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x v="121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x v="31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x v="1732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x v="377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x v="121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x v="73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x v="121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x v="144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x v="173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x v="9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x v="1734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x v="1735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x v="1624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x v="1736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x v="1737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x v="173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x v="466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x v="1739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x v="1740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x v="1741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x v="3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x v="1742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x v="78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x v="1743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x v="1744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x v="1745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x v="1235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x v="1746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x v="1747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x v="174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x v="1117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x v="123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x v="1105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x v="1749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x v="1750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x v="1392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x v="1751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x v="1752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x v="1753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x v="276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x v="1754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x v="1755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x v="1090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x v="1756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x v="1757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x v="1758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x v="1759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x v="404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x v="1760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x v="1665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x v="1761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x v="1762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x v="1763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x v="1764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x v="1765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x v="1766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x v="1767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x v="1768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x v="1769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x v="177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x v="1771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x v="1772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x v="147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x v="177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x v="1774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x v="1775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x v="1776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x v="1777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x v="1778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x v="1779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x v="121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x v="121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x v="121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x v="2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x v="121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x v="121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x v="669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x v="822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x v="121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x v="121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x v="121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x v="1780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x v="1781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x v="121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x v="1782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x v="121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x v="1783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x v="121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x v="1784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x v="1785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x v="1786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x v="1787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x v="1788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x v="1789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x v="212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x v="1790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x v="1791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x v="1792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x v="17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x v="1794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x v="772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x v="1795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x v="1796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x v="1797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x v="101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x v="179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x v="1799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x v="180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x v="35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x v="1801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x v="1802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x v="1803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x v="1804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x v="180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x v="1806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x v="1807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x v="1808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x v="1809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x v="1810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x v="1811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x v="1812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x v="1813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x v="181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x v="1815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x v="1816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x v="1817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x v="1818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x v="1819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x v="121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x v="380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x v="121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x v="121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x v="101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x v="121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x v="88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x v="73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x v="1820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x v="1821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x v="368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x v="121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x v="121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x v="121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x v="121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x v="121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x v="121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x v="121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x v="1822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x v="156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x v="1823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x v="120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x v="120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x v="121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x v="73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x v="144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x v="1824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x v="1825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x v="144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x v="121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x v="31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x v="73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x v="121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x v="120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x v="1826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x v="182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x v="1828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x v="1829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x v="656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x v="1830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x v="95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x v="1831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x v="183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x v="1833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x v="1834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x v="1835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x v="799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x v="1836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x v="1837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x v="1838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x v="1839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x v="700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x v="1840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x v="184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x v="184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x v="1843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x v="1844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x v="1845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x v="1341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x v="1846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x v="1847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x v="1848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x v="1849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x v="905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x v="1850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x v="15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x v="1851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x v="1852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x v="1853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x v="1854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x v="1855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x v="1856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x v="1857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x v="1858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x v="185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x v="186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x v="1861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x v="1862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x v="1863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x v="186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x v="2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x v="121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x v="1865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x v="1866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x v="1867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x v="1868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x v="1028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x v="1869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x v="1870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x v="1871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x v="187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x v="1873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x v="187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x v="434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x v="1875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x v="187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x v="187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x v="1878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x v="1879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x v="1880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x v="1881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x v="1882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x v="1883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x v="188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x v="1885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x v="1886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x v="1887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x v="1888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x v="1889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x v="1890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x v="1891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x v="189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x v="1893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x v="189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x v="1895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x v="189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x v="1897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x v="1898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x v="878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x v="15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x v="440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x v="189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x v="1028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x v="438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x v="119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x v="121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x v="121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x v="1900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x v="120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x v="1901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x v="827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x v="380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x v="140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x v="120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x v="1902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x v="1903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x v="1904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x v="1905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x v="121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x v="827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x v="78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x v="1906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x v="1907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x v="1908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x v="1909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x v="1910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x v="423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x v="1911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x v="1912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x v="1913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x v="1914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x v="1915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x v="1694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x v="1916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x v="1917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x v="1085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x v="1918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x v="1919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x v="1920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x v="1921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x v="291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x v="19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x v="1923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x v="1924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x v="192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x v="19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x v="1927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x v="1928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x v="1929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x v="1810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x v="193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x v="1931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x v="1932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x v="1933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x v="193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x v="1935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x v="1936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x v="1937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x v="1621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x v="193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x v="43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x v="1939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x v="121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x v="1940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x v="1941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x v="128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x v="431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x v="508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x v="687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x v="121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x v="12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x v="194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x v="12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x v="12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x v="1943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x v="1944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x v="144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x v="492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x v="1780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x v="121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x v="373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x v="380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x v="179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x v="784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x v="121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x v="380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x v="1945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x v="1946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x v="12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x v="64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x v="121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x v="121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x v="120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x v="1947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x v="753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x v="1948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x v="119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x v="1949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x v="444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x v="121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x v="1192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x v="583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x v="1950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x v="195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x v="1952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x v="1953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x v="9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x v="587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x v="1954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x v="371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x v="1955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x v="1223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x v="195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x v="380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x v="1957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x v="878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x v="1958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x v="1959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x v="196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x v="1961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x v="1256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x v="1962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x v="1963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x v="73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x v="196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x v="196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x v="1966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x v="109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x v="1967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x v="1968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x v="196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x v="1922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x v="197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x v="1971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x v="1972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x v="197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x v="197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x v="197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x v="1976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x v="1977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x v="1343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x v="418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x v="1978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x v="693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x v="1979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x v="1980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x v="1981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x v="1982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x v="1983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x v="1984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x v="19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x v="1986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x v="1987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x v="1988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x v="1989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x v="199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x v="785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x v="1991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x v="1992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x v="1993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x v="119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x v="121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x v="121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x v="179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x v="1994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x v="121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x v="121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x v="457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x v="144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x v="199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x v="121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x v="199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x v="121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x v="1997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x v="88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x v="821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x v="13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x v="121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x v="431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x v="1998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x v="1999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x v="1714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x v="135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x v="140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x v="121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x v="377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x v="200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x v="2001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x v="1238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x v="16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x v="158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x v="121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x v="2002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x v="200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x v="1029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x v="121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x v="149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x v="2004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x v="2005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x v="2006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x v="121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x v="2007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x v="2008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x v="2009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x v="433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x v="119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x v="144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x v="121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x v="2010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x v="582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x v="1594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x v="201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x v="381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x v="121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x v="2012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x v="2013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x v="2014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x v="2015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x v="121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x v="2016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x v="362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x v="380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x v="2017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x v="644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x v="2018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x v="2019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x v="12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x v="1775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x v="135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x v="120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x v="2020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x v="2021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x v="120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x v="12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x v="2022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x v="2023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x v="2024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x v="353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x v="434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x v="2025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x v="1340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x v="160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x v="179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x v="20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x v="2027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x v="753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x v="2028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x v="683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x v="2029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x v="203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x v="596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x v="2031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x v="2032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x v="2033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x v="203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x v="1753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x v="2035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x v="2036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x v="2037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x v="129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x v="12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x v="20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x v="121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x v="101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x v="121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x v="120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x v="2039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x v="2040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x v="381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x v="121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x v="2041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x v="2042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x v="2043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x v="121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x v="177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x v="204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x v="72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x v="121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x v="121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x v="121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x v="204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x v="546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x v="2046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x v="2047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x v="2048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x v="2049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x v="2050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x v="205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x v="2052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x v="2053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x v="2054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x v="2055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x v="2056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x v="124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x v="2057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x v="2058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x v="78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x v="205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x v="2060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x v="709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x v="1290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x v="11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x v="2061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x v="2062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x v="2063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x v="2064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x v="206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x v="669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x v="2066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x v="206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x v="2068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x v="2069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x v="1187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x v="2070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x v="2071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x v="2072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x v="207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x v="2074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x v="207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x v="368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x v="2076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x v="2077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x v="2078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x v="2079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x v="2080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x v="208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x v="1205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x v="2082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x v="2083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x v="2084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x v="2085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x v="2086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x v="2087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x v="2088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x v="2089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x v="2090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x v="2091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x v="2092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x v="2093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x v="2094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x v="901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x v="2095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x v="2096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x v="209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x v="2098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x v="1769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x v="2099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x v="2100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x v="2101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x v="2102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x v="246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x v="1302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x v="210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x v="2104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x v="2105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x v="2106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x v="2107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x v="210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x v="2109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x v="2110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x v="2111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x v="2112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x v="2113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x v="2114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x v="2115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x v="2116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x v="2117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x v="2118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x v="17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x v="2119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x v="2120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x v="822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x v="140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x v="121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x v="120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x v="121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x v="12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x v="120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x v="212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x v="1727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x v="121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x v="2122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x v="2123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x v="2124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x v="144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x v="2125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x v="438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x v="2126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x v="2127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x v="212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x v="2129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x v="120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x v="213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x v="2131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x v="2132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x v="2133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x v="178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x v="1902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x v="2134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x v="2135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x v="213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x v="12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x v="791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x v="2137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x v="213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x v="407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x v="368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x v="823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x v="213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x v="2140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x v="180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x v="239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x v="2141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x v="380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x v="73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x v="2142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x v="214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x v="2144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x v="2145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x v="2146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x v="380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x v="2147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x v="148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x v="2148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x v="2149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x v="2150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x v="2151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x v="31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x v="65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x v="1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x v="2152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x v="2153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x v="2154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x v="121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x v="462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x v="1340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x v="120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x v="215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x v="144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x v="2156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x v="119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x v="2157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x v="215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x v="516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x v="12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x v="2159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x v="12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x v="2160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x v="11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x v="2161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x v="399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x v="119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x v="1178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x v="64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x v="2162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x v="2163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x v="73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x v="121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x v="2164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x v="1196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x v="216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x v="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x v="121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x v="2166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x v="121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x v="2167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x v="2168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x v="2169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x v="364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x v="2170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x v="2171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x v="2172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x v="2173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x v="2174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x v="1259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x v="2175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x v="2176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x v="2177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x v="1038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x v="20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x v="2178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x v="140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x v="217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x v="2180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x v="218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x v="2182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x v="2183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x v="2184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x v="96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x v="29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x v="1250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x v="218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x v="2186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x v="2187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x v="1867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x v="2188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x v="2189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x v="2190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x v="2191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x v="2192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x v="811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x v="2193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x v="1583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x v="2194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x v="683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x v="2195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x v="2196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x v="2197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x v="2198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x v="121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x v="2199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x v="786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x v="220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x v="121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x v="1656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x v="462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x v="2201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x v="2202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x v="2203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x v="12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x v="381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x v="183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x v="683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x v="121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x v="1878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x v="12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x v="2204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x v="2205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x v="220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x v="2207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x v="2208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x v="2209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x v="2210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x v="2211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x v="2212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x v="2213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x v="2214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x v="2215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x v="2216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x v="221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x v="247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x v="2218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x v="114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x v="2219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x v="2220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x v="2221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x v="73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x v="222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x v="1345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x v="2223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x v="400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x v="2224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x v="2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x v="2226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x v="2208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x v="2227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x v="2228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x v="1953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x v="2229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x v="223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x v="2231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x v="162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x v="2232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x v="2233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x v="2234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x v="1917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x v="2235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x v="2236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x v="2237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x v="2238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x v="2239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x v="1506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x v="2240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x v="2241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x v="2242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x v="1901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x v="1169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x v="2243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x v="224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x v="2245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x v="224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x v="2247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x v="2248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x v="2249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x v="2250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x v="1042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x v="2251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x v="2252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x v="2253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x v="2254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x v="2255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x v="2256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x v="22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x v="2258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x v="225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x v="2260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x v="2261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x v="2262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x v="2263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x v="2264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x v="226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x v="226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x v="2267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x v="2268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x v="226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x v="2270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x v="2271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x v="2272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x v="2273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x v="2274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x v="2275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x v="2276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x v="518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x v="2277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x v="1999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x v="227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x v="227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x v="228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x v="2281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x v="228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x v="699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x v="2283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x v="2284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x v="2285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x v="2286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x v="228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x v="2288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x v="228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x v="656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x v="2290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x v="2291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x v="2254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x v="2292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x v="2293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x v="229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x v="2295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x v="2296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x v="2297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x v="1178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x v="2298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x v="1245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x v="2299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x v="2047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x v="2300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x v="179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x v="2301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x v="2302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x v="2303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x v="2304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x v="2305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x v="23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x v="2307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x v="2308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x v="2309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x v="2310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x v="1770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x v="2311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x v="231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x v="2313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x v="2314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x v="2315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x v="2316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x v="935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x v="2317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x v="73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x v="2318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x v="231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x v="232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x v="2321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x v="395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x v="2322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x v="2323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x v="1245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x v="2145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x v="2324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x v="2325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x v="2326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x v="1555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x v="2327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x v="2036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x v="1417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x v="2328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x v="2329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x v="233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x v="233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x v="2332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x v="2333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x v="2334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x v="2335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x v="2336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x v="2337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x v="134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x v="1509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x v="2338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x v="2339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x v="2340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x v="1708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x v="2341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x v="2342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x v="2343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x v="2344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x v="2345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x v="2346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x v="2347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x v="44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x v="39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x v="2348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x v="1154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x v="2349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x v="2320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x v="2296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x v="683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x v="2350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x v="2005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x v="235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x v="2352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x v="123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x v="555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x v="2353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x v="2354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x v="2355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x v="2356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x v="2124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x v="2357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x v="2358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x v="2359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x v="236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x v="23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x v="2362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x v="2363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x v="2364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x v="2365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x v="2235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x v="2366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x v="2367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x v="2368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x v="841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x v="2369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x v="2370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x v="2178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x v="237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x v="2372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x v="43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x v="2373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x v="2374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x v="2375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x v="246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x v="2376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x v="1783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x v="2377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x v="2378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x v="2379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x v="2380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x v="2381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x v="2382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x v="2383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x v="2384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x v="2385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x v="2386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x v="1085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x v="2387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x v="672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x v="2388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x v="2389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x v="2390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x v="2391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x v="2392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x v="39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x v="1922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x v="2393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x v="2394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x v="2395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x v="440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x v="2396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x v="239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x v="2398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x v="2399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x v="240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x v="2401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x v="73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x v="240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x v="2403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x v="2404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x v="2405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x v="2406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x v="2407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x v="89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x v="2408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x v="2000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x v="683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x v="1299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x v="2230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x v="240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x v="2410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x v="135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x v="364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x v="2411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x v="2412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x v="2413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x v="2414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x v="241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x v="366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x v="2376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x v="241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x v="2281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x v="2417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x v="2418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x v="2419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x v="91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x v="1604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x v="2420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x v="2421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x v="246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x v="2422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x v="797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x v="2423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x v="2424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x v="2425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x v="2426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x v="2427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x v="2428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x v="2429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x v="2430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x v="178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x v="2431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x v="2432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x v="1716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x v="1028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x v="2433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x v="2434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x v="2435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x v="2436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x v="2437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x v="687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x v="2438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x v="2439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x v="2440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x v="2441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x v="2442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x v="2443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x v="13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x v="2444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x v="2445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x v="2446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x v="2447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x v="2448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x v="201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x v="2449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x v="2202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x v="178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x v="2450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x v="2451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x v="2452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x v="2453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x v="1428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x v="2454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x v="14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x v="245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x v="2456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x v="885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x v="104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x v="2457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x v="2458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x v="2459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x v="90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x v="2460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x v="2461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x v="2414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x v="2462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x v="2463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x v="1756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x v="2464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x v="138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x v="2465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x v="1199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x v="2466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x v="2467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x v="2468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x v="2469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x v="247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x v="247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x v="2472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x v="2473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x v="2474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x v="2475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x v="2476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x v="2477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x v="700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x v="2478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x v="133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x v="2479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x v="2480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x v="2481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x v="2482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x v="2483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x v="135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x v="673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x v="1318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x v="669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x v="2484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x v="836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x v="2485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x v="938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x v="2486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x v="2487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x v="2488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x v="2489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x v="249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x v="2491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x v="2492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x v="2493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x v="24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x v="2495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x v="2496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x v="2497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x v="2498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x v="2499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x v="99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x v="1225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x v="250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x v="104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x v="2501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x v="29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x v="2502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x v="76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x v="2503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x v="2005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x v="1354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x v="2504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x v="250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x v="583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x v="2506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x v="368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x v="2507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x v="25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x v="2509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x v="38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x v="235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x v="113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x v="2510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x v="2511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x v="635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x v="1461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x v="251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x v="1765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x v="2513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x v="2514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x v="121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x v="12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x v="12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x v="2515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x v="101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x v="2516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x v="2517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x v="2518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x v="121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x v="2519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x v="1694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x v="12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x v="1714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x v="121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x v="501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x v="121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x v="2520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x v="12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x v="2521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x v="2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x v="2522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x v="1158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x v="20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x v="1337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x v="2523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x v="2524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x v="2525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x v="2526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x v="2527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x v="2528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x v="1700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x v="2529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x v="2530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x v="2531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x v="2532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x v="433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x v="2533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x v="2534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x v="2535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x v="25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x v="2537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x v="2538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x v="2539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x v="254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x v="2541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x v="2542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x v="2543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x v="457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x v="2544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x v="254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x v="2546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x v="2547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x v="2548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x v="1025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x v="69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x v="254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x v="255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x v="17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x v="2551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x v="2552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x v="995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x v="2553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x v="2554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x v="2555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x v="2556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x v="2557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x v="2558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x v="2559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x v="2560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x v="2561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x v="2562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x v="2007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x v="2274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x v="256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x v="2564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x v="2565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x v="2566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x v="1829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x v="2567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x v="2568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x v="2569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x v="2570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x v="2571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x v="2572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x v="734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x v="257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x v="2574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x v="2575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x v="843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x v="2576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x v="2577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x v="2432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x v="2578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x v="2579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x v="2580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x v="2581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x v="2582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x v="2583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x v="2584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x v="2503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x v="2585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x v="258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x v="101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x v="123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x v="163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x v="121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x v="2254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x v="11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x v="119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x v="822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x v="817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x v="2587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x v="2588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x v="121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x v="380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x v="121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x v="121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x v="119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x v="2589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x v="380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x v="2590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x v="753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x v="2591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x v="2592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x v="789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x v="259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x v="2594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x v="2595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x v="2596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x v="2597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x v="125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x v="2598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x v="2599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x v="26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x v="2601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x v="2602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x v="248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x v="2603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x v="2604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x v="645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x v="260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x v="2606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x v="101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x v="2607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x v="2608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x v="2609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x v="101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x v="145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x v="261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x v="1129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x v="2611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x v="938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x v="10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x v="2612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x v="261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x v="261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x v="26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x v="96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x v="2616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x v="2617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x v="13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x v="2005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x v="121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x v="121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x v="827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x v="261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x v="73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x v="144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x v="120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x v="2619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x v="1491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x v="96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x v="2620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x v="2621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x v="121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x v="2382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x v="121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x v="1720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x v="144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x v="2622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x v="683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x v="1316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x v="26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x v="794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x v="2624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x v="2625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x v="2626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x v="73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x v="2627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x v="2628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x v="2629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x v="2630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x v="161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x v="2631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x v="2632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x v="1622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x v="2633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x v="2634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x v="440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x v="2635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x v="2636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x v="2637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x v="753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x v="263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x v="2639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x v="277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x v="2640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x v="375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x v="2641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x v="264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x v="2643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x v="2644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x v="94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x v="264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x v="2646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x v="2647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x v="2648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x v="2649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x v="2120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x v="2650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x v="26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x v="2652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x v="2653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x v="2654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x v="119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x v="31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x v="2655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x v="38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x v="120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x v="177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x v="119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x v="120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x v="265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x v="101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x v="120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x v="121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x v="135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x v="2235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x v="148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x v="2214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x v="119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x v="882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x v="1795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x v="14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x v="121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x v="121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x v="121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x v="121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x v="2355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x v="2657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x v="119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x v="12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x v="350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x v="38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x v="121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x v="121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x v="121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x v="121"/>
    <x v="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x v="121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x v="827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x v="241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x v="2658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x v="2659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x v="2218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x v="121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x v="266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x v="1296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x v="73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x v="65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x v="878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x v="1302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x v="368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x v="266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x v="380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x v="266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x v="121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x v="172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x v="2663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x v="2664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x v="266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x v="1783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x v="1178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x v="2666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x v="2417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x v="12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x v="266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x v="2274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x v="144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x v="121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x v="119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x v="375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x v="179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x v="817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x v="121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x v="2668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x v="2669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x v="1338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x v="144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x v="2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x v="381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x v="267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x v="2671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x v="121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x v="12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x v="120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x v="1466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x v="2672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x v="2213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x v="121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x v="2673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x v="295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x v="144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x v="148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x v="380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x v="121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x v="2674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x v="121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x v="144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x v="492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x v="47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x v="121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x v="2675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x v="380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x v="12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x v="380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x v="121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x v="121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x v="97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x v="121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x v="582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x v="267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x v="821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x v="784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x v="678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x v="2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x v="121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x v="823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x v="367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x v="377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x v="212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x v="1447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x v="267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x v="148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x v="2678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x v="2679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x v="268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x v="2681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x v="121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x v="268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x v="2683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x v="1261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x v="1714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x v="2641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x v="628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x v="441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x v="2684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x v="2653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x v="2685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x v="2686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x v="2687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x v="1729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x v="12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x v="1534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x v="101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x v="2688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x v="362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x v="144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x v="827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x v="779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x v="121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x v="2689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x v="2690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x v="119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x v="267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x v="2012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x v="96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x v="120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x v="135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x v="447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x v="144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x v="2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x v="38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x v="2691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x v="2692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x v="121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x v="31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x v="121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x v="120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x v="119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x v="1780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x v="151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x v="1797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x v="836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x v="368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x v="2693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x v="121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x v="119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x v="368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x v="121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x v="255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x v="2534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x v="121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x v="583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x v="121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x v="578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x v="269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x v="101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x v="2695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x v="269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x v="375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x v="2697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x v="88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x v="2698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x v="678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x v="582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x v="12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x v="690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x v="120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x v="134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x v="440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x v="2699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x v="580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x v="120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x v="121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x v="2700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x v="687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x v="121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x v="2701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x v="596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x v="947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x v="2702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x v="669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x v="2629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x v="121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x v="2703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x v="2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x v="105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x v="2704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x v="380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x v="2705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x v="2706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x v="2707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x v="44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x v="12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x v="447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x v="2708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x v="431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x v="2709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x v="121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x v="2710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x v="121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x v="144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x v="121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x v="2242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x v="172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x v="2711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x v="119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x v="119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x v="2712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x v="121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x v="2561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x v="179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x v="1545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x v="156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x v="135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x v="2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x v="2713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x v="2714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x v="2715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x v="121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x v="121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x v="73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x v="121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x v="121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x v="2716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x v="407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x v="2717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x v="2718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x v="2719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x v="2150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x v="578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x v="121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x v="2720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x v="2721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x v="120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x v="120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1F5273-FC69-461E-A1F6-DF69674B6CBE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5" firstHeaderRow="1" firstDataRow="2" firstDataCol="1" rowPageCount="2" colPageCount="1"/>
  <pivotFields count="17">
    <pivotField showAll="0"/>
    <pivotField showAll="0"/>
    <pivotField showAll="0"/>
    <pivotField numFmtId="176" showAll="0"/>
    <pivotField numFmtId="177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53434D-AE17-468C-8996-7F0885426FA9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5" firstHeaderRow="1" firstDataRow="2" firstDataCol="1" rowPageCount="1" colPageCount="1"/>
  <pivotFields count="17">
    <pivotField showAll="0"/>
    <pivotField showAll="0"/>
    <pivotField showAll="0"/>
    <pivotField numFmtId="176" showAll="0"/>
    <pivotField numFmtId="177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0FEE93-DF9F-4840-9EB0-19733FE82376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5:F19" firstHeaderRow="1" firstDataRow="2" firstDataCol="1" rowPageCount="3" colPageCount="1"/>
  <pivotFields count="22">
    <pivotField showAll="0"/>
    <pivotField showAll="0"/>
    <pivotField showAll="0"/>
    <pivotField numFmtId="176" showAll="0"/>
    <pivotField numFmtId="177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3" hier="-1"/>
    <pageField fld="21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4BD8C-061E-478C-A915-C9AF66EA098D}">
  <dimension ref="A1:F15"/>
  <sheetViews>
    <sheetView zoomScale="115" zoomScaleNormal="115" workbookViewId="0">
      <selection activeCell="R27" sqref="R27"/>
    </sheetView>
  </sheetViews>
  <sheetFormatPr defaultRowHeight="14" x14ac:dyDescent="0.3"/>
  <cols>
    <col min="1" max="1" width="23.08203125" bestFit="1" customWidth="1"/>
    <col min="2" max="2" width="15.6640625" bestFit="1" customWidth="1"/>
    <col min="3" max="3" width="5.83203125" bestFit="1" customWidth="1"/>
    <col min="4" max="4" width="4.08203125" bestFit="1" customWidth="1"/>
    <col min="5" max="5" width="9.58203125" bestFit="1" customWidth="1"/>
    <col min="6" max="6" width="11" bestFit="1" customWidth="1"/>
  </cols>
  <sheetData>
    <row r="1" spans="1:6" x14ac:dyDescent="0.3">
      <c r="A1" s="12" t="s">
        <v>8305</v>
      </c>
      <c r="B1" t="s">
        <v>8362</v>
      </c>
    </row>
    <row r="2" spans="1:6" x14ac:dyDescent="0.3">
      <c r="A2" s="12" t="s">
        <v>8222</v>
      </c>
      <c r="B2" t="s">
        <v>8362</v>
      </c>
    </row>
    <row r="4" spans="1:6" x14ac:dyDescent="0.3">
      <c r="A4" s="12" t="s">
        <v>8361</v>
      </c>
      <c r="B4" s="12" t="s">
        <v>8360</v>
      </c>
    </row>
    <row r="5" spans="1:6" x14ac:dyDescent="0.3">
      <c r="A5" s="12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">
      <c r="A6" s="13" t="s">
        <v>8308</v>
      </c>
      <c r="B6" s="14">
        <v>40</v>
      </c>
      <c r="C6" s="14">
        <v>180</v>
      </c>
      <c r="D6" s="14"/>
      <c r="E6" s="14">
        <v>300</v>
      </c>
      <c r="F6" s="14">
        <v>520</v>
      </c>
    </row>
    <row r="7" spans="1:6" x14ac:dyDescent="0.3">
      <c r="A7" s="13" t="s">
        <v>8334</v>
      </c>
      <c r="B7" s="14">
        <v>20</v>
      </c>
      <c r="C7" s="14">
        <v>140</v>
      </c>
      <c r="D7" s="14">
        <v>6</v>
      </c>
      <c r="E7" s="14">
        <v>34</v>
      </c>
      <c r="F7" s="14">
        <v>200</v>
      </c>
    </row>
    <row r="8" spans="1:6" x14ac:dyDescent="0.3">
      <c r="A8" s="13" t="s">
        <v>8331</v>
      </c>
      <c r="B8" s="14"/>
      <c r="C8" s="14">
        <v>140</v>
      </c>
      <c r="D8" s="14"/>
      <c r="E8" s="14">
        <v>80</v>
      </c>
      <c r="F8" s="14">
        <v>220</v>
      </c>
    </row>
    <row r="9" spans="1:6" x14ac:dyDescent="0.3">
      <c r="A9" s="13" t="s">
        <v>8329</v>
      </c>
      <c r="B9" s="14">
        <v>24</v>
      </c>
      <c r="C9" s="14"/>
      <c r="D9" s="14"/>
      <c r="E9" s="14"/>
      <c r="F9" s="14">
        <v>24</v>
      </c>
    </row>
    <row r="10" spans="1:6" x14ac:dyDescent="0.3">
      <c r="A10" s="13" t="s">
        <v>8323</v>
      </c>
      <c r="B10" s="14">
        <v>20</v>
      </c>
      <c r="C10" s="14">
        <v>120</v>
      </c>
      <c r="D10" s="14">
        <v>20</v>
      </c>
      <c r="E10" s="14">
        <v>540</v>
      </c>
      <c r="F10" s="14">
        <v>700</v>
      </c>
    </row>
    <row r="11" spans="1:6" x14ac:dyDescent="0.3">
      <c r="A11" s="13" t="s">
        <v>8336</v>
      </c>
      <c r="B11" s="14"/>
      <c r="C11" s="14">
        <v>117</v>
      </c>
      <c r="D11" s="14"/>
      <c r="E11" s="14">
        <v>103</v>
      </c>
      <c r="F11" s="14">
        <v>220</v>
      </c>
    </row>
    <row r="12" spans="1:6" x14ac:dyDescent="0.3">
      <c r="A12" s="13" t="s">
        <v>8320</v>
      </c>
      <c r="B12" s="14">
        <v>30</v>
      </c>
      <c r="C12" s="14">
        <v>127</v>
      </c>
      <c r="D12" s="14"/>
      <c r="E12" s="14">
        <v>80</v>
      </c>
      <c r="F12" s="14">
        <v>237</v>
      </c>
    </row>
    <row r="13" spans="1:6" x14ac:dyDescent="0.3">
      <c r="A13" s="13" t="s">
        <v>8317</v>
      </c>
      <c r="B13" s="14">
        <v>178</v>
      </c>
      <c r="C13" s="14">
        <v>213</v>
      </c>
      <c r="D13" s="14"/>
      <c r="E13" s="14">
        <v>209</v>
      </c>
      <c r="F13" s="14">
        <v>600</v>
      </c>
    </row>
    <row r="14" spans="1:6" x14ac:dyDescent="0.3">
      <c r="A14" s="13" t="s">
        <v>8315</v>
      </c>
      <c r="B14" s="14">
        <v>37</v>
      </c>
      <c r="C14" s="14">
        <v>493</v>
      </c>
      <c r="D14" s="14">
        <v>24</v>
      </c>
      <c r="E14" s="14">
        <v>839</v>
      </c>
      <c r="F14" s="14">
        <v>1393</v>
      </c>
    </row>
    <row r="15" spans="1:6" x14ac:dyDescent="0.3">
      <c r="A15" s="13" t="s">
        <v>8359</v>
      </c>
      <c r="B15" s="14">
        <v>349</v>
      </c>
      <c r="C15" s="14">
        <v>1530</v>
      </c>
      <c r="D15" s="14">
        <v>50</v>
      </c>
      <c r="E15" s="14">
        <v>2185</v>
      </c>
      <c r="F15" s="14">
        <v>4114</v>
      </c>
    </row>
  </sheetData>
  <phoneticPr fontId="2" type="noConversion"/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A17B9-6825-4F45-8C31-F34730DB3994}">
  <dimension ref="A2:F15"/>
  <sheetViews>
    <sheetView zoomScale="145" zoomScaleNormal="145" workbookViewId="0">
      <selection activeCell="B26" sqref="B26"/>
    </sheetView>
  </sheetViews>
  <sheetFormatPr defaultRowHeight="14" x14ac:dyDescent="0.3"/>
  <cols>
    <col min="1" max="1" width="17.58203125" bestFit="1" customWidth="1"/>
    <col min="2" max="2" width="15.6640625" bestFit="1" customWidth="1"/>
    <col min="3" max="3" width="5.83203125" bestFit="1" customWidth="1"/>
    <col min="4" max="4" width="4.08203125" bestFit="1" customWidth="1"/>
    <col min="5" max="5" width="9.4140625" bestFit="1" customWidth="1"/>
    <col min="6" max="6" width="11" bestFit="1" customWidth="1"/>
    <col min="7" max="7" width="23.58203125" bestFit="1" customWidth="1"/>
    <col min="8" max="8" width="17.58203125" bestFit="1" customWidth="1"/>
    <col min="9" max="9" width="23.58203125" bestFit="1" customWidth="1"/>
    <col min="10" max="10" width="22.6640625" bestFit="1" customWidth="1"/>
    <col min="11" max="11" width="28.58203125" bestFit="1" customWidth="1"/>
    <col min="12" max="12" width="3.1640625" bestFit="1" customWidth="1"/>
    <col min="13" max="13" width="6.1640625" bestFit="1" customWidth="1"/>
    <col min="14" max="15" width="3.1640625" bestFit="1" customWidth="1"/>
    <col min="16" max="16" width="6.1640625" bestFit="1" customWidth="1"/>
    <col min="17" max="18" width="3.1640625" bestFit="1" customWidth="1"/>
    <col min="19" max="21" width="6.1640625" bestFit="1" customWidth="1"/>
    <col min="22" max="22" width="5.1640625" bestFit="1" customWidth="1"/>
    <col min="23" max="24" width="6.1640625" bestFit="1" customWidth="1"/>
    <col min="25" max="25" width="5.1640625" bestFit="1" customWidth="1"/>
    <col min="26" max="26" width="6.1640625" bestFit="1" customWidth="1"/>
    <col min="27" max="27" width="3.1640625" bestFit="1" customWidth="1"/>
    <col min="28" max="28" width="6.1640625" bestFit="1" customWidth="1"/>
    <col min="29" max="29" width="5.1640625" bestFit="1" customWidth="1"/>
    <col min="30" max="32" width="6.1640625" bestFit="1" customWidth="1"/>
    <col min="33" max="33" width="3.1640625" bestFit="1" customWidth="1"/>
    <col min="34" max="34" width="6.1640625" bestFit="1" customWidth="1"/>
    <col min="35" max="36" width="5.1640625" bestFit="1" customWidth="1"/>
    <col min="37" max="37" width="6.1640625" bestFit="1" customWidth="1"/>
    <col min="38" max="38" width="5.1640625" bestFit="1" customWidth="1"/>
    <col min="39" max="39" width="3.1640625" bestFit="1" customWidth="1"/>
    <col min="40" max="41" width="6.1640625" bestFit="1" customWidth="1"/>
    <col min="42" max="42" width="5.1640625" bestFit="1" customWidth="1"/>
    <col min="43" max="43" width="6.1640625" bestFit="1" customWidth="1"/>
    <col min="44" max="44" width="3.1640625" bestFit="1" customWidth="1"/>
    <col min="45" max="47" width="6.1640625" bestFit="1" customWidth="1"/>
    <col min="48" max="48" width="3.1640625" bestFit="1" customWidth="1"/>
    <col min="49" max="50" width="5.1640625" bestFit="1" customWidth="1"/>
    <col min="51" max="54" width="6.1640625" bestFit="1" customWidth="1"/>
    <col min="55" max="55" width="3.1640625" bestFit="1" customWidth="1"/>
    <col min="56" max="58" width="6.1640625" bestFit="1" customWidth="1"/>
    <col min="59" max="59" width="5.1640625" bestFit="1" customWidth="1"/>
    <col min="60" max="60" width="3.1640625" bestFit="1" customWidth="1"/>
    <col min="61" max="61" width="5.1640625" bestFit="1" customWidth="1"/>
    <col min="62" max="66" width="6.1640625" bestFit="1" customWidth="1"/>
    <col min="67" max="67" width="5.1640625" bestFit="1" customWidth="1"/>
    <col min="68" max="71" width="6.1640625" bestFit="1" customWidth="1"/>
    <col min="72" max="72" width="5.1640625" bestFit="1" customWidth="1"/>
    <col min="73" max="73" width="3.1640625" bestFit="1" customWidth="1"/>
    <col min="74" max="75" width="6.1640625" bestFit="1" customWidth="1"/>
    <col min="76" max="76" width="3.1640625" bestFit="1" customWidth="1"/>
    <col min="77" max="77" width="6.1640625" bestFit="1" customWidth="1"/>
    <col min="78" max="78" width="3.1640625" bestFit="1" customWidth="1"/>
    <col min="79" max="79" width="6.1640625" bestFit="1" customWidth="1"/>
    <col min="80" max="80" width="3.1640625" bestFit="1" customWidth="1"/>
    <col min="81" max="83" width="6.1640625" bestFit="1" customWidth="1"/>
    <col min="84" max="84" width="3.1640625" bestFit="1" customWidth="1"/>
    <col min="85" max="86" width="6.1640625" bestFit="1" customWidth="1"/>
    <col min="87" max="87" width="3.1640625" bestFit="1" customWidth="1"/>
    <col min="88" max="90" width="6.1640625" bestFit="1" customWidth="1"/>
    <col min="91" max="91" width="5.1640625" bestFit="1" customWidth="1"/>
    <col min="92" max="92" width="3.1640625" bestFit="1" customWidth="1"/>
    <col min="93" max="94" width="6.1640625" bestFit="1" customWidth="1"/>
    <col min="95" max="95" width="5.1640625" bestFit="1" customWidth="1"/>
    <col min="96" max="96" width="3.1640625" bestFit="1" customWidth="1"/>
    <col min="97" max="98" width="5.1640625" bestFit="1" customWidth="1"/>
    <col min="99" max="102" width="6.1640625" bestFit="1" customWidth="1"/>
    <col min="103" max="103" width="3.1640625" bestFit="1" customWidth="1"/>
    <col min="104" max="106" width="6.1640625" bestFit="1" customWidth="1"/>
    <col min="107" max="107" width="5.1640625" bestFit="1" customWidth="1"/>
    <col min="108" max="111" width="6.1640625" bestFit="1" customWidth="1"/>
    <col min="112" max="112" width="3.1640625" bestFit="1" customWidth="1"/>
    <col min="113" max="115" width="6.1640625" bestFit="1" customWidth="1"/>
    <col min="116" max="116" width="3.1640625" bestFit="1" customWidth="1"/>
    <col min="117" max="117" width="6.1640625" bestFit="1" customWidth="1"/>
    <col min="118" max="118" width="5.1640625" bestFit="1" customWidth="1"/>
    <col min="119" max="124" width="6.1640625" bestFit="1" customWidth="1"/>
    <col min="125" max="125" width="4.1640625" bestFit="1" customWidth="1"/>
    <col min="126" max="126" width="6.1640625" bestFit="1" customWidth="1"/>
    <col min="127" max="136" width="7.1640625" bestFit="1" customWidth="1"/>
    <col min="137" max="137" width="4.1640625" bestFit="1" customWidth="1"/>
    <col min="138" max="139" width="7.1640625" bestFit="1" customWidth="1"/>
    <col min="140" max="140" width="6.1640625" bestFit="1" customWidth="1"/>
    <col min="141" max="141" width="7.1640625" bestFit="1" customWidth="1"/>
    <col min="142" max="143" width="4.1640625" bestFit="1" customWidth="1"/>
    <col min="144" max="144" width="7.1640625" bestFit="1" customWidth="1"/>
    <col min="145" max="145" width="4.1640625" bestFit="1" customWidth="1"/>
    <col min="146" max="155" width="7.1640625" bestFit="1" customWidth="1"/>
    <col min="156" max="156" width="6.1640625" bestFit="1" customWidth="1"/>
    <col min="157" max="161" width="7.1640625" bestFit="1" customWidth="1"/>
    <col min="162" max="162" width="4.1640625" bestFit="1" customWidth="1"/>
    <col min="163" max="163" width="6.1640625" bestFit="1" customWidth="1"/>
    <col min="164" max="164" width="4.1640625" bestFit="1" customWidth="1"/>
    <col min="165" max="165" width="6.1640625" bestFit="1" customWidth="1"/>
    <col min="166" max="166" width="4.1640625" bestFit="1" customWidth="1"/>
    <col min="167" max="169" width="7.1640625" bestFit="1" customWidth="1"/>
    <col min="170" max="171" width="4.1640625" bestFit="1" customWidth="1"/>
    <col min="172" max="175" width="7.1640625" bestFit="1" customWidth="1"/>
    <col min="176" max="176" width="4.1640625" bestFit="1" customWidth="1"/>
    <col min="177" max="177" width="7.1640625" bestFit="1" customWidth="1"/>
    <col min="178" max="178" width="6.1640625" bestFit="1" customWidth="1"/>
    <col min="179" max="180" width="7.1640625" bestFit="1" customWidth="1"/>
    <col min="181" max="181" width="5.1640625" bestFit="1" customWidth="1"/>
    <col min="182" max="182" width="8.1640625" bestFit="1" customWidth="1"/>
    <col min="183" max="183" width="5.1640625" bestFit="1" customWidth="1"/>
    <col min="184" max="184" width="13.33203125" bestFit="1" customWidth="1"/>
    <col min="185" max="185" width="7.5" bestFit="1" customWidth="1"/>
    <col min="186" max="186" width="3.1640625" bestFit="1" customWidth="1"/>
    <col min="187" max="187" width="5.1640625" bestFit="1" customWidth="1"/>
    <col min="188" max="188" width="4.1640625" bestFit="1" customWidth="1"/>
    <col min="189" max="189" width="5.1640625" bestFit="1" customWidth="1"/>
    <col min="190" max="190" width="2.1640625" bestFit="1" customWidth="1"/>
    <col min="191" max="193" width="5.1640625" bestFit="1" customWidth="1"/>
    <col min="194" max="194" width="2.1640625" bestFit="1" customWidth="1"/>
    <col min="195" max="197" width="5.1640625" bestFit="1" customWidth="1"/>
    <col min="198" max="198" width="2.1640625" bestFit="1" customWidth="1"/>
    <col min="199" max="199" width="5.1640625" bestFit="1" customWidth="1"/>
    <col min="200" max="200" width="4.1640625" bestFit="1" customWidth="1"/>
    <col min="201" max="201" width="5.1640625" bestFit="1" customWidth="1"/>
    <col min="202" max="202" width="3.1640625" bestFit="1" customWidth="1"/>
    <col min="203" max="205" width="5.1640625" bestFit="1" customWidth="1"/>
    <col min="206" max="206" width="4.1640625" bestFit="1" customWidth="1"/>
    <col min="207" max="208" width="5.1640625" bestFit="1" customWidth="1"/>
    <col min="209" max="209" width="4.1640625" bestFit="1" customWidth="1"/>
    <col min="210" max="210" width="2.1640625" bestFit="1" customWidth="1"/>
    <col min="211" max="212" width="5.1640625" bestFit="1" customWidth="1"/>
    <col min="213" max="213" width="4.1640625" bestFit="1" customWidth="1"/>
    <col min="214" max="216" width="5.1640625" bestFit="1" customWidth="1"/>
    <col min="217" max="217" width="2.1640625" bestFit="1" customWidth="1"/>
    <col min="218" max="219" width="5.1640625" bestFit="1" customWidth="1"/>
    <col min="220" max="220" width="4.1640625" bestFit="1" customWidth="1"/>
    <col min="221" max="221" width="2.1640625" bestFit="1" customWidth="1"/>
    <col min="222" max="223" width="5.1640625" bestFit="1" customWidth="1"/>
    <col min="224" max="224" width="4.1640625" bestFit="1" customWidth="1"/>
    <col min="225" max="225" width="5.1640625" bestFit="1" customWidth="1"/>
    <col min="226" max="226" width="2.1640625" bestFit="1" customWidth="1"/>
    <col min="227" max="228" width="4.1640625" bestFit="1" customWidth="1"/>
    <col min="229" max="229" width="5.1640625" bestFit="1" customWidth="1"/>
    <col min="230" max="230" width="3.1640625" bestFit="1" customWidth="1"/>
    <col min="231" max="234" width="6.1640625" bestFit="1" customWidth="1"/>
    <col min="235" max="235" width="5.1640625" bestFit="1" customWidth="1"/>
    <col min="236" max="244" width="6.1640625" bestFit="1" customWidth="1"/>
    <col min="245" max="245" width="3.1640625" bestFit="1" customWidth="1"/>
    <col min="246" max="246" width="6.1640625" bestFit="1" customWidth="1"/>
    <col min="247" max="247" width="5.1640625" bestFit="1" customWidth="1"/>
    <col min="248" max="248" width="6.1640625" bestFit="1" customWidth="1"/>
    <col min="249" max="249" width="5.1640625" bestFit="1" customWidth="1"/>
    <col min="250" max="251" width="6.1640625" bestFit="1" customWidth="1"/>
    <col min="252" max="252" width="5.1640625" bestFit="1" customWidth="1"/>
    <col min="253" max="253" width="3.1640625" bestFit="1" customWidth="1"/>
    <col min="254" max="258" width="6.1640625" bestFit="1" customWidth="1"/>
    <col min="259" max="259" width="3.1640625" bestFit="1" customWidth="1"/>
    <col min="260" max="263" width="6.1640625" bestFit="1" customWidth="1"/>
    <col min="264" max="264" width="3.1640625" bestFit="1" customWidth="1"/>
    <col min="265" max="266" width="5.1640625" bestFit="1" customWidth="1"/>
    <col min="267" max="270" width="6.1640625" bestFit="1" customWidth="1"/>
    <col min="271" max="271" width="3.1640625" bestFit="1" customWidth="1"/>
    <col min="272" max="272" width="5.1640625" bestFit="1" customWidth="1"/>
    <col min="273" max="274" width="6.1640625" bestFit="1" customWidth="1"/>
    <col min="275" max="275" width="5.1640625" bestFit="1" customWidth="1"/>
    <col min="276" max="280" width="6.1640625" bestFit="1" customWidth="1"/>
    <col min="281" max="281" width="3.1640625" bestFit="1" customWidth="1"/>
    <col min="282" max="282" width="5.1640625" bestFit="1" customWidth="1"/>
    <col min="283" max="284" width="6.1640625" bestFit="1" customWidth="1"/>
    <col min="285" max="285" width="5.1640625" bestFit="1" customWidth="1"/>
    <col min="286" max="288" width="6.1640625" bestFit="1" customWidth="1"/>
    <col min="289" max="289" width="3.1640625" bestFit="1" customWidth="1"/>
    <col min="290" max="290" width="6.1640625" bestFit="1" customWidth="1"/>
    <col min="291" max="291" width="5.1640625" bestFit="1" customWidth="1"/>
    <col min="292" max="295" width="6.1640625" bestFit="1" customWidth="1"/>
    <col min="296" max="296" width="3.1640625" bestFit="1" customWidth="1"/>
    <col min="297" max="297" width="6.1640625" bestFit="1" customWidth="1"/>
    <col min="298" max="299" width="5.1640625" bestFit="1" customWidth="1"/>
    <col min="300" max="300" width="6.1640625" bestFit="1" customWidth="1"/>
    <col min="301" max="301" width="3.1640625" bestFit="1" customWidth="1"/>
    <col min="302" max="304" width="6.1640625" bestFit="1" customWidth="1"/>
    <col min="305" max="305" width="5.1640625" bestFit="1" customWidth="1"/>
    <col min="306" max="312" width="6.1640625" bestFit="1" customWidth="1"/>
    <col min="313" max="313" width="5.1640625" bestFit="1" customWidth="1"/>
    <col min="314" max="314" width="3.1640625" bestFit="1" customWidth="1"/>
    <col min="315" max="315" width="6.1640625" bestFit="1" customWidth="1"/>
    <col min="316" max="316" width="5.1640625" bestFit="1" customWidth="1"/>
    <col min="317" max="319" width="6.1640625" bestFit="1" customWidth="1"/>
    <col min="320" max="320" width="3.1640625" bestFit="1" customWidth="1"/>
    <col min="321" max="323" width="6.1640625" bestFit="1" customWidth="1"/>
    <col min="324" max="324" width="5.1640625" bestFit="1" customWidth="1"/>
    <col min="325" max="334" width="6.1640625" bestFit="1" customWidth="1"/>
    <col min="335" max="336" width="5.1640625" bestFit="1" customWidth="1"/>
    <col min="337" max="339" width="6.1640625" bestFit="1" customWidth="1"/>
    <col min="340" max="340" width="3.1640625" bestFit="1" customWidth="1"/>
    <col min="341" max="341" width="5.1640625" bestFit="1" customWidth="1"/>
    <col min="342" max="343" width="6.1640625" bestFit="1" customWidth="1"/>
    <col min="344" max="344" width="5.1640625" bestFit="1" customWidth="1"/>
    <col min="345" max="348" width="6.1640625" bestFit="1" customWidth="1"/>
    <col min="349" max="349" width="3.1640625" bestFit="1" customWidth="1"/>
    <col min="350" max="353" width="6.1640625" bestFit="1" customWidth="1"/>
    <col min="354" max="355" width="5.1640625" bestFit="1" customWidth="1"/>
    <col min="356" max="357" width="6.1640625" bestFit="1" customWidth="1"/>
    <col min="358" max="358" width="3.1640625" bestFit="1" customWidth="1"/>
    <col min="359" max="359" width="6.1640625" bestFit="1" customWidth="1"/>
    <col min="360" max="360" width="5.1640625" bestFit="1" customWidth="1"/>
    <col min="361" max="361" width="6.1640625" bestFit="1" customWidth="1"/>
    <col min="362" max="362" width="5.1640625" bestFit="1" customWidth="1"/>
    <col min="363" max="364" width="6.1640625" bestFit="1" customWidth="1"/>
    <col min="365" max="365" width="5.1640625" bestFit="1" customWidth="1"/>
    <col min="366" max="366" width="6.1640625" bestFit="1" customWidth="1"/>
    <col min="367" max="367" width="5.1640625" bestFit="1" customWidth="1"/>
    <col min="368" max="369" width="6.1640625" bestFit="1" customWidth="1"/>
    <col min="370" max="370" width="3.1640625" bestFit="1" customWidth="1"/>
    <col min="371" max="381" width="6.1640625" bestFit="1" customWidth="1"/>
    <col min="382" max="382" width="3.1640625" bestFit="1" customWidth="1"/>
    <col min="383" max="385" width="6.1640625" bestFit="1" customWidth="1"/>
    <col min="386" max="386" width="5.1640625" bestFit="1" customWidth="1"/>
    <col min="387" max="388" width="6.1640625" bestFit="1" customWidth="1"/>
    <col min="389" max="389" width="3.1640625" bestFit="1" customWidth="1"/>
    <col min="390" max="396" width="6.1640625" bestFit="1" customWidth="1"/>
    <col min="397" max="397" width="3.1640625" bestFit="1" customWidth="1"/>
    <col min="398" max="398" width="6.1640625" bestFit="1" customWidth="1"/>
    <col min="399" max="399" width="5.1640625" bestFit="1" customWidth="1"/>
    <col min="400" max="411" width="6.1640625" bestFit="1" customWidth="1"/>
    <col min="412" max="412" width="3.1640625" bestFit="1" customWidth="1"/>
    <col min="413" max="413" width="6.1640625" bestFit="1" customWidth="1"/>
    <col min="414" max="414" width="5.1640625" bestFit="1" customWidth="1"/>
    <col min="415" max="423" width="6.1640625" bestFit="1" customWidth="1"/>
    <col min="424" max="424" width="3.1640625" bestFit="1" customWidth="1"/>
    <col min="425" max="427" width="6.1640625" bestFit="1" customWidth="1"/>
    <col min="428" max="429" width="5.1640625" bestFit="1" customWidth="1"/>
    <col min="430" max="431" width="6.1640625" bestFit="1" customWidth="1"/>
    <col min="432" max="432" width="5.1640625" bestFit="1" customWidth="1"/>
    <col min="433" max="440" width="6.1640625" bestFit="1" customWidth="1"/>
    <col min="441" max="441" width="5.1640625" bestFit="1" customWidth="1"/>
    <col min="442" max="450" width="6.1640625" bestFit="1" customWidth="1"/>
    <col min="451" max="451" width="5.1640625" bestFit="1" customWidth="1"/>
    <col min="452" max="452" width="6.1640625" bestFit="1" customWidth="1"/>
    <col min="453" max="453" width="3.1640625" bestFit="1" customWidth="1"/>
    <col min="454" max="457" width="6.1640625" bestFit="1" customWidth="1"/>
    <col min="458" max="458" width="3.1640625" bestFit="1" customWidth="1"/>
    <col min="459" max="466" width="6.1640625" bestFit="1" customWidth="1"/>
    <col min="467" max="467" width="3.1640625" bestFit="1" customWidth="1"/>
    <col min="468" max="473" width="6.1640625" bestFit="1" customWidth="1"/>
    <col min="474" max="474" width="3.1640625" bestFit="1" customWidth="1"/>
    <col min="475" max="476" width="6.1640625" bestFit="1" customWidth="1"/>
    <col min="477" max="477" width="5.1640625" bestFit="1" customWidth="1"/>
    <col min="478" max="478" width="3.1640625" bestFit="1" customWidth="1"/>
    <col min="479" max="479" width="6.1640625" bestFit="1" customWidth="1"/>
    <col min="480" max="480" width="5.1640625" bestFit="1" customWidth="1"/>
    <col min="481" max="482" width="6.1640625" bestFit="1" customWidth="1"/>
    <col min="483" max="483" width="3.1640625" bestFit="1" customWidth="1"/>
    <col min="484" max="487" width="6.1640625" bestFit="1" customWidth="1"/>
    <col min="488" max="488" width="5.1640625" bestFit="1" customWidth="1"/>
    <col min="489" max="490" width="6.1640625" bestFit="1" customWidth="1"/>
    <col min="491" max="491" width="3.1640625" bestFit="1" customWidth="1"/>
    <col min="492" max="492" width="6.1640625" bestFit="1" customWidth="1"/>
    <col min="493" max="493" width="5.1640625" bestFit="1" customWidth="1"/>
    <col min="494" max="500" width="6.1640625" bestFit="1" customWidth="1"/>
    <col min="501" max="501" width="5.1640625" bestFit="1" customWidth="1"/>
    <col min="502" max="510" width="6.1640625" bestFit="1" customWidth="1"/>
    <col min="511" max="512" width="5.1640625" bestFit="1" customWidth="1"/>
    <col min="513" max="516" width="6.1640625" bestFit="1" customWidth="1"/>
    <col min="517" max="517" width="5.1640625" bestFit="1" customWidth="1"/>
    <col min="518" max="521" width="6.1640625" bestFit="1" customWidth="1"/>
    <col min="522" max="522" width="3.1640625" bestFit="1" customWidth="1"/>
    <col min="523" max="530" width="6.1640625" bestFit="1" customWidth="1"/>
    <col min="531" max="531" width="3.1640625" bestFit="1" customWidth="1"/>
    <col min="532" max="533" width="6.1640625" bestFit="1" customWidth="1"/>
    <col min="534" max="535" width="5.1640625" bestFit="1" customWidth="1"/>
    <col min="536" max="536" width="6.1640625" bestFit="1" customWidth="1"/>
    <col min="537" max="538" width="5.1640625" bestFit="1" customWidth="1"/>
    <col min="539" max="543" width="6.1640625" bestFit="1" customWidth="1"/>
    <col min="544" max="544" width="3.1640625" bestFit="1" customWidth="1"/>
    <col min="545" max="552" width="6.1640625" bestFit="1" customWidth="1"/>
    <col min="553" max="553" width="3.1640625" bestFit="1" customWidth="1"/>
    <col min="554" max="555" width="6.1640625" bestFit="1" customWidth="1"/>
    <col min="556" max="557" width="5.1640625" bestFit="1" customWidth="1"/>
    <col min="558" max="558" width="6.1640625" bestFit="1" customWidth="1"/>
    <col min="559" max="559" width="3.1640625" bestFit="1" customWidth="1"/>
    <col min="560" max="568" width="6.1640625" bestFit="1" customWidth="1"/>
    <col min="569" max="569" width="3.1640625" bestFit="1" customWidth="1"/>
    <col min="570" max="571" width="6.1640625" bestFit="1" customWidth="1"/>
    <col min="572" max="572" width="5.1640625" bestFit="1" customWidth="1"/>
    <col min="573" max="574" width="6.1640625" bestFit="1" customWidth="1"/>
    <col min="575" max="575" width="5.1640625" bestFit="1" customWidth="1"/>
    <col min="576" max="576" width="6.1640625" bestFit="1" customWidth="1"/>
    <col min="577" max="577" width="3.1640625" bestFit="1" customWidth="1"/>
    <col min="578" max="579" width="6.1640625" bestFit="1" customWidth="1"/>
    <col min="580" max="580" width="5.1640625" bestFit="1" customWidth="1"/>
    <col min="581" max="586" width="6.1640625" bestFit="1" customWidth="1"/>
    <col min="587" max="587" width="3.1640625" bestFit="1" customWidth="1"/>
    <col min="588" max="588" width="6.1640625" bestFit="1" customWidth="1"/>
    <col min="589" max="589" width="5.1640625" bestFit="1" customWidth="1"/>
    <col min="590" max="590" width="6.1640625" bestFit="1" customWidth="1"/>
    <col min="591" max="592" width="5.1640625" bestFit="1" customWidth="1"/>
    <col min="593" max="599" width="6.1640625" bestFit="1" customWidth="1"/>
    <col min="600" max="600" width="3.1640625" bestFit="1" customWidth="1"/>
    <col min="601" max="601" width="6.1640625" bestFit="1" customWidth="1"/>
    <col min="602" max="602" width="5.1640625" bestFit="1" customWidth="1"/>
    <col min="603" max="603" width="6.1640625" bestFit="1" customWidth="1"/>
    <col min="604" max="604" width="3.1640625" bestFit="1" customWidth="1"/>
    <col min="605" max="612" width="6.1640625" bestFit="1" customWidth="1"/>
    <col min="613" max="613" width="3.1640625" bestFit="1" customWidth="1"/>
    <col min="614" max="616" width="6.1640625" bestFit="1" customWidth="1"/>
    <col min="617" max="617" width="5.1640625" bestFit="1" customWidth="1"/>
    <col min="618" max="618" width="6.1640625" bestFit="1" customWidth="1"/>
    <col min="619" max="619" width="3.1640625" bestFit="1" customWidth="1"/>
    <col min="620" max="620" width="6.1640625" bestFit="1" customWidth="1"/>
    <col min="621" max="621" width="5.1640625" bestFit="1" customWidth="1"/>
    <col min="622" max="622" width="3.1640625" bestFit="1" customWidth="1"/>
    <col min="623" max="623" width="5.1640625" bestFit="1" customWidth="1"/>
    <col min="624" max="629" width="6.1640625" bestFit="1" customWidth="1"/>
    <col min="630" max="630" width="3.1640625" bestFit="1" customWidth="1"/>
    <col min="631" max="634" width="6.1640625" bestFit="1" customWidth="1"/>
    <col min="635" max="635" width="5.1640625" bestFit="1" customWidth="1"/>
    <col min="636" max="636" width="3.1640625" bestFit="1" customWidth="1"/>
    <col min="637" max="637" width="5.1640625" bestFit="1" customWidth="1"/>
    <col min="638" max="646" width="6.1640625" bestFit="1" customWidth="1"/>
    <col min="647" max="647" width="3.1640625" bestFit="1" customWidth="1"/>
    <col min="648" max="649" width="6.1640625" bestFit="1" customWidth="1"/>
    <col min="650" max="651" width="5.1640625" bestFit="1" customWidth="1"/>
    <col min="652" max="653" width="6.1640625" bestFit="1" customWidth="1"/>
    <col min="654" max="654" width="3.1640625" bestFit="1" customWidth="1"/>
    <col min="655" max="661" width="6.1640625" bestFit="1" customWidth="1"/>
    <col min="662" max="662" width="5.1640625" bestFit="1" customWidth="1"/>
    <col min="663" max="670" width="6.1640625" bestFit="1" customWidth="1"/>
    <col min="671" max="671" width="3.1640625" bestFit="1" customWidth="1"/>
    <col min="672" max="672" width="6.1640625" bestFit="1" customWidth="1"/>
    <col min="673" max="673" width="5.1640625" bestFit="1" customWidth="1"/>
    <col min="674" max="679" width="6.1640625" bestFit="1" customWidth="1"/>
    <col min="680" max="680" width="3.1640625" bestFit="1" customWidth="1"/>
    <col min="681" max="687" width="6.1640625" bestFit="1" customWidth="1"/>
    <col min="688" max="688" width="5.1640625" bestFit="1" customWidth="1"/>
    <col min="689" max="691" width="6.1640625" bestFit="1" customWidth="1"/>
    <col min="692" max="692" width="5.1640625" bestFit="1" customWidth="1"/>
    <col min="693" max="693" width="6.1640625" bestFit="1" customWidth="1"/>
    <col min="694" max="694" width="3.1640625" bestFit="1" customWidth="1"/>
    <col min="695" max="696" width="5.1640625" bestFit="1" customWidth="1"/>
    <col min="697" max="697" width="6.1640625" bestFit="1" customWidth="1"/>
    <col min="698" max="699" width="5.1640625" bestFit="1" customWidth="1"/>
    <col min="700" max="722" width="6.1640625" bestFit="1" customWidth="1"/>
    <col min="723" max="723" width="5.1640625" bestFit="1" customWidth="1"/>
    <col min="724" max="724" width="6.1640625" bestFit="1" customWidth="1"/>
    <col min="725" max="725" width="3.1640625" bestFit="1" customWidth="1"/>
    <col min="726" max="728" width="6.1640625" bestFit="1" customWidth="1"/>
    <col min="729" max="729" width="5.1640625" bestFit="1" customWidth="1"/>
    <col min="730" max="733" width="6.1640625" bestFit="1" customWidth="1"/>
    <col min="734" max="734" width="5.1640625" bestFit="1" customWidth="1"/>
    <col min="735" max="737" width="6.1640625" bestFit="1" customWidth="1"/>
    <col min="738" max="739" width="5.1640625" bestFit="1" customWidth="1"/>
    <col min="740" max="747" width="6.1640625" bestFit="1" customWidth="1"/>
    <col min="748" max="748" width="3.1640625" bestFit="1" customWidth="1"/>
    <col min="749" max="751" width="6.1640625" bestFit="1" customWidth="1"/>
    <col min="752" max="752" width="5.1640625" bestFit="1" customWidth="1"/>
    <col min="753" max="761" width="6.1640625" bestFit="1" customWidth="1"/>
    <col min="762" max="762" width="4.1640625" bestFit="1" customWidth="1"/>
    <col min="763" max="763" width="7.1640625" bestFit="1" customWidth="1"/>
    <col min="764" max="764" width="6.1640625" bestFit="1" customWidth="1"/>
    <col min="765" max="766" width="7.1640625" bestFit="1" customWidth="1"/>
    <col min="767" max="767" width="6.1640625" bestFit="1" customWidth="1"/>
    <col min="768" max="774" width="7.1640625" bestFit="1" customWidth="1"/>
    <col min="775" max="775" width="6.1640625" bestFit="1" customWidth="1"/>
    <col min="776" max="776" width="7.1640625" bestFit="1" customWidth="1"/>
    <col min="777" max="777" width="4.1640625" bestFit="1" customWidth="1"/>
    <col min="778" max="791" width="7.1640625" bestFit="1" customWidth="1"/>
    <col min="792" max="792" width="4.1640625" bestFit="1" customWidth="1"/>
    <col min="793" max="803" width="7.1640625" bestFit="1" customWidth="1"/>
    <col min="804" max="804" width="6.1640625" bestFit="1" customWidth="1"/>
    <col min="805" max="808" width="7.1640625" bestFit="1" customWidth="1"/>
    <col min="809" max="809" width="4.1640625" bestFit="1" customWidth="1"/>
    <col min="810" max="813" width="7.1640625" bestFit="1" customWidth="1"/>
    <col min="814" max="814" width="4.1640625" bestFit="1" customWidth="1"/>
    <col min="815" max="816" width="7.1640625" bestFit="1" customWidth="1"/>
    <col min="817" max="817" width="4.1640625" bestFit="1" customWidth="1"/>
    <col min="818" max="819" width="7.1640625" bestFit="1" customWidth="1"/>
    <col min="820" max="821" width="6.1640625" bestFit="1" customWidth="1"/>
    <col min="822" max="830" width="7.1640625" bestFit="1" customWidth="1"/>
    <col min="831" max="831" width="6.1640625" bestFit="1" customWidth="1"/>
    <col min="832" max="837" width="7.1640625" bestFit="1" customWidth="1"/>
    <col min="838" max="838" width="4.1640625" bestFit="1" customWidth="1"/>
    <col min="839" max="841" width="7.1640625" bestFit="1" customWidth="1"/>
    <col min="842" max="842" width="6.1640625" bestFit="1" customWidth="1"/>
    <col min="843" max="844" width="7.1640625" bestFit="1" customWidth="1"/>
    <col min="845" max="845" width="6.1640625" bestFit="1" customWidth="1"/>
    <col min="846" max="851" width="7.1640625" bestFit="1" customWidth="1"/>
    <col min="852" max="852" width="4.1640625" bestFit="1" customWidth="1"/>
    <col min="853" max="853" width="6.1640625" bestFit="1" customWidth="1"/>
    <col min="854" max="856" width="7.1640625" bestFit="1" customWidth="1"/>
    <col min="857" max="857" width="4.1640625" bestFit="1" customWidth="1"/>
    <col min="858" max="863" width="7.1640625" bestFit="1" customWidth="1"/>
    <col min="864" max="865" width="4.1640625" bestFit="1" customWidth="1"/>
    <col min="866" max="869" width="7.1640625" bestFit="1" customWidth="1"/>
    <col min="870" max="870" width="6.1640625" bestFit="1" customWidth="1"/>
    <col min="871" max="875" width="7.1640625" bestFit="1" customWidth="1"/>
    <col min="876" max="876" width="6.1640625" bestFit="1" customWidth="1"/>
    <col min="877" max="879" width="4.1640625" bestFit="1" customWidth="1"/>
    <col min="880" max="882" width="7.1640625" bestFit="1" customWidth="1"/>
    <col min="883" max="883" width="4.1640625" bestFit="1" customWidth="1"/>
    <col min="884" max="886" width="7.1640625" bestFit="1" customWidth="1"/>
    <col min="887" max="887" width="6.1640625" bestFit="1" customWidth="1"/>
    <col min="888" max="888" width="7.1640625" bestFit="1" customWidth="1"/>
    <col min="889" max="889" width="4.1640625" bestFit="1" customWidth="1"/>
    <col min="890" max="890" width="6.1640625" bestFit="1" customWidth="1"/>
    <col min="891" max="891" width="7.1640625" bestFit="1" customWidth="1"/>
    <col min="892" max="892" width="4.1640625" bestFit="1" customWidth="1"/>
    <col min="893" max="893" width="6.1640625" bestFit="1" customWidth="1"/>
    <col min="894" max="894" width="4.1640625" bestFit="1" customWidth="1"/>
    <col min="895" max="900" width="7.1640625" bestFit="1" customWidth="1"/>
    <col min="901" max="901" width="4.1640625" bestFit="1" customWidth="1"/>
    <col min="902" max="903" width="7.1640625" bestFit="1" customWidth="1"/>
    <col min="904" max="904" width="4.1640625" bestFit="1" customWidth="1"/>
    <col min="905" max="905" width="7.1640625" bestFit="1" customWidth="1"/>
    <col min="906" max="906" width="6.1640625" bestFit="1" customWidth="1"/>
    <col min="907" max="907" width="7.1640625" bestFit="1" customWidth="1"/>
    <col min="908" max="908" width="4.1640625" bestFit="1" customWidth="1"/>
    <col min="909" max="914" width="7.1640625" bestFit="1" customWidth="1"/>
    <col min="915" max="916" width="6.1640625" bestFit="1" customWidth="1"/>
    <col min="917" max="920" width="7.1640625" bestFit="1" customWidth="1"/>
    <col min="921" max="921" width="6.1640625" bestFit="1" customWidth="1"/>
    <col min="922" max="922" width="4.1640625" bestFit="1" customWidth="1"/>
    <col min="923" max="923" width="7.1640625" bestFit="1" customWidth="1"/>
    <col min="924" max="924" width="6.1640625" bestFit="1" customWidth="1"/>
    <col min="925" max="927" width="7.1640625" bestFit="1" customWidth="1"/>
    <col min="928" max="928" width="4.1640625" bestFit="1" customWidth="1"/>
    <col min="929" max="929" width="7.1640625" bestFit="1" customWidth="1"/>
    <col min="930" max="931" width="4.1640625" bestFit="1" customWidth="1"/>
    <col min="932" max="932" width="7.1640625" bestFit="1" customWidth="1"/>
    <col min="933" max="933" width="4.1640625" bestFit="1" customWidth="1"/>
    <col min="934" max="934" width="7.1640625" bestFit="1" customWidth="1"/>
    <col min="935" max="935" width="4.1640625" bestFit="1" customWidth="1"/>
    <col min="936" max="938" width="7.1640625" bestFit="1" customWidth="1"/>
    <col min="939" max="939" width="4.1640625" bestFit="1" customWidth="1"/>
    <col min="940" max="941" width="7.1640625" bestFit="1" customWidth="1"/>
    <col min="942" max="942" width="4.1640625" bestFit="1" customWidth="1"/>
    <col min="943" max="943" width="5.1640625" bestFit="1" customWidth="1"/>
    <col min="944" max="948" width="8.1640625" bestFit="1" customWidth="1"/>
    <col min="949" max="949" width="5.1640625" bestFit="1" customWidth="1"/>
    <col min="950" max="950" width="10.58203125" bestFit="1" customWidth="1"/>
    <col min="951" max="951" width="5.75" bestFit="1" customWidth="1"/>
    <col min="952" max="952" width="2.1640625" bestFit="1" customWidth="1"/>
    <col min="953" max="953" width="3.1640625" bestFit="1" customWidth="1"/>
    <col min="954" max="954" width="6.1640625" bestFit="1" customWidth="1"/>
    <col min="955" max="956" width="3.1640625" bestFit="1" customWidth="1"/>
    <col min="957" max="959" width="6.1640625" bestFit="1" customWidth="1"/>
    <col min="960" max="960" width="3.1640625" bestFit="1" customWidth="1"/>
    <col min="961" max="962" width="6.1640625" bestFit="1" customWidth="1"/>
    <col min="963" max="963" width="3.1640625" bestFit="1" customWidth="1"/>
    <col min="964" max="966" width="6.1640625" bestFit="1" customWidth="1"/>
    <col min="967" max="968" width="3.1640625" bestFit="1" customWidth="1"/>
    <col min="969" max="969" width="6.1640625" bestFit="1" customWidth="1"/>
    <col min="970" max="970" width="3.1640625" bestFit="1" customWidth="1"/>
    <col min="971" max="975" width="6.1640625" bestFit="1" customWidth="1"/>
    <col min="976" max="976" width="3.1640625" bestFit="1" customWidth="1"/>
    <col min="977" max="979" width="6.1640625" bestFit="1" customWidth="1"/>
    <col min="980" max="980" width="4.1640625" bestFit="1" customWidth="1"/>
    <col min="981" max="990" width="7.1640625" bestFit="1" customWidth="1"/>
    <col min="991" max="991" width="6.1640625" bestFit="1" customWidth="1"/>
    <col min="992" max="992" width="4.1640625" bestFit="1" customWidth="1"/>
    <col min="993" max="993" width="7.1640625" bestFit="1" customWidth="1"/>
    <col min="994" max="994" width="8.75" bestFit="1" customWidth="1"/>
    <col min="995" max="995" width="11.08203125" bestFit="1" customWidth="1"/>
    <col min="996" max="999" width="5.1640625" bestFit="1" customWidth="1"/>
    <col min="1000" max="1000" width="4.1640625" bestFit="1" customWidth="1"/>
    <col min="1001" max="1002" width="5.1640625" bestFit="1" customWidth="1"/>
    <col min="1003" max="1003" width="3.1640625" bestFit="1" customWidth="1"/>
    <col min="1004" max="1007" width="6.1640625" bestFit="1" customWidth="1"/>
    <col min="1008" max="1008" width="3.1640625" bestFit="1" customWidth="1"/>
    <col min="1009" max="1009" width="6.1640625" bestFit="1" customWidth="1"/>
    <col min="1010" max="1010" width="3.1640625" bestFit="1" customWidth="1"/>
    <col min="1011" max="1012" width="6.1640625" bestFit="1" customWidth="1"/>
    <col min="1013" max="1013" width="5.1640625" bestFit="1" customWidth="1"/>
    <col min="1014" max="1015" width="6.1640625" bestFit="1" customWidth="1"/>
    <col min="1016" max="1016" width="3.1640625" bestFit="1" customWidth="1"/>
    <col min="1017" max="1027" width="6.1640625" bestFit="1" customWidth="1"/>
    <col min="1028" max="1028" width="3.1640625" bestFit="1" customWidth="1"/>
    <col min="1029" max="1038" width="6.1640625" bestFit="1" customWidth="1"/>
    <col min="1039" max="1039" width="5.1640625" bestFit="1" customWidth="1"/>
    <col min="1040" max="1040" width="3.1640625" bestFit="1" customWidth="1"/>
    <col min="1041" max="1043" width="6.1640625" bestFit="1" customWidth="1"/>
    <col min="1044" max="1044" width="5.1640625" bestFit="1" customWidth="1"/>
    <col min="1045" max="1045" width="6.1640625" bestFit="1" customWidth="1"/>
    <col min="1046" max="1046" width="5.1640625" bestFit="1" customWidth="1"/>
    <col min="1047" max="1049" width="6.1640625" bestFit="1" customWidth="1"/>
    <col min="1050" max="1050" width="5.1640625" bestFit="1" customWidth="1"/>
    <col min="1051" max="1055" width="6.1640625" bestFit="1" customWidth="1"/>
    <col min="1056" max="1056" width="5.1640625" bestFit="1" customWidth="1"/>
    <col min="1057" max="1059" width="6.1640625" bestFit="1" customWidth="1"/>
    <col min="1060" max="1060" width="5.1640625" bestFit="1" customWidth="1"/>
    <col min="1061" max="1064" width="6.1640625" bestFit="1" customWidth="1"/>
    <col min="1065" max="1065" width="5.1640625" bestFit="1" customWidth="1"/>
    <col min="1066" max="1074" width="6.1640625" bestFit="1" customWidth="1"/>
    <col min="1075" max="1075" width="5.1640625" bestFit="1" customWidth="1"/>
    <col min="1076" max="1079" width="6.1640625" bestFit="1" customWidth="1"/>
    <col min="1080" max="1080" width="5.1640625" bestFit="1" customWidth="1"/>
    <col min="1081" max="1088" width="6.1640625" bestFit="1" customWidth="1"/>
    <col min="1089" max="1089" width="3.1640625" bestFit="1" customWidth="1"/>
    <col min="1090" max="1097" width="6.1640625" bestFit="1" customWidth="1"/>
    <col min="1098" max="1098" width="5.1640625" bestFit="1" customWidth="1"/>
    <col min="1099" max="1102" width="6.1640625" bestFit="1" customWidth="1"/>
    <col min="1103" max="1103" width="3.1640625" bestFit="1" customWidth="1"/>
    <col min="1104" max="1114" width="6.1640625" bestFit="1" customWidth="1"/>
    <col min="1115" max="1115" width="5.1640625" bestFit="1" customWidth="1"/>
    <col min="1116" max="1119" width="6.1640625" bestFit="1" customWidth="1"/>
    <col min="1120" max="1120" width="5.1640625" bestFit="1" customWidth="1"/>
    <col min="1121" max="1123" width="6.1640625" bestFit="1" customWidth="1"/>
    <col min="1124" max="1124" width="5.1640625" bestFit="1" customWidth="1"/>
    <col min="1125" max="1126" width="6.1640625" bestFit="1" customWidth="1"/>
    <col min="1127" max="1127" width="5.1640625" bestFit="1" customWidth="1"/>
    <col min="1128" max="1131" width="6.1640625" bestFit="1" customWidth="1"/>
    <col min="1132" max="1132" width="5.1640625" bestFit="1" customWidth="1"/>
    <col min="1133" max="1133" width="6.1640625" bestFit="1" customWidth="1"/>
    <col min="1134" max="1134" width="3.1640625" bestFit="1" customWidth="1"/>
    <col min="1135" max="1135" width="5.1640625" bestFit="1" customWidth="1"/>
    <col min="1136" max="1151" width="6.1640625" bestFit="1" customWidth="1"/>
    <col min="1152" max="1152" width="3.1640625" bestFit="1" customWidth="1"/>
    <col min="1153" max="1166" width="6.1640625" bestFit="1" customWidth="1"/>
    <col min="1167" max="1167" width="3.1640625" bestFit="1" customWidth="1"/>
    <col min="1168" max="1170" width="6.1640625" bestFit="1" customWidth="1"/>
    <col min="1171" max="1171" width="5.1640625" bestFit="1" customWidth="1"/>
    <col min="1172" max="1182" width="6.1640625" bestFit="1" customWidth="1"/>
    <col min="1183" max="1183" width="3.1640625" bestFit="1" customWidth="1"/>
    <col min="1184" max="1191" width="6.1640625" bestFit="1" customWidth="1"/>
    <col min="1192" max="1192" width="5.1640625" bestFit="1" customWidth="1"/>
    <col min="1193" max="1206" width="6.1640625" bestFit="1" customWidth="1"/>
    <col min="1207" max="1207" width="5.1640625" bestFit="1" customWidth="1"/>
    <col min="1208" max="1210" width="6.1640625" bestFit="1" customWidth="1"/>
    <col min="1211" max="1211" width="5.1640625" bestFit="1" customWidth="1"/>
    <col min="1212" max="1227" width="6.1640625" bestFit="1" customWidth="1"/>
    <col min="1228" max="1228" width="3.1640625" bestFit="1" customWidth="1"/>
    <col min="1229" max="1236" width="6.1640625" bestFit="1" customWidth="1"/>
    <col min="1237" max="1237" width="5.1640625" bestFit="1" customWidth="1"/>
    <col min="1238" max="1241" width="6.1640625" bestFit="1" customWidth="1"/>
    <col min="1242" max="1242" width="5.1640625" bestFit="1" customWidth="1"/>
    <col min="1243" max="1243" width="6.1640625" bestFit="1" customWidth="1"/>
    <col min="1244" max="1244" width="3.1640625" bestFit="1" customWidth="1"/>
    <col min="1245" max="1245" width="6.1640625" bestFit="1" customWidth="1"/>
    <col min="1246" max="1246" width="5.1640625" bestFit="1" customWidth="1"/>
    <col min="1247" max="1248" width="6.1640625" bestFit="1" customWidth="1"/>
    <col min="1249" max="1249" width="5.1640625" bestFit="1" customWidth="1"/>
    <col min="1250" max="1254" width="6.1640625" bestFit="1" customWidth="1"/>
    <col min="1255" max="1255" width="5.1640625" bestFit="1" customWidth="1"/>
    <col min="1256" max="1261" width="6.1640625" bestFit="1" customWidth="1"/>
    <col min="1262" max="1262" width="5.1640625" bestFit="1" customWidth="1"/>
    <col min="1263" max="1266" width="6.1640625" bestFit="1" customWidth="1"/>
    <col min="1267" max="1267" width="3.1640625" bestFit="1" customWidth="1"/>
    <col min="1268" max="1275" width="6.1640625" bestFit="1" customWidth="1"/>
    <col min="1276" max="1276" width="5.1640625" bestFit="1" customWidth="1"/>
    <col min="1277" max="1290" width="6.1640625" bestFit="1" customWidth="1"/>
    <col min="1291" max="1291" width="5.1640625" bestFit="1" customWidth="1"/>
    <col min="1292" max="1313" width="6.1640625" bestFit="1" customWidth="1"/>
    <col min="1314" max="1314" width="5.1640625" bestFit="1" customWidth="1"/>
    <col min="1315" max="1319" width="6.1640625" bestFit="1" customWidth="1"/>
    <col min="1320" max="1320" width="5.1640625" bestFit="1" customWidth="1"/>
    <col min="1321" max="1343" width="6.1640625" bestFit="1" customWidth="1"/>
    <col min="1344" max="1344" width="5.1640625" bestFit="1" customWidth="1"/>
    <col min="1345" max="1352" width="6.1640625" bestFit="1" customWidth="1"/>
    <col min="1353" max="1353" width="3.1640625" bestFit="1" customWidth="1"/>
    <col min="1354" max="1362" width="6.1640625" bestFit="1" customWidth="1"/>
    <col min="1363" max="1363" width="5.1640625" bestFit="1" customWidth="1"/>
    <col min="1364" max="1372" width="6.1640625" bestFit="1" customWidth="1"/>
    <col min="1373" max="1373" width="5.1640625" bestFit="1" customWidth="1"/>
    <col min="1374" max="1389" width="6.1640625" bestFit="1" customWidth="1"/>
    <col min="1390" max="1390" width="5.1640625" bestFit="1" customWidth="1"/>
    <col min="1391" max="1398" width="6.1640625" bestFit="1" customWidth="1"/>
    <col min="1399" max="1399" width="3.1640625" bestFit="1" customWidth="1"/>
    <col min="1400" max="1404" width="6.1640625" bestFit="1" customWidth="1"/>
    <col min="1405" max="1405" width="5.1640625" bestFit="1" customWidth="1"/>
    <col min="1406" max="1416" width="6.1640625" bestFit="1" customWidth="1"/>
    <col min="1417" max="1417" width="5.1640625" bestFit="1" customWidth="1"/>
    <col min="1418" max="1420" width="6.1640625" bestFit="1" customWidth="1"/>
    <col min="1421" max="1421" width="5.1640625" bestFit="1" customWidth="1"/>
    <col min="1422" max="1422" width="3.1640625" bestFit="1" customWidth="1"/>
    <col min="1423" max="1426" width="6.1640625" bestFit="1" customWidth="1"/>
    <col min="1427" max="1427" width="5.1640625" bestFit="1" customWidth="1"/>
    <col min="1428" max="1428" width="6.1640625" bestFit="1" customWidth="1"/>
    <col min="1429" max="1429" width="5.1640625" bestFit="1" customWidth="1"/>
    <col min="1430" max="1434" width="6.1640625" bestFit="1" customWidth="1"/>
    <col min="1435" max="1435" width="5.1640625" bestFit="1" customWidth="1"/>
    <col min="1436" max="1441" width="6.1640625" bestFit="1" customWidth="1"/>
    <col min="1442" max="1442" width="5.1640625" bestFit="1" customWidth="1"/>
    <col min="1443" max="1446" width="6.1640625" bestFit="1" customWidth="1"/>
    <col min="1447" max="1447" width="3.1640625" bestFit="1" customWidth="1"/>
    <col min="1448" max="1449" width="6.1640625" bestFit="1" customWidth="1"/>
    <col min="1450" max="1450" width="5.1640625" bestFit="1" customWidth="1"/>
    <col min="1451" max="1482" width="6.1640625" bestFit="1" customWidth="1"/>
    <col min="1483" max="1483" width="5.1640625" bestFit="1" customWidth="1"/>
    <col min="1484" max="1494" width="6.1640625" bestFit="1" customWidth="1"/>
    <col min="1495" max="1495" width="5.1640625" bestFit="1" customWidth="1"/>
    <col min="1496" max="1497" width="6.1640625" bestFit="1" customWidth="1"/>
    <col min="1498" max="1498" width="5.1640625" bestFit="1" customWidth="1"/>
    <col min="1499" max="1505" width="6.1640625" bestFit="1" customWidth="1"/>
    <col min="1506" max="1506" width="5.1640625" bestFit="1" customWidth="1"/>
    <col min="1507" max="1511" width="6.1640625" bestFit="1" customWidth="1"/>
    <col min="1512" max="1512" width="3.1640625" bestFit="1" customWidth="1"/>
    <col min="1513" max="1517" width="6.1640625" bestFit="1" customWidth="1"/>
    <col min="1518" max="1518" width="5.1640625" bestFit="1" customWidth="1"/>
    <col min="1519" max="1521" width="6.1640625" bestFit="1" customWidth="1"/>
    <col min="1522" max="1522" width="5.1640625" bestFit="1" customWidth="1"/>
    <col min="1523" max="1541" width="6.1640625" bestFit="1" customWidth="1"/>
    <col min="1542" max="1542" width="5.1640625" bestFit="1" customWidth="1"/>
    <col min="1543" max="1552" width="6.1640625" bestFit="1" customWidth="1"/>
    <col min="1553" max="1553" width="5.1640625" bestFit="1" customWidth="1"/>
    <col min="1554" max="1570" width="6.1640625" bestFit="1" customWidth="1"/>
    <col min="1571" max="1571" width="3.1640625" bestFit="1" customWidth="1"/>
    <col min="1572" max="1576" width="6.1640625" bestFit="1" customWidth="1"/>
    <col min="1577" max="1577" width="5.1640625" bestFit="1" customWidth="1"/>
    <col min="1578" max="1583" width="6.1640625" bestFit="1" customWidth="1"/>
    <col min="1584" max="1584" width="5.1640625" bestFit="1" customWidth="1"/>
    <col min="1585" max="1586" width="6.1640625" bestFit="1" customWidth="1"/>
    <col min="1587" max="1587" width="5.1640625" bestFit="1" customWidth="1"/>
    <col min="1588" max="1597" width="6.1640625" bestFit="1" customWidth="1"/>
    <col min="1598" max="1598" width="5.1640625" bestFit="1" customWidth="1"/>
    <col min="1599" max="1600" width="6.1640625" bestFit="1" customWidth="1"/>
    <col min="1601" max="1601" width="3.1640625" bestFit="1" customWidth="1"/>
    <col min="1602" max="1607" width="6.1640625" bestFit="1" customWidth="1"/>
    <col min="1608" max="1608" width="5.1640625" bestFit="1" customWidth="1"/>
    <col min="1609" max="1611" width="6.1640625" bestFit="1" customWidth="1"/>
    <col min="1612" max="1612" width="5.1640625" bestFit="1" customWidth="1"/>
    <col min="1613" max="1622" width="6.1640625" bestFit="1" customWidth="1"/>
    <col min="1623" max="1623" width="3.1640625" bestFit="1" customWidth="1"/>
    <col min="1624" max="1624" width="5.1640625" bestFit="1" customWidth="1"/>
    <col min="1625" max="1630" width="6.1640625" bestFit="1" customWidth="1"/>
    <col min="1631" max="1631" width="5.1640625" bestFit="1" customWidth="1"/>
    <col min="1632" max="1634" width="6.1640625" bestFit="1" customWidth="1"/>
    <col min="1635" max="1635" width="5.1640625" bestFit="1" customWidth="1"/>
    <col min="1636" max="1636" width="6.1640625" bestFit="1" customWidth="1"/>
    <col min="1637" max="1637" width="5.1640625" bestFit="1" customWidth="1"/>
    <col min="1638" max="1652" width="6.1640625" bestFit="1" customWidth="1"/>
    <col min="1653" max="1653" width="5.1640625" bestFit="1" customWidth="1"/>
    <col min="1654" max="1671" width="6.1640625" bestFit="1" customWidth="1"/>
    <col min="1672" max="1672" width="3.1640625" bestFit="1" customWidth="1"/>
    <col min="1673" max="1676" width="6.1640625" bestFit="1" customWidth="1"/>
    <col min="1677" max="1677" width="5.1640625" bestFit="1" customWidth="1"/>
    <col min="1678" max="1678" width="6.1640625" bestFit="1" customWidth="1"/>
    <col min="1679" max="1680" width="5.1640625" bestFit="1" customWidth="1"/>
    <col min="1681" max="1687" width="6.1640625" bestFit="1" customWidth="1"/>
    <col min="1688" max="1688" width="3.1640625" bestFit="1" customWidth="1"/>
    <col min="1689" max="1691" width="6.1640625" bestFit="1" customWidth="1"/>
    <col min="1692" max="1692" width="5.1640625" bestFit="1" customWidth="1"/>
    <col min="1693" max="1697" width="6.1640625" bestFit="1" customWidth="1"/>
    <col min="1698" max="1698" width="5.1640625" bestFit="1" customWidth="1"/>
    <col min="1699" max="1699" width="6.1640625" bestFit="1" customWidth="1"/>
    <col min="1700" max="1700" width="5.1640625" bestFit="1" customWidth="1"/>
    <col min="1701" max="1701" width="6.1640625" bestFit="1" customWidth="1"/>
    <col min="1702" max="1702" width="5.1640625" bestFit="1" customWidth="1"/>
    <col min="1703" max="1704" width="6.1640625" bestFit="1" customWidth="1"/>
    <col min="1705" max="1705" width="5.1640625" bestFit="1" customWidth="1"/>
    <col min="1706" max="1710" width="6.1640625" bestFit="1" customWidth="1"/>
    <col min="1711" max="1711" width="3.1640625" bestFit="1" customWidth="1"/>
    <col min="1712" max="1713" width="6.1640625" bestFit="1" customWidth="1"/>
    <col min="1714" max="1714" width="5.1640625" bestFit="1" customWidth="1"/>
    <col min="1715" max="1723" width="6.1640625" bestFit="1" customWidth="1"/>
    <col min="1724" max="1724" width="5.1640625" bestFit="1" customWidth="1"/>
    <col min="1725" max="1726" width="6.1640625" bestFit="1" customWidth="1"/>
    <col min="1727" max="1727" width="3.1640625" bestFit="1" customWidth="1"/>
    <col min="1728" max="1730" width="6.1640625" bestFit="1" customWidth="1"/>
    <col min="1731" max="1731" width="5.1640625" bestFit="1" customWidth="1"/>
    <col min="1732" max="1737" width="6.1640625" bestFit="1" customWidth="1"/>
    <col min="1738" max="1738" width="5.1640625" bestFit="1" customWidth="1"/>
    <col min="1739" max="1748" width="6.1640625" bestFit="1" customWidth="1"/>
    <col min="1749" max="1749" width="5.1640625" bestFit="1" customWidth="1"/>
    <col min="1750" max="1759" width="6.1640625" bestFit="1" customWidth="1"/>
    <col min="1760" max="1760" width="5.1640625" bestFit="1" customWidth="1"/>
    <col min="1761" max="1767" width="6.1640625" bestFit="1" customWidth="1"/>
    <col min="1768" max="1768" width="5.1640625" bestFit="1" customWidth="1"/>
    <col min="1769" max="1782" width="6.1640625" bestFit="1" customWidth="1"/>
    <col min="1783" max="1783" width="5.1640625" bestFit="1" customWidth="1"/>
    <col min="1784" max="1784" width="6.1640625" bestFit="1" customWidth="1"/>
    <col min="1785" max="1785" width="5.1640625" bestFit="1" customWidth="1"/>
    <col min="1786" max="1789" width="6.1640625" bestFit="1" customWidth="1"/>
    <col min="1790" max="1790" width="3.1640625" bestFit="1" customWidth="1"/>
    <col min="1791" max="1794" width="6.1640625" bestFit="1" customWidth="1"/>
    <col min="1795" max="1795" width="5.1640625" bestFit="1" customWidth="1"/>
    <col min="1796" max="1805" width="6.1640625" bestFit="1" customWidth="1"/>
    <col min="1806" max="1806" width="5.1640625" bestFit="1" customWidth="1"/>
    <col min="1807" max="1810" width="6.1640625" bestFit="1" customWidth="1"/>
    <col min="1811" max="1811" width="3.1640625" bestFit="1" customWidth="1"/>
    <col min="1812" max="1815" width="6.1640625" bestFit="1" customWidth="1"/>
    <col min="1816" max="1818" width="5.1640625" bestFit="1" customWidth="1"/>
    <col min="1819" max="1822" width="6.1640625" bestFit="1" customWidth="1"/>
    <col min="1823" max="1823" width="5.1640625" bestFit="1" customWidth="1"/>
    <col min="1824" max="1826" width="6.1640625" bestFit="1" customWidth="1"/>
    <col min="1827" max="1827" width="5.1640625" bestFit="1" customWidth="1"/>
    <col min="1828" max="1828" width="6.1640625" bestFit="1" customWidth="1"/>
    <col min="1829" max="1829" width="5.1640625" bestFit="1" customWidth="1"/>
    <col min="1830" max="1836" width="6.1640625" bestFit="1" customWidth="1"/>
    <col min="1837" max="1837" width="5.1640625" bestFit="1" customWidth="1"/>
    <col min="1838" max="1842" width="6.1640625" bestFit="1" customWidth="1"/>
    <col min="1843" max="1843" width="5.1640625" bestFit="1" customWidth="1"/>
    <col min="1844" max="1848" width="6.1640625" bestFit="1" customWidth="1"/>
    <col min="1849" max="1849" width="3.1640625" bestFit="1" customWidth="1"/>
    <col min="1850" max="1851" width="6.1640625" bestFit="1" customWidth="1"/>
    <col min="1852" max="1852" width="5.1640625" bestFit="1" customWidth="1"/>
    <col min="1853" max="1864" width="6.1640625" bestFit="1" customWidth="1"/>
    <col min="1865" max="1865" width="5.1640625" bestFit="1" customWidth="1"/>
    <col min="1866" max="1875" width="6.1640625" bestFit="1" customWidth="1"/>
    <col min="1876" max="1876" width="5.1640625" bestFit="1" customWidth="1"/>
    <col min="1877" max="1897" width="6.1640625" bestFit="1" customWidth="1"/>
    <col min="1898" max="1898" width="3.1640625" bestFit="1" customWidth="1"/>
    <col min="1899" max="1899" width="6.1640625" bestFit="1" customWidth="1"/>
    <col min="1900" max="1900" width="5.1640625" bestFit="1" customWidth="1"/>
    <col min="1901" max="1903" width="6.1640625" bestFit="1" customWidth="1"/>
    <col min="1904" max="1904" width="5.1640625" bestFit="1" customWidth="1"/>
    <col min="1905" max="1927" width="6.1640625" bestFit="1" customWidth="1"/>
    <col min="1928" max="1928" width="5.1640625" bestFit="1" customWidth="1"/>
    <col min="1929" max="1941" width="6.1640625" bestFit="1" customWidth="1"/>
    <col min="1942" max="1942" width="5.1640625" bestFit="1" customWidth="1"/>
    <col min="1943" max="1953" width="6.1640625" bestFit="1" customWidth="1"/>
    <col min="1954" max="1954" width="5.1640625" bestFit="1" customWidth="1"/>
    <col min="1955" max="1962" width="6.1640625" bestFit="1" customWidth="1"/>
    <col min="1963" max="1963" width="5.1640625" bestFit="1" customWidth="1"/>
    <col min="1964" max="1976" width="6.1640625" bestFit="1" customWidth="1"/>
    <col min="1977" max="1977" width="5.1640625" bestFit="1" customWidth="1"/>
    <col min="1978" max="1984" width="6.1640625" bestFit="1" customWidth="1"/>
    <col min="1985" max="1985" width="3.1640625" bestFit="1" customWidth="1"/>
    <col min="1986" max="2018" width="6.1640625" bestFit="1" customWidth="1"/>
    <col min="2019" max="2019" width="5.1640625" bestFit="1" customWidth="1"/>
    <col min="2020" max="2020" width="6.1640625" bestFit="1" customWidth="1"/>
    <col min="2021" max="2021" width="3.1640625" bestFit="1" customWidth="1"/>
    <col min="2022" max="2043" width="6.1640625" bestFit="1" customWidth="1"/>
    <col min="2044" max="2044" width="5.1640625" bestFit="1" customWidth="1"/>
    <col min="2045" max="2046" width="6.1640625" bestFit="1" customWidth="1"/>
    <col min="2047" max="2047" width="5.1640625" bestFit="1" customWidth="1"/>
    <col min="2048" max="2069" width="6.1640625" bestFit="1" customWidth="1"/>
    <col min="2070" max="2070" width="3.1640625" bestFit="1" customWidth="1"/>
    <col min="2071" max="2081" width="6.1640625" bestFit="1" customWidth="1"/>
    <col min="2082" max="2082" width="5.1640625" bestFit="1" customWidth="1"/>
    <col min="2083" max="2099" width="6.1640625" bestFit="1" customWidth="1"/>
    <col min="2100" max="2100" width="5.1640625" bestFit="1" customWidth="1"/>
    <col min="2101" max="2103" width="6.1640625" bestFit="1" customWidth="1"/>
    <col min="2104" max="2104" width="3.1640625" bestFit="1" customWidth="1"/>
    <col min="2105" max="2116" width="6.1640625" bestFit="1" customWidth="1"/>
    <col min="2117" max="2117" width="5.1640625" bestFit="1" customWidth="1"/>
    <col min="2118" max="2119" width="6.1640625" bestFit="1" customWidth="1"/>
    <col min="2120" max="2120" width="5.1640625" bestFit="1" customWidth="1"/>
    <col min="2121" max="2128" width="6.1640625" bestFit="1" customWidth="1"/>
    <col min="2129" max="2129" width="3.1640625" bestFit="1" customWidth="1"/>
    <col min="2130" max="2130" width="5.1640625" bestFit="1" customWidth="1"/>
    <col min="2131" max="2133" width="6.1640625" bestFit="1" customWidth="1"/>
    <col min="2134" max="2134" width="5.1640625" bestFit="1" customWidth="1"/>
    <col min="2135" max="2146" width="6.1640625" bestFit="1" customWidth="1"/>
    <col min="2147" max="2147" width="5.1640625" bestFit="1" customWidth="1"/>
    <col min="2148" max="2151" width="6.1640625" bestFit="1" customWidth="1"/>
    <col min="2152" max="2152" width="5.1640625" bestFit="1" customWidth="1"/>
    <col min="2153" max="2162" width="6.1640625" bestFit="1" customWidth="1"/>
    <col min="2163" max="2163" width="5.1640625" bestFit="1" customWidth="1"/>
    <col min="2164" max="2185" width="6.1640625" bestFit="1" customWidth="1"/>
    <col min="2186" max="2186" width="5.1640625" bestFit="1" customWidth="1"/>
    <col min="2187" max="2187" width="6.1640625" bestFit="1" customWidth="1"/>
    <col min="2188" max="2188" width="5.1640625" bestFit="1" customWidth="1"/>
    <col min="2189" max="2201" width="6.1640625" bestFit="1" customWidth="1"/>
    <col min="2202" max="2202" width="5.1640625" bestFit="1" customWidth="1"/>
    <col min="2203" max="2222" width="6.1640625" bestFit="1" customWidth="1"/>
    <col min="2223" max="2223" width="5.1640625" bestFit="1" customWidth="1"/>
    <col min="2224" max="2237" width="6.1640625" bestFit="1" customWidth="1"/>
    <col min="2238" max="2238" width="5.1640625" bestFit="1" customWidth="1"/>
    <col min="2239" max="2241" width="6.1640625" bestFit="1" customWidth="1"/>
    <col min="2242" max="2242" width="5.1640625" bestFit="1" customWidth="1"/>
    <col min="2243" max="2255" width="6.1640625" bestFit="1" customWidth="1"/>
    <col min="2256" max="2256" width="5.1640625" bestFit="1" customWidth="1"/>
    <col min="2257" max="2262" width="6.1640625" bestFit="1" customWidth="1"/>
    <col min="2263" max="2263" width="5.1640625" bestFit="1" customWidth="1"/>
    <col min="2264" max="2265" width="6.1640625" bestFit="1" customWidth="1"/>
    <col min="2266" max="2266" width="5.1640625" bestFit="1" customWidth="1"/>
    <col min="2267" max="2273" width="6.1640625" bestFit="1" customWidth="1"/>
    <col min="2274" max="2274" width="5.1640625" bestFit="1" customWidth="1"/>
    <col min="2275" max="2276" width="6.1640625" bestFit="1" customWidth="1"/>
    <col min="2277" max="2277" width="3.1640625" bestFit="1" customWidth="1"/>
    <col min="2278" max="2278" width="5.1640625" bestFit="1" customWidth="1"/>
    <col min="2279" max="2279" width="6.1640625" bestFit="1" customWidth="1"/>
    <col min="2280" max="2280" width="5.1640625" bestFit="1" customWidth="1"/>
    <col min="2281" max="2282" width="6.1640625" bestFit="1" customWidth="1"/>
    <col min="2283" max="2283" width="5.1640625" bestFit="1" customWidth="1"/>
    <col min="2284" max="2291" width="6.1640625" bestFit="1" customWidth="1"/>
    <col min="2292" max="2292" width="3.1640625" bestFit="1" customWidth="1"/>
    <col min="2293" max="2295" width="6.1640625" bestFit="1" customWidth="1"/>
    <col min="2296" max="2296" width="5.1640625" bestFit="1" customWidth="1"/>
    <col min="2297" max="2305" width="6.1640625" bestFit="1" customWidth="1"/>
    <col min="2306" max="2306" width="5.1640625" bestFit="1" customWidth="1"/>
    <col min="2307" max="2312" width="6.1640625" bestFit="1" customWidth="1"/>
    <col min="2313" max="2313" width="5.1640625" bestFit="1" customWidth="1"/>
    <col min="2314" max="2319" width="6.1640625" bestFit="1" customWidth="1"/>
    <col min="2320" max="2320" width="5.1640625" bestFit="1" customWidth="1"/>
    <col min="2321" max="2322" width="6.1640625" bestFit="1" customWidth="1"/>
    <col min="2323" max="2323" width="5.1640625" bestFit="1" customWidth="1"/>
    <col min="2324" max="2329" width="6.1640625" bestFit="1" customWidth="1"/>
    <col min="2330" max="2330" width="5.1640625" bestFit="1" customWidth="1"/>
    <col min="2331" max="2335" width="6.1640625" bestFit="1" customWidth="1"/>
    <col min="2336" max="2336" width="5.1640625" bestFit="1" customWidth="1"/>
    <col min="2337" max="2342" width="6.1640625" bestFit="1" customWidth="1"/>
    <col min="2343" max="2343" width="5.1640625" bestFit="1" customWidth="1"/>
    <col min="2344" max="2353" width="6.1640625" bestFit="1" customWidth="1"/>
    <col min="2354" max="2355" width="5.1640625" bestFit="1" customWidth="1"/>
    <col min="2356" max="2360" width="6.1640625" bestFit="1" customWidth="1"/>
    <col min="2361" max="2361" width="3.1640625" bestFit="1" customWidth="1"/>
    <col min="2362" max="2363" width="6.1640625" bestFit="1" customWidth="1"/>
    <col min="2364" max="2364" width="5.1640625" bestFit="1" customWidth="1"/>
    <col min="2365" max="2366" width="6.1640625" bestFit="1" customWidth="1"/>
    <col min="2367" max="2367" width="5.1640625" bestFit="1" customWidth="1"/>
    <col min="2368" max="2370" width="6.1640625" bestFit="1" customWidth="1"/>
    <col min="2371" max="2371" width="5.1640625" bestFit="1" customWidth="1"/>
    <col min="2372" max="2374" width="6.1640625" bestFit="1" customWidth="1"/>
    <col min="2375" max="2375" width="5.1640625" bestFit="1" customWidth="1"/>
    <col min="2376" max="2382" width="6.1640625" bestFit="1" customWidth="1"/>
    <col min="2383" max="2383" width="3.1640625" bestFit="1" customWidth="1"/>
    <col min="2384" max="2387" width="6.1640625" bestFit="1" customWidth="1"/>
    <col min="2388" max="2388" width="5.1640625" bestFit="1" customWidth="1"/>
    <col min="2389" max="2393" width="6.1640625" bestFit="1" customWidth="1"/>
    <col min="2394" max="2394" width="4.1640625" bestFit="1" customWidth="1"/>
    <col min="2395" max="2400" width="7.1640625" bestFit="1" customWidth="1"/>
    <col min="2401" max="2401" width="6.1640625" bestFit="1" customWidth="1"/>
    <col min="2402" max="2407" width="7.1640625" bestFit="1" customWidth="1"/>
    <col min="2408" max="2408" width="6.1640625" bestFit="1" customWidth="1"/>
    <col min="2409" max="2411" width="7.1640625" bestFit="1" customWidth="1"/>
    <col min="2412" max="2412" width="6.1640625" bestFit="1" customWidth="1"/>
    <col min="2413" max="2419" width="7.1640625" bestFit="1" customWidth="1"/>
    <col min="2420" max="2420" width="4.1640625" bestFit="1" customWidth="1"/>
    <col min="2421" max="2427" width="7.1640625" bestFit="1" customWidth="1"/>
    <col min="2428" max="2428" width="6.1640625" bestFit="1" customWidth="1"/>
    <col min="2429" max="2432" width="7.1640625" bestFit="1" customWidth="1"/>
    <col min="2433" max="2433" width="4.1640625" bestFit="1" customWidth="1"/>
    <col min="2434" max="2440" width="7.1640625" bestFit="1" customWidth="1"/>
    <col min="2441" max="2441" width="6.1640625" bestFit="1" customWidth="1"/>
    <col min="2442" max="2442" width="7.1640625" bestFit="1" customWidth="1"/>
    <col min="2443" max="2443" width="6.1640625" bestFit="1" customWidth="1"/>
    <col min="2444" max="2446" width="7.1640625" bestFit="1" customWidth="1"/>
    <col min="2447" max="2447" width="6.1640625" bestFit="1" customWidth="1"/>
    <col min="2448" max="2449" width="7.1640625" bestFit="1" customWidth="1"/>
    <col min="2450" max="2450" width="4.1640625" bestFit="1" customWidth="1"/>
    <col min="2451" max="2452" width="7.1640625" bestFit="1" customWidth="1"/>
    <col min="2453" max="2453" width="6.1640625" bestFit="1" customWidth="1"/>
    <col min="2454" max="2460" width="7.1640625" bestFit="1" customWidth="1"/>
    <col min="2461" max="2461" width="4.1640625" bestFit="1" customWidth="1"/>
    <col min="2462" max="2490" width="7.1640625" bestFit="1" customWidth="1"/>
    <col min="2491" max="2491" width="6.1640625" bestFit="1" customWidth="1"/>
    <col min="2492" max="2498" width="7.1640625" bestFit="1" customWidth="1"/>
    <col min="2499" max="2499" width="6.1640625" bestFit="1" customWidth="1"/>
    <col min="2500" max="2514" width="7.1640625" bestFit="1" customWidth="1"/>
    <col min="2515" max="2515" width="4.1640625" bestFit="1" customWidth="1"/>
    <col min="2516" max="2526" width="7.1640625" bestFit="1" customWidth="1"/>
    <col min="2527" max="2527" width="4.1640625" bestFit="1" customWidth="1"/>
    <col min="2528" max="2537" width="7.1640625" bestFit="1" customWidth="1"/>
    <col min="2538" max="2538" width="6.1640625" bestFit="1" customWidth="1"/>
    <col min="2539" max="2545" width="7.1640625" bestFit="1" customWidth="1"/>
    <col min="2546" max="2546" width="6.1640625" bestFit="1" customWidth="1"/>
    <col min="2547" max="2549" width="7.1640625" bestFit="1" customWidth="1"/>
    <col min="2550" max="2550" width="6.1640625" bestFit="1" customWidth="1"/>
    <col min="2551" max="2563" width="7.1640625" bestFit="1" customWidth="1"/>
    <col min="2564" max="2564" width="4.1640625" bestFit="1" customWidth="1"/>
    <col min="2565" max="2566" width="7.1640625" bestFit="1" customWidth="1"/>
    <col min="2567" max="2567" width="6.1640625" bestFit="1" customWidth="1"/>
    <col min="2568" max="2574" width="7.1640625" bestFit="1" customWidth="1"/>
    <col min="2575" max="2575" width="4.1640625" bestFit="1" customWidth="1"/>
    <col min="2576" max="2630" width="7.1640625" bestFit="1" customWidth="1"/>
    <col min="2631" max="2631" width="4.1640625" bestFit="1" customWidth="1"/>
    <col min="2632" max="2636" width="7.1640625" bestFit="1" customWidth="1"/>
    <col min="2637" max="2637" width="6.1640625" bestFit="1" customWidth="1"/>
    <col min="2638" max="2645" width="7.1640625" bestFit="1" customWidth="1"/>
    <col min="2646" max="2646" width="6.1640625" bestFit="1" customWidth="1"/>
    <col min="2647" max="2650" width="7.1640625" bestFit="1" customWidth="1"/>
    <col min="2651" max="2651" width="4.1640625" bestFit="1" customWidth="1"/>
    <col min="2652" max="2652" width="6.1640625" bestFit="1" customWidth="1"/>
    <col min="2653" max="2660" width="7.1640625" bestFit="1" customWidth="1"/>
    <col min="2661" max="2661" width="4.1640625" bestFit="1" customWidth="1"/>
    <col min="2662" max="2662" width="6.1640625" bestFit="1" customWidth="1"/>
    <col min="2663" max="2670" width="7.1640625" bestFit="1" customWidth="1"/>
    <col min="2671" max="2671" width="4.1640625" bestFit="1" customWidth="1"/>
    <col min="2672" max="2694" width="7.1640625" bestFit="1" customWidth="1"/>
    <col min="2695" max="2695" width="4.1640625" bestFit="1" customWidth="1"/>
    <col min="2696" max="2697" width="7.1640625" bestFit="1" customWidth="1"/>
    <col min="2698" max="2698" width="6.1640625" bestFit="1" customWidth="1"/>
    <col min="2699" max="2702" width="7.1640625" bestFit="1" customWidth="1"/>
    <col min="2703" max="2703" width="6.1640625" bestFit="1" customWidth="1"/>
    <col min="2704" max="2715" width="7.1640625" bestFit="1" customWidth="1"/>
    <col min="2716" max="2716" width="4.1640625" bestFit="1" customWidth="1"/>
    <col min="2717" max="2734" width="7.1640625" bestFit="1" customWidth="1"/>
    <col min="2735" max="2735" width="6.1640625" bestFit="1" customWidth="1"/>
    <col min="2736" max="2736" width="7.1640625" bestFit="1" customWidth="1"/>
    <col min="2737" max="2737" width="6.1640625" bestFit="1" customWidth="1"/>
    <col min="2738" max="2745" width="7.1640625" bestFit="1" customWidth="1"/>
    <col min="2746" max="2746" width="6.1640625" bestFit="1" customWidth="1"/>
    <col min="2747" max="2756" width="7.1640625" bestFit="1" customWidth="1"/>
    <col min="2757" max="2757" width="6.1640625" bestFit="1" customWidth="1"/>
    <col min="2758" max="2762" width="7.1640625" bestFit="1" customWidth="1"/>
    <col min="2763" max="2763" width="6.1640625" bestFit="1" customWidth="1"/>
    <col min="2764" max="2766" width="7.1640625" bestFit="1" customWidth="1"/>
    <col min="2767" max="2767" width="4.1640625" bestFit="1" customWidth="1"/>
    <col min="2768" max="2769" width="7.1640625" bestFit="1" customWidth="1"/>
    <col min="2770" max="2770" width="6.1640625" bestFit="1" customWidth="1"/>
    <col min="2771" max="2774" width="7.1640625" bestFit="1" customWidth="1"/>
    <col min="2775" max="2775" width="6.1640625" bestFit="1" customWidth="1"/>
    <col min="2776" max="2787" width="7.1640625" bestFit="1" customWidth="1"/>
    <col min="2788" max="2788" width="6.1640625" bestFit="1" customWidth="1"/>
    <col min="2789" max="2794" width="7.1640625" bestFit="1" customWidth="1"/>
    <col min="2795" max="2795" width="6.1640625" bestFit="1" customWidth="1"/>
    <col min="2796" max="2805" width="7.1640625" bestFit="1" customWidth="1"/>
    <col min="2806" max="2806" width="6.1640625" bestFit="1" customWidth="1"/>
    <col min="2807" max="2819" width="7.1640625" bestFit="1" customWidth="1"/>
    <col min="2820" max="2820" width="6.1640625" bestFit="1" customWidth="1"/>
    <col min="2821" max="2828" width="7.1640625" bestFit="1" customWidth="1"/>
    <col min="2829" max="2829" width="6.1640625" bestFit="1" customWidth="1"/>
    <col min="2830" max="2833" width="7.1640625" bestFit="1" customWidth="1"/>
    <col min="2834" max="2834" width="4.1640625" bestFit="1" customWidth="1"/>
    <col min="2835" max="2835" width="6.1640625" bestFit="1" customWidth="1"/>
    <col min="2836" max="2850" width="7.1640625" bestFit="1" customWidth="1"/>
    <col min="2851" max="2851" width="6.1640625" bestFit="1" customWidth="1"/>
    <col min="2852" max="2861" width="7.1640625" bestFit="1" customWidth="1"/>
    <col min="2862" max="2862" width="6.1640625" bestFit="1" customWidth="1"/>
    <col min="2863" max="2874" width="7.1640625" bestFit="1" customWidth="1"/>
    <col min="2875" max="2875" width="4.1640625" bestFit="1" customWidth="1"/>
    <col min="2876" max="2887" width="7.1640625" bestFit="1" customWidth="1"/>
    <col min="2888" max="2888" width="4.1640625" bestFit="1" customWidth="1"/>
    <col min="2889" max="2906" width="7.1640625" bestFit="1" customWidth="1"/>
    <col min="2907" max="2907" width="6.1640625" bestFit="1" customWidth="1"/>
    <col min="2908" max="2908" width="7.1640625" bestFit="1" customWidth="1"/>
    <col min="2909" max="2909" width="4.1640625" bestFit="1" customWidth="1"/>
    <col min="2910" max="2914" width="7.1640625" bestFit="1" customWidth="1"/>
    <col min="2915" max="2916" width="6.1640625" bestFit="1" customWidth="1"/>
    <col min="2917" max="2949" width="7.1640625" bestFit="1" customWidth="1"/>
    <col min="2950" max="2950" width="4.1640625" bestFit="1" customWidth="1"/>
    <col min="2951" max="2954" width="7.1640625" bestFit="1" customWidth="1"/>
    <col min="2955" max="2955" width="4.1640625" bestFit="1" customWidth="1"/>
    <col min="2956" max="2960" width="7.1640625" bestFit="1" customWidth="1"/>
    <col min="2961" max="2961" width="6.1640625" bestFit="1" customWidth="1"/>
    <col min="2962" max="2963" width="7.1640625" bestFit="1" customWidth="1"/>
    <col min="2964" max="2964" width="5.1640625" bestFit="1" customWidth="1"/>
    <col min="2965" max="2966" width="8.1640625" bestFit="1" customWidth="1"/>
    <col min="2967" max="2967" width="5.1640625" bestFit="1" customWidth="1"/>
    <col min="2968" max="2968" width="8.1640625" bestFit="1" customWidth="1"/>
    <col min="2969" max="2969" width="14.4140625" bestFit="1" customWidth="1"/>
    <col min="2970" max="2970" width="10.9140625" bestFit="1" customWidth="1"/>
  </cols>
  <sheetData>
    <row r="2" spans="1:6" x14ac:dyDescent="0.3">
      <c r="A2" s="12" t="s">
        <v>8222</v>
      </c>
      <c r="B2" t="s">
        <v>8362</v>
      </c>
    </row>
    <row r="4" spans="1:6" x14ac:dyDescent="0.3">
      <c r="A4" s="12" t="s">
        <v>8361</v>
      </c>
      <c r="B4" s="12" t="s">
        <v>8360</v>
      </c>
    </row>
    <row r="5" spans="1:6" x14ac:dyDescent="0.3">
      <c r="A5" s="12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">
      <c r="A6" s="13" t="s">
        <v>8308</v>
      </c>
      <c r="B6" s="14">
        <v>40</v>
      </c>
      <c r="C6" s="14">
        <v>180</v>
      </c>
      <c r="D6" s="14"/>
      <c r="E6" s="14">
        <v>300</v>
      </c>
      <c r="F6" s="14">
        <v>520</v>
      </c>
    </row>
    <row r="7" spans="1:6" x14ac:dyDescent="0.3">
      <c r="A7" s="13" t="s">
        <v>8334</v>
      </c>
      <c r="B7" s="14">
        <v>20</v>
      </c>
      <c r="C7" s="14">
        <v>140</v>
      </c>
      <c r="D7" s="14">
        <v>6</v>
      </c>
      <c r="E7" s="14">
        <v>34</v>
      </c>
      <c r="F7" s="14">
        <v>200</v>
      </c>
    </row>
    <row r="8" spans="1:6" x14ac:dyDescent="0.3">
      <c r="A8" s="13" t="s">
        <v>8331</v>
      </c>
      <c r="B8" s="14"/>
      <c r="C8" s="14">
        <v>140</v>
      </c>
      <c r="D8" s="14"/>
      <c r="E8" s="14">
        <v>80</v>
      </c>
      <c r="F8" s="14">
        <v>220</v>
      </c>
    </row>
    <row r="9" spans="1:6" x14ac:dyDescent="0.3">
      <c r="A9" s="13" t="s">
        <v>8329</v>
      </c>
      <c r="B9" s="14">
        <v>24</v>
      </c>
      <c r="C9" s="14"/>
      <c r="D9" s="14"/>
      <c r="E9" s="14"/>
      <c r="F9" s="14">
        <v>24</v>
      </c>
    </row>
    <row r="10" spans="1:6" x14ac:dyDescent="0.3">
      <c r="A10" s="13" t="s">
        <v>8323</v>
      </c>
      <c r="B10" s="14">
        <v>20</v>
      </c>
      <c r="C10" s="14">
        <v>120</v>
      </c>
      <c r="D10" s="14">
        <v>20</v>
      </c>
      <c r="E10" s="14">
        <v>540</v>
      </c>
      <c r="F10" s="14">
        <v>700</v>
      </c>
    </row>
    <row r="11" spans="1:6" x14ac:dyDescent="0.3">
      <c r="A11" s="13" t="s">
        <v>8336</v>
      </c>
      <c r="B11" s="14"/>
      <c r="C11" s="14">
        <v>117</v>
      </c>
      <c r="D11" s="14"/>
      <c r="E11" s="14">
        <v>103</v>
      </c>
      <c r="F11" s="14">
        <v>220</v>
      </c>
    </row>
    <row r="12" spans="1:6" x14ac:dyDescent="0.3">
      <c r="A12" s="13" t="s">
        <v>8320</v>
      </c>
      <c r="B12" s="14">
        <v>30</v>
      </c>
      <c r="C12" s="14">
        <v>127</v>
      </c>
      <c r="D12" s="14"/>
      <c r="E12" s="14">
        <v>80</v>
      </c>
      <c r="F12" s="14">
        <v>237</v>
      </c>
    </row>
    <row r="13" spans="1:6" x14ac:dyDescent="0.3">
      <c r="A13" s="13" t="s">
        <v>8317</v>
      </c>
      <c r="B13" s="14">
        <v>178</v>
      </c>
      <c r="C13" s="14">
        <v>213</v>
      </c>
      <c r="D13" s="14"/>
      <c r="E13" s="14">
        <v>209</v>
      </c>
      <c r="F13" s="14">
        <v>600</v>
      </c>
    </row>
    <row r="14" spans="1:6" x14ac:dyDescent="0.3">
      <c r="A14" s="13" t="s">
        <v>8315</v>
      </c>
      <c r="B14" s="14">
        <v>37</v>
      </c>
      <c r="C14" s="14">
        <v>493</v>
      </c>
      <c r="D14" s="14">
        <v>24</v>
      </c>
      <c r="E14" s="14">
        <v>839</v>
      </c>
      <c r="F14" s="14">
        <v>1393</v>
      </c>
    </row>
    <row r="15" spans="1:6" x14ac:dyDescent="0.3">
      <c r="A15" s="13" t="s">
        <v>8359</v>
      </c>
      <c r="B15" s="14">
        <v>349</v>
      </c>
      <c r="C15" s="14">
        <v>1530</v>
      </c>
      <c r="D15" s="14">
        <v>50</v>
      </c>
      <c r="E15" s="14">
        <v>2185</v>
      </c>
      <c r="F15" s="14">
        <v>4114</v>
      </c>
    </row>
  </sheetData>
  <phoneticPr fontId="2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99501-B597-4FC1-A342-6A718FF51CE6}">
  <dimension ref="A1:F19"/>
  <sheetViews>
    <sheetView zoomScale="130" zoomScaleNormal="130" workbookViewId="0">
      <selection activeCell="B37" sqref="B37"/>
    </sheetView>
  </sheetViews>
  <sheetFormatPr defaultRowHeight="14" x14ac:dyDescent="0.3"/>
  <cols>
    <col min="1" max="1" width="23.08203125" bestFit="1" customWidth="1"/>
    <col min="2" max="2" width="15.6640625" bestFit="1" customWidth="1"/>
    <col min="3" max="3" width="5.83203125" bestFit="1" customWidth="1"/>
    <col min="4" max="4" width="4.08203125" bestFit="1" customWidth="1"/>
    <col min="5" max="5" width="9.4140625" bestFit="1" customWidth="1"/>
    <col min="6" max="6" width="10.9140625" bestFit="1" customWidth="1"/>
  </cols>
  <sheetData>
    <row r="1" spans="1:6" x14ac:dyDescent="0.3">
      <c r="A1" s="12" t="s">
        <v>8305</v>
      </c>
      <c r="B1" t="s">
        <v>8362</v>
      </c>
    </row>
    <row r="2" spans="1:6" x14ac:dyDescent="0.3">
      <c r="A2" s="12" t="s">
        <v>8378</v>
      </c>
      <c r="B2" t="s">
        <v>8362</v>
      </c>
    </row>
    <row r="3" spans="1:6" x14ac:dyDescent="0.3">
      <c r="A3" s="12" t="s">
        <v>8379</v>
      </c>
      <c r="B3" t="s">
        <v>8362</v>
      </c>
    </row>
    <row r="5" spans="1:6" x14ac:dyDescent="0.3">
      <c r="A5" s="12" t="s">
        <v>8361</v>
      </c>
      <c r="B5" s="12" t="s">
        <v>8360</v>
      </c>
    </row>
    <row r="6" spans="1:6" x14ac:dyDescent="0.3">
      <c r="A6" s="12" t="s">
        <v>8358</v>
      </c>
      <c r="B6" t="s">
        <v>8219</v>
      </c>
      <c r="C6" t="s">
        <v>8220</v>
      </c>
      <c r="D6" t="s">
        <v>8221</v>
      </c>
      <c r="E6" t="s">
        <v>8218</v>
      </c>
      <c r="F6" t="s">
        <v>8359</v>
      </c>
    </row>
    <row r="7" spans="1:6" x14ac:dyDescent="0.3">
      <c r="A7" s="17" t="s">
        <v>8372</v>
      </c>
      <c r="B7" s="14">
        <v>34</v>
      </c>
      <c r="C7" s="14">
        <v>149</v>
      </c>
      <c r="D7" s="14">
        <v>2</v>
      </c>
      <c r="E7" s="14">
        <v>182</v>
      </c>
      <c r="F7" s="14">
        <v>367</v>
      </c>
    </row>
    <row r="8" spans="1:6" x14ac:dyDescent="0.3">
      <c r="A8" s="17" t="s">
        <v>8373</v>
      </c>
      <c r="B8" s="14">
        <v>27</v>
      </c>
      <c r="C8" s="14">
        <v>106</v>
      </c>
      <c r="D8" s="14">
        <v>18</v>
      </c>
      <c r="E8" s="14">
        <v>202</v>
      </c>
      <c r="F8" s="14">
        <v>353</v>
      </c>
    </row>
    <row r="9" spans="1:6" x14ac:dyDescent="0.3">
      <c r="A9" s="17" t="s">
        <v>8374</v>
      </c>
      <c r="B9" s="14">
        <v>28</v>
      </c>
      <c r="C9" s="14">
        <v>108</v>
      </c>
      <c r="D9" s="14">
        <v>30</v>
      </c>
      <c r="E9" s="14">
        <v>180</v>
      </c>
      <c r="F9" s="14">
        <v>346</v>
      </c>
    </row>
    <row r="10" spans="1:6" x14ac:dyDescent="0.3">
      <c r="A10" s="17" t="s">
        <v>8375</v>
      </c>
      <c r="B10" s="14">
        <v>27</v>
      </c>
      <c r="C10" s="14">
        <v>102</v>
      </c>
      <c r="D10" s="14"/>
      <c r="E10" s="14">
        <v>192</v>
      </c>
      <c r="F10" s="14">
        <v>321</v>
      </c>
    </row>
    <row r="11" spans="1:6" x14ac:dyDescent="0.3">
      <c r="A11" s="17" t="s">
        <v>8366</v>
      </c>
      <c r="B11" s="14">
        <v>26</v>
      </c>
      <c r="C11" s="14">
        <v>126</v>
      </c>
      <c r="D11" s="14"/>
      <c r="E11" s="14">
        <v>234</v>
      </c>
      <c r="F11" s="14">
        <v>386</v>
      </c>
    </row>
    <row r="12" spans="1:6" x14ac:dyDescent="0.3">
      <c r="A12" s="17" t="s">
        <v>8376</v>
      </c>
      <c r="B12" s="14">
        <v>27</v>
      </c>
      <c r="C12" s="14">
        <v>147</v>
      </c>
      <c r="D12" s="14"/>
      <c r="E12" s="14">
        <v>211</v>
      </c>
      <c r="F12" s="14">
        <v>385</v>
      </c>
    </row>
    <row r="13" spans="1:6" x14ac:dyDescent="0.3">
      <c r="A13" s="17" t="s">
        <v>8367</v>
      </c>
      <c r="B13" s="14">
        <v>43</v>
      </c>
      <c r="C13" s="14">
        <v>150</v>
      </c>
      <c r="D13" s="14"/>
      <c r="E13" s="14">
        <v>194</v>
      </c>
      <c r="F13" s="14">
        <v>387</v>
      </c>
    </row>
    <row r="14" spans="1:6" x14ac:dyDescent="0.3">
      <c r="A14" s="17" t="s">
        <v>8368</v>
      </c>
      <c r="B14" s="14">
        <v>33</v>
      </c>
      <c r="C14" s="14">
        <v>134</v>
      </c>
      <c r="D14" s="14"/>
      <c r="E14" s="14">
        <v>166</v>
      </c>
      <c r="F14" s="14">
        <v>333</v>
      </c>
    </row>
    <row r="15" spans="1:6" x14ac:dyDescent="0.3">
      <c r="A15" s="17" t="s">
        <v>8369</v>
      </c>
      <c r="B15" s="14">
        <v>24</v>
      </c>
      <c r="C15" s="14">
        <v>127</v>
      </c>
      <c r="D15" s="14"/>
      <c r="E15" s="14">
        <v>147</v>
      </c>
      <c r="F15" s="14">
        <v>298</v>
      </c>
    </row>
    <row r="16" spans="1:6" x14ac:dyDescent="0.3">
      <c r="A16" s="17" t="s">
        <v>8370</v>
      </c>
      <c r="B16" s="14">
        <v>20</v>
      </c>
      <c r="C16" s="14">
        <v>149</v>
      </c>
      <c r="D16" s="14"/>
      <c r="E16" s="14">
        <v>183</v>
      </c>
      <c r="F16" s="14">
        <v>352</v>
      </c>
    </row>
    <row r="17" spans="1:6" x14ac:dyDescent="0.3">
      <c r="A17" s="17" t="s">
        <v>8371</v>
      </c>
      <c r="B17" s="14">
        <v>37</v>
      </c>
      <c r="C17" s="14">
        <v>114</v>
      </c>
      <c r="D17" s="14"/>
      <c r="E17" s="14">
        <v>183</v>
      </c>
      <c r="F17" s="14">
        <v>334</v>
      </c>
    </row>
    <row r="18" spans="1:6" x14ac:dyDescent="0.3">
      <c r="A18" s="17" t="s">
        <v>8377</v>
      </c>
      <c r="B18" s="14">
        <v>23</v>
      </c>
      <c r="C18" s="14">
        <v>118</v>
      </c>
      <c r="D18" s="14"/>
      <c r="E18" s="14">
        <v>111</v>
      </c>
      <c r="F18" s="14">
        <v>252</v>
      </c>
    </row>
    <row r="19" spans="1:6" x14ac:dyDescent="0.3">
      <c r="A19" s="17" t="s">
        <v>8359</v>
      </c>
      <c r="B19" s="14">
        <v>349</v>
      </c>
      <c r="C19" s="14">
        <v>1530</v>
      </c>
      <c r="D19" s="14">
        <v>50</v>
      </c>
      <c r="E19" s="14">
        <v>2185</v>
      </c>
      <c r="F19" s="14">
        <v>4114</v>
      </c>
    </row>
  </sheetData>
  <phoneticPr fontId="2" type="noConversion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ySplit="1" topLeftCell="A2924" activePane="bottomLeft" state="frozen"/>
      <selection pane="bottomLeft" activeCell="D1" sqref="D1:E1048576"/>
    </sheetView>
  </sheetViews>
  <sheetFormatPr defaultColWidth="8.83203125" defaultRowHeight="14" x14ac:dyDescent="0.3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6640625" style="9" customWidth="1"/>
    <col min="16" max="16" width="16.75" bestFit="1" customWidth="1"/>
    <col min="17" max="17" width="41.1640625" customWidth="1"/>
    <col min="19" max="19" width="20.4140625" bestFit="1" customWidth="1"/>
    <col min="20" max="20" width="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8305</v>
      </c>
      <c r="R1" s="1" t="s">
        <v>8365</v>
      </c>
      <c r="S1" s="15" t="s">
        <v>8363</v>
      </c>
      <c r="T1" s="15" t="s">
        <v>8364</v>
      </c>
    </row>
    <row r="2" spans="1:20" ht="4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(((J2/60)/60/24)+DATE(1970,1,1))</f>
        <v>42177.007071759261</v>
      </c>
      <c r="T2" s="16">
        <f>(((I2/60)/60)/24)+DATE(1970,1,1)</f>
        <v>42208.125</v>
      </c>
    </row>
    <row r="3" spans="1:20" ht="2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(((J3/60)/60/24)+DATE(1970,1,1))</f>
        <v>42766.600497685184</v>
      </c>
      <c r="T3" s="16">
        <f t="shared" ref="T3:T66" si="3">(((I3/60)/60)/24)+DATE(1970,1,1)</f>
        <v>42796.600497685184</v>
      </c>
    </row>
    <row r="4" spans="1:20" ht="4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2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2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2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28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2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28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2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2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2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2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28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28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(((J67/60)/60/24)+DATE(1970,1,1))</f>
        <v>41835.821226851855</v>
      </c>
      <c r="T67" s="16">
        <f t="shared" ref="T67:T130" si="7">(((I67/60)/60)/24)+DATE(1970,1,1)</f>
        <v>41862.249305555553</v>
      </c>
    </row>
    <row r="68" spans="1:20" ht="2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2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2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2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28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2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2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2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2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(((J131/60)/60/24)+DATE(1970,1,1))</f>
        <v>41882.937303240738</v>
      </c>
      <c r="T131" s="16">
        <f t="shared" ref="T131:T194" si="11">(((I131/60)/60)/24)+DATE(1970,1,1)</f>
        <v>41942.937303240738</v>
      </c>
    </row>
    <row r="132" spans="1:20" ht="4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2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28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2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28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2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2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(((J195/60)/60/24)+DATE(1970,1,1))</f>
        <v>41911.934791666667</v>
      </c>
      <c r="T195" s="16">
        <f t="shared" ref="T195:T258" si="15">(((I195/60)/60)/24)+DATE(1970,1,1)</f>
        <v>41971.976458333331</v>
      </c>
    </row>
    <row r="196" spans="1:20" ht="4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2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2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2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(((J259/60)/60/24)+DATE(1970,1,1))</f>
        <v>42479.626875000002</v>
      </c>
      <c r="T259" s="16">
        <f t="shared" ref="T259:T322" si="19">(((I259/60)/60)/24)+DATE(1970,1,1)</f>
        <v>42509.626875000002</v>
      </c>
    </row>
    <row r="260" spans="1:20" ht="4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2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28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2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56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2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28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2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(((J323/60)/60/24)+DATE(1970,1,1))</f>
        <v>42647.446597222224</v>
      </c>
      <c r="T323" s="16">
        <f t="shared" ref="T323:T386" si="23">(((I323/60)/60)/24)+DATE(1970,1,1)</f>
        <v>42682.488263888896</v>
      </c>
    </row>
    <row r="324" spans="1:20" ht="4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2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28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28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28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2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2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2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2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2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(((J387/60)/60/24)+DATE(1970,1,1))</f>
        <v>41934.584502314814</v>
      </c>
      <c r="T387" s="16">
        <f t="shared" ref="T387:T450" si="27">(((I387/60)/60)/24)+DATE(1970,1,1)</f>
        <v>41964.626168981486</v>
      </c>
    </row>
    <row r="388" spans="1:20" ht="4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2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2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28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2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28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2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2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2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2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(((J451/60)/60/24)+DATE(1970,1,1))</f>
        <v>41534.568113425928</v>
      </c>
      <c r="T451" s="16">
        <f t="shared" ref="T451:T514" si="31">(((I451/60)/60)/24)+DATE(1970,1,1)</f>
        <v>41564.568113425928</v>
      </c>
    </row>
    <row r="452" spans="1:20" ht="4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2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2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2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28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28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2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(((J515/60)/60/24)+DATE(1970,1,1))</f>
        <v>42552.653993055559</v>
      </c>
      <c r="T515" s="16">
        <f t="shared" ref="T515:T578" si="35">(((I515/60)/60)/24)+DATE(1970,1,1)</f>
        <v>42597.291666666672</v>
      </c>
    </row>
    <row r="516" spans="1:20" ht="4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42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42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28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2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2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2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42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2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42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(((J579/60)/60/24)+DATE(1970,1,1))</f>
        <v>42450.589143518519</v>
      </c>
      <c r="T579" s="16">
        <f t="shared" ref="T579:T642" si="39">(((I579/60)/60)/24)+DATE(1970,1,1)</f>
        <v>42510.589143518519</v>
      </c>
    </row>
    <row r="580" spans="1:20" ht="2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28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0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2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2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2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2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2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2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2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28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(((J643/60)/60/24)+DATE(1970,1,1))</f>
        <v>42199.57</v>
      </c>
      <c r="T643" s="16">
        <f t="shared" ref="T643:T706" si="43">(((I643/60)/60)/24)+DATE(1970,1,1)</f>
        <v>42229.57</v>
      </c>
    </row>
    <row r="644" spans="1:20" ht="4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28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2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2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28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2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2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2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2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28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2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(((J707/60)/60/24)+DATE(1970,1,1))</f>
        <v>42726.491643518515</v>
      </c>
      <c r="T707" s="16">
        <f t="shared" ref="T707:T770" si="47">(((I707/60)/60)/24)+DATE(1970,1,1)</f>
        <v>42756.491643518515</v>
      </c>
    </row>
    <row r="708" spans="1:20" ht="4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2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2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2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42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2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42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28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2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2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28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2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5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42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(((J771/60)/60/24)+DATE(1970,1,1))</f>
        <v>41604.996458333335</v>
      </c>
      <c r="T771" s="16">
        <f t="shared" ref="T771:T834" si="51">(((I771/60)/60)/24)+DATE(1970,1,1)</f>
        <v>41634.996458333335</v>
      </c>
    </row>
    <row r="772" spans="1:20" ht="4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2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28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2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28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2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2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2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2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2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(((J835/60)/60/24)+DATE(1970,1,1))</f>
        <v>41718.878182870372</v>
      </c>
      <c r="T835" s="16">
        <f t="shared" ref="T835:T898" si="55">(((I835/60)/60)/24)+DATE(1970,1,1)</f>
        <v>41748.878182870372</v>
      </c>
    </row>
    <row r="836" spans="1:20" ht="42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28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2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28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2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28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28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42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42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2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42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2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(((J899/60)/60/24)+DATE(1970,1,1))</f>
        <v>41211.688750000001</v>
      </c>
      <c r="T899" s="16">
        <f t="shared" ref="T899:T962" si="59">(((I899/60)/60)/24)+DATE(1970,1,1)</f>
        <v>41241.730416666665</v>
      </c>
    </row>
    <row r="900" spans="1:20" ht="4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2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42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2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42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42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2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28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42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2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(((J963/60)/60/24)+DATE(1970,1,1))</f>
        <v>42740.693692129629</v>
      </c>
      <c r="T963" s="16">
        <f t="shared" ref="T963:T1026" si="63">(((I963/60)/60)/24)+DATE(1970,1,1)</f>
        <v>42786.791666666672</v>
      </c>
    </row>
    <row r="964" spans="1:20" ht="4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2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2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2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42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0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2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0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2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2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28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2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28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28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(((J1027/60)/60/24)+DATE(1970,1,1))</f>
        <v>42049.833761574075</v>
      </c>
      <c r="T1027" s="16">
        <f t="shared" ref="T1027:T1090" si="67">(((I1027/60)/60)/24)+DATE(1970,1,1)</f>
        <v>42079.792094907403</v>
      </c>
    </row>
    <row r="1028" spans="1:20" ht="42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2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2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2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2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28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(((J1091/60)/60/24)+DATE(1970,1,1))</f>
        <v>42151.189525462964</v>
      </c>
      <c r="T1091" s="16">
        <f t="shared" ref="T1091:T1154" si="71">(((I1091/60)/60)/24)+DATE(1970,1,1)</f>
        <v>42181.189525462964</v>
      </c>
    </row>
    <row r="1092" spans="1:20" ht="4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2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2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2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28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2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28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2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28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2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(((J1155/60)/60/24)+DATE(1970,1,1))</f>
        <v>42143.714178240742</v>
      </c>
      <c r="T1155" s="16">
        <f t="shared" ref="T1155:T1218" si="75">(((I1155/60)/60)/24)+DATE(1970,1,1)</f>
        <v>42173.714178240742</v>
      </c>
    </row>
    <row r="1156" spans="1:20" ht="4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2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28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28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2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42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2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2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42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2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2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(((J1219/60)/60/24)+DATE(1970,1,1))</f>
        <v>42535.809490740736</v>
      </c>
      <c r="T1219" s="16">
        <f t="shared" ref="T1219:T1282" si="79">(((I1219/60)/60)/24)+DATE(1970,1,1)</f>
        <v>42565.809490740736</v>
      </c>
    </row>
    <row r="1220" spans="1:20" ht="4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28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2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42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28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2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28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2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28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28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(((J1283/60)/60/24)+DATE(1970,1,1))</f>
        <v>41463.743472222224</v>
      </c>
      <c r="T1283" s="16">
        <f t="shared" ref="T1283:T1346" si="83">(((I1283/60)/60)/24)+DATE(1970,1,1)</f>
        <v>41483.743472222224</v>
      </c>
    </row>
    <row r="1284" spans="1:20" ht="4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56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42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42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2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2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2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2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(((J1347/60)/60/24)+DATE(1970,1,1))</f>
        <v>41799.814340277779</v>
      </c>
      <c r="T1347" s="16">
        <f t="shared" ref="T1347:T1410" si="87">(((I1347/60)/60)/24)+DATE(1970,1,1)</f>
        <v>41834.814340277779</v>
      </c>
    </row>
    <row r="1348" spans="1:20" ht="4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28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42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28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2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2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28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2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2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(((J1411/60)/60/24)+DATE(1970,1,1))</f>
        <v>41945.133506944447</v>
      </c>
      <c r="T1411" s="16">
        <f t="shared" ref="T1411:T1474" si="91">(((I1411/60)/60)/24)+DATE(1970,1,1)</f>
        <v>42005.175173611111</v>
      </c>
    </row>
    <row r="1412" spans="1:20" ht="4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2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2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2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2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28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2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2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28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2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28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2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2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(((J1475/60)/60/24)+DATE(1970,1,1))</f>
        <v>40939.979618055557</v>
      </c>
      <c r="T1475" s="16">
        <f t="shared" ref="T1475:T1538" si="95">(((I1475/60)/60)/24)+DATE(1970,1,1)</f>
        <v>40969.979618055557</v>
      </c>
    </row>
    <row r="1476" spans="1:20" ht="4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2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2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28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2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2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42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2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2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2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28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2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(((J1539/60)/60/24)+DATE(1970,1,1))</f>
        <v>42552.315127314811</v>
      </c>
      <c r="T1539" s="16">
        <f t="shared" ref="T1539:T1602" si="99">(((I1539/60)/60)/24)+DATE(1970,1,1)</f>
        <v>42588.75</v>
      </c>
    </row>
    <row r="1540" spans="1:20" ht="4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2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2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2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2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2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2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2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28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42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(((J1603/60)/60/24)+DATE(1970,1,1))</f>
        <v>40638.092974537038</v>
      </c>
      <c r="T1603" s="16">
        <f t="shared" ref="T1603:T1666" si="103">(((I1603/60)/60)/24)+DATE(1970,1,1)</f>
        <v>40668.092974537038</v>
      </c>
    </row>
    <row r="1604" spans="1:20" ht="4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28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28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28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2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28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2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2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28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2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5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28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(((J1667/60)/60/24)+DATE(1970,1,1))</f>
        <v>40564.649456018517</v>
      </c>
      <c r="T1667" s="16">
        <f t="shared" ref="T1667:T1730" si="107">(((I1667/60)/60)/24)+DATE(1970,1,1)</f>
        <v>40596.125</v>
      </c>
    </row>
    <row r="1668" spans="1:20" ht="4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2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28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28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42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0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28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2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2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2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(((J1731/60)/60/24)+DATE(1970,1,1))</f>
        <v>42471.052152777775</v>
      </c>
      <c r="T1731" s="16">
        <f t="shared" ref="T1731:T1794" si="111">(((I1731/60)/60)/24)+DATE(1970,1,1)</f>
        <v>42531.052152777775</v>
      </c>
    </row>
    <row r="1732" spans="1:20" ht="4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42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2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2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2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28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2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(((J1795/60)/60/24)+DATE(1970,1,1))</f>
        <v>41940.89166666667</v>
      </c>
      <c r="T1795" s="16">
        <f t="shared" ref="T1795:T1858" si="115">(((I1795/60)/60)/24)+DATE(1970,1,1)</f>
        <v>41970.933333333334</v>
      </c>
    </row>
    <row r="1796" spans="1:20" ht="4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2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28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2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2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2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2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2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2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2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(((J1859/60)/60/24)+DATE(1970,1,1))</f>
        <v>41864.76866898148</v>
      </c>
      <c r="T1859" s="16">
        <f t="shared" ref="T1859:T1922" si="119">(((I1859/60)/60)/24)+DATE(1970,1,1)</f>
        <v>41894.76866898148</v>
      </c>
    </row>
    <row r="1860" spans="1:20" ht="42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2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42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28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28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2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2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42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2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42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2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(((J1923/60)/60/24)+DATE(1970,1,1))</f>
        <v>41074.221562500003</v>
      </c>
      <c r="T1923" s="16">
        <f t="shared" ref="T1923:T1986" si="123">(((I1923/60)/60)/24)+DATE(1970,1,1)</f>
        <v>41104.221562500003</v>
      </c>
    </row>
    <row r="1924" spans="1:20" ht="4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28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28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2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2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42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2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(((J1987/60)/60/24)+DATE(1970,1,1))</f>
        <v>42555.698738425926</v>
      </c>
      <c r="T1987" s="16">
        <f t="shared" ref="T1987:T2050" si="127">(((I1987/60)/60)/24)+DATE(1970,1,1)</f>
        <v>42584.958333333328</v>
      </c>
    </row>
    <row r="1988" spans="1:20" ht="4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42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2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28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2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2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28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2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2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(((J2051/60)/60/24)+DATE(1970,1,1))</f>
        <v>41575.527349537035</v>
      </c>
      <c r="T2051" s="16">
        <f t="shared" ref="T2051:T2114" si="131">(((I2051/60)/60)/24)+DATE(1970,1,1)</f>
        <v>41610.957638888889</v>
      </c>
    </row>
    <row r="2052" spans="1:20" ht="4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2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2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2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2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2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2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2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2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2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28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2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28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(((J2115/60)/60/24)+DATE(1970,1,1))</f>
        <v>41870.86546296296</v>
      </c>
      <c r="T2115" s="16">
        <f t="shared" ref="T2115:T2178" si="135">(((I2115/60)/60)/24)+DATE(1970,1,1)</f>
        <v>41905.86546296296</v>
      </c>
    </row>
    <row r="2116" spans="1:20" ht="4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28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2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42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28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2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2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2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56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(((J2179/60)/60/24)+DATE(1970,1,1))</f>
        <v>42502.250775462962</v>
      </c>
      <c r="T2179" s="16">
        <f t="shared" ref="T2179:T2242" si="139">(((I2179/60)/60)/24)+DATE(1970,1,1)</f>
        <v>42527.250775462962</v>
      </c>
    </row>
    <row r="2180" spans="1:20" ht="4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28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2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2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28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2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2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42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2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2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(((J2243/60)/60/24)+DATE(1970,1,1))</f>
        <v>42766.827546296292</v>
      </c>
      <c r="T2243" s="16">
        <f t="shared" ref="T2243:T2306" si="143">(((I2243/60)/60)/24)+DATE(1970,1,1)</f>
        <v>42796.827546296292</v>
      </c>
    </row>
    <row r="2244" spans="1:20" ht="2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28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2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28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2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2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2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2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(((J2307/60)/60/24)+DATE(1970,1,1))</f>
        <v>41834.695277777777</v>
      </c>
      <c r="T2307" s="16">
        <f t="shared" ref="T2307:T2370" si="147">(((I2307/60)/60)/24)+DATE(1970,1,1)</f>
        <v>41859.75</v>
      </c>
    </row>
    <row r="2308" spans="1:20" ht="4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2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28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2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28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28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28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(((J2371/60)/60/24)+DATE(1970,1,1))</f>
        <v>42380.812627314815</v>
      </c>
      <c r="T2371" s="16">
        <f t="shared" ref="T2371:T2434" si="151">(((I2371/60)/60)/24)+DATE(1970,1,1)</f>
        <v>42410.812627314815</v>
      </c>
    </row>
    <row r="2372" spans="1:20" ht="4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28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2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28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28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2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2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2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2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(((J2435/60)/60/24)+DATE(1970,1,1))</f>
        <v>42397.89980324074</v>
      </c>
      <c r="T2435" s="16">
        <f t="shared" ref="T2435:T2498" si="155">(((I2435/60)/60)/24)+DATE(1970,1,1)</f>
        <v>42427.89980324074</v>
      </c>
    </row>
    <row r="2436" spans="1:20" ht="4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2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2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2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2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2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2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28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2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42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28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2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2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(((J2499/60)/60/24)+DATE(1970,1,1))</f>
        <v>40730.878912037035</v>
      </c>
      <c r="T2499" s="16">
        <f t="shared" ref="T2499:T2562" si="159">(((I2499/60)/60)/24)+DATE(1970,1,1)</f>
        <v>40760.878912037035</v>
      </c>
    </row>
    <row r="2500" spans="1:20" ht="4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2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2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42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2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2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2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42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2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2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2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28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(((J2563/60)/60/24)+DATE(1970,1,1))</f>
        <v>42260.528807870374</v>
      </c>
      <c r="T2563" s="16">
        <f t="shared" ref="T2563:T2626" si="163">(((I2563/60)/60)/24)+DATE(1970,1,1)</f>
        <v>42290.528807870374</v>
      </c>
    </row>
    <row r="2564" spans="1:20" ht="42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2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28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2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2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28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2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2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28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2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42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(((J2627/60)/60/24)+DATE(1970,1,1))</f>
        <v>42658.810277777782</v>
      </c>
      <c r="T2627" s="16">
        <f t="shared" ref="T2627:T2690" si="167">(((I2627/60)/60)/24)+DATE(1970,1,1)</f>
        <v>42683.851944444439</v>
      </c>
    </row>
    <row r="2628" spans="1:20" ht="4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28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2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2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2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2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2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2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2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(((J2691/60)/60/24)+DATE(1970,1,1))</f>
        <v>42551.961689814809</v>
      </c>
      <c r="T2691" s="16">
        <f t="shared" ref="T2691:T2754" si="171">(((I2691/60)/60)/24)+DATE(1970,1,1)</f>
        <v>42581.961689814809</v>
      </c>
    </row>
    <row r="2692" spans="1:20" ht="42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2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28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2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56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28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28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2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5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28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(((J2755/60)/60/24)+DATE(1970,1,1))</f>
        <v>41117.900729166664</v>
      </c>
      <c r="T2755" s="16">
        <f t="shared" ref="T2755:T2818" si="175">(((I2755/60)/60)/24)+DATE(1970,1,1)</f>
        <v>41147.900729166664</v>
      </c>
    </row>
    <row r="2756" spans="1:20" ht="4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28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2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42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28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(((J2819/60)/60/24)+DATE(1970,1,1))</f>
        <v>42023.634976851856</v>
      </c>
      <c r="T2819" s="16">
        <f t="shared" ref="T2819:T2882" si="179">(((I2819/60)/60)/24)+DATE(1970,1,1)</f>
        <v>42063.634976851856</v>
      </c>
    </row>
    <row r="2820" spans="1:20" ht="4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2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2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2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28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2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2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2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28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2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2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42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2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28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2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2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2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2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28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2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(((J2883/60)/60/24)+DATE(1970,1,1))</f>
        <v>41916.597638888888</v>
      </c>
      <c r="T2883" s="16">
        <f t="shared" ref="T2883:T2946" si="183">(((I2883/60)/60)/24)+DATE(1970,1,1)</f>
        <v>41976.639305555553</v>
      </c>
    </row>
    <row r="2884" spans="1:20" ht="4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2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2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42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28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42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(((J2947/60)/60/24)+DATE(1970,1,1))</f>
        <v>42118.139583333337</v>
      </c>
      <c r="T2947" s="16">
        <f t="shared" ref="T2947:T3010" si="187">(((I2947/60)/60)/24)+DATE(1970,1,1)</f>
        <v>42148.139583333337</v>
      </c>
    </row>
    <row r="2948" spans="1:20" ht="4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42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2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2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2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2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2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2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2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2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2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2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(((J3011/60)/60/24)+DATE(1970,1,1))</f>
        <v>41939.569907407407</v>
      </c>
      <c r="T3011" s="16">
        <f t="shared" ref="T3011:T3074" si="191">(((I3011/60)/60)/24)+DATE(1970,1,1)</f>
        <v>41969.611574074079</v>
      </c>
    </row>
    <row r="3012" spans="1:20" ht="4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2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2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2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0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56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2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2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2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2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28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2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2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(((J3075/60)/60/24)+DATE(1970,1,1))</f>
        <v>42111.684027777781</v>
      </c>
      <c r="T3075" s="16">
        <f t="shared" ref="T3075:T3138" si="195">(((I3075/60)/60)/24)+DATE(1970,1,1)</f>
        <v>42169.804861111115</v>
      </c>
    </row>
    <row r="3076" spans="1:20" ht="5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2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28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28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2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2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28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2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2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28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2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28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0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(((J3139/60)/60/24)+DATE(1970,1,1))</f>
        <v>42807.885057870371</v>
      </c>
      <c r="T3139" s="16">
        <f t="shared" ref="T3139:T3202" si="199">(((I3139/60)/60)/24)+DATE(1970,1,1)</f>
        <v>42858.8</v>
      </c>
    </row>
    <row r="3140" spans="1:20" ht="5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2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28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28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28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2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2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2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28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2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42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2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2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28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42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42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2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2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2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(((J3203/60)/60/24)+DATE(1970,1,1))</f>
        <v>41861.767094907409</v>
      </c>
      <c r="T3203" s="16">
        <f t="shared" ref="T3203:T3266" si="203">(((I3203/60)/60)/24)+DATE(1970,1,1)</f>
        <v>41882.767094907409</v>
      </c>
    </row>
    <row r="3204" spans="1:20" ht="4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28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28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42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2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28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2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28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2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28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(((J3267/60)/60/24)+DATE(1970,1,1))</f>
        <v>42311.711979166663</v>
      </c>
      <c r="T3267" s="16">
        <f t="shared" ref="T3267:T3330" si="207">(((I3267/60)/60)/24)+DATE(1970,1,1)</f>
        <v>42341.708333333328</v>
      </c>
    </row>
    <row r="3268" spans="1:20" ht="4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42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2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2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2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2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0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2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42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42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0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2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28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(((J3331/60)/60/24)+DATE(1970,1,1))</f>
        <v>41837.323009259257</v>
      </c>
      <c r="T3331" s="16">
        <f t="shared" ref="T3331:T3394" si="211">(((I3331/60)/60)/24)+DATE(1970,1,1)</f>
        <v>41847.958333333336</v>
      </c>
    </row>
    <row r="3332" spans="1:20" ht="4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28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28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2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42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2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28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2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2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2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2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42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42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2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42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(((J3395/60)/60/24)+DATE(1970,1,1))</f>
        <v>41923.921643518523</v>
      </c>
      <c r="T3395" s="16">
        <f t="shared" ref="T3395:T3458" si="215">(((I3395/60)/60)/24)+DATE(1970,1,1)</f>
        <v>41949.031944444447</v>
      </c>
    </row>
    <row r="3396" spans="1:20" ht="4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2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2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28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2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28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42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42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42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2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(((J3459/60)/60/24)+DATE(1970,1,1))</f>
        <v>42016.706678240742</v>
      </c>
      <c r="T3459" s="16">
        <f t="shared" ref="T3459:T3522" si="219">(((I3459/60)/60)/24)+DATE(1970,1,1)</f>
        <v>42047.249305555553</v>
      </c>
    </row>
    <row r="3460" spans="1:20" ht="4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2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28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2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2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2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42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2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42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2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28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2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28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42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(((J3523/60)/60/24)+DATE(1970,1,1))</f>
        <v>41881.361342592594</v>
      </c>
      <c r="T3523" s="16">
        <f t="shared" ref="T3523:T3586" si="223">(((I3523/60)/60)/24)+DATE(1970,1,1)</f>
        <v>41911.361342592594</v>
      </c>
    </row>
    <row r="3524" spans="1:20" ht="4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42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42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28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42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2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42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98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28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(((J3587/60)/60/24)+DATE(1970,1,1))</f>
        <v>41964.716319444444</v>
      </c>
      <c r="T3587" s="16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42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28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0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42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2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2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0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(((J3651/60)/60/24)+DATE(1970,1,1))</f>
        <v>41780.712893518517</v>
      </c>
      <c r="T3651" s="16">
        <f t="shared" ref="T3651:T3714" si="231">(((I3651/60)/60)/24)+DATE(1970,1,1)</f>
        <v>41806.712893518517</v>
      </c>
    </row>
    <row r="3652" spans="1:20" ht="4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42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42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2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2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28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28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2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28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2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28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2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2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(((J3715/60)/60/24)+DATE(1970,1,1))</f>
        <v>42505.738032407404</v>
      </c>
      <c r="T3715" s="16">
        <f t="shared" ref="T3715:T3778" si="235">(((I3715/60)/60)/24)+DATE(1970,1,1)</f>
        <v>42525.738032407404</v>
      </c>
    </row>
    <row r="3716" spans="1:20" ht="4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2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2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28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2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42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2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28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2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(((J3779/60)/60/24)+DATE(1970,1,1))</f>
        <v>41887.111354166671</v>
      </c>
      <c r="T3779" s="16">
        <f t="shared" ref="T3779:T3842" si="239">(((I3779/60)/60)/24)+DATE(1970,1,1)</f>
        <v>41909.166666666664</v>
      </c>
    </row>
    <row r="3780" spans="1:20" ht="2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2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0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2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28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2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28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42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2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2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2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(((J3843/60)/60/24)+DATE(1970,1,1))</f>
        <v>41780.785729166666</v>
      </c>
      <c r="T3843" s="16">
        <f t="shared" ref="T3843:T3906" si="243">(((I3843/60)/60)/24)+DATE(1970,1,1)</f>
        <v>41840.785729166666</v>
      </c>
    </row>
    <row r="3844" spans="1:20" ht="4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2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28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2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5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42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2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2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2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2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42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28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42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(((J3907/60)/60/24)+DATE(1970,1,1))</f>
        <v>42124.623877314814</v>
      </c>
      <c r="T3907" s="16">
        <f t="shared" ref="T3907:T3970" si="247">(((I3907/60)/60)/24)+DATE(1970,1,1)</f>
        <v>42166.958333333328</v>
      </c>
    </row>
    <row r="3908" spans="1:20" ht="4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28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2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56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2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2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2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42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2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2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42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(((J3971/60)/60/24)+DATE(1970,1,1))</f>
        <v>42601.854699074072</v>
      </c>
      <c r="T3971" s="16">
        <f t="shared" ref="T3971:T4034" si="251">(((I3971/60)/60)/24)+DATE(1970,1,1)</f>
        <v>42611.163194444445</v>
      </c>
    </row>
    <row r="3972" spans="1:20" ht="5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2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28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42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2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28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42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2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2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2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(((J4035/60)/60/24)+DATE(1970,1,1))</f>
        <v>42614.268796296295</v>
      </c>
      <c r="T4035" s="16">
        <f t="shared" ref="T4035:T4098" si="255">(((I4035/60)/60)/24)+DATE(1970,1,1)</f>
        <v>42645.375</v>
      </c>
    </row>
    <row r="4036" spans="1:20" ht="4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42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2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2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2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2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28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42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28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28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42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42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42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28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(((J4099/60)/60/24)+DATE(1970,1,1))</f>
        <v>42344.824502314819</v>
      </c>
      <c r="T4099" s="16">
        <f t="shared" ref="T4099:T4115" si="259">(((I4099/60)/60)/24)+DATE(1970,1,1)</f>
        <v>42400.996527777781</v>
      </c>
    </row>
    <row r="4100" spans="1:20" ht="4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42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28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42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3">
      <filters>
        <filter val="theater/musical"/>
      </filters>
    </filterColumn>
  </autoFilter>
  <phoneticPr fontId="2" type="noConversion"/>
  <conditionalFormatting sqref="F1:F1048576">
    <cfRule type="cellIs" dxfId="11" priority="6" operator="equal">
      <formula>"live"</formula>
    </cfRule>
    <cfRule type="cellIs" dxfId="10" priority="5" operator="equal">
      <formula>"successful"</formula>
    </cfRule>
    <cfRule type="cellIs" dxfId="9" priority="4" operator="equal">
      <formula>"failed"</formula>
    </cfRule>
    <cfRule type="cellIs" dxfId="8" priority="3" operator="equal">
      <formula>"canceled"</formula>
    </cfRule>
  </conditionalFormatting>
  <conditionalFormatting sqref="O1:O1048576 P1 R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A0349-904A-4382-B816-398DD9E6C369}">
  <dimension ref="C2:H19"/>
  <sheetViews>
    <sheetView zoomScale="190" zoomScaleNormal="190" workbookViewId="0">
      <selection activeCell="C14" sqref="C14"/>
    </sheetView>
  </sheetViews>
  <sheetFormatPr defaultRowHeight="14" x14ac:dyDescent="0.3"/>
  <cols>
    <col min="1" max="1" width="17.4140625" customWidth="1"/>
    <col min="2" max="2" width="8.6640625" customWidth="1"/>
    <col min="3" max="3" width="13.75" style="13" customWidth="1"/>
    <col min="5" max="5" width="2.4140625" customWidth="1"/>
    <col min="6" max="6" width="25.08203125" customWidth="1"/>
    <col min="7" max="7" width="9.5" bestFit="1" customWidth="1"/>
    <col min="8" max="8" width="10.58203125" bestFit="1" customWidth="1"/>
  </cols>
  <sheetData>
    <row r="2" spans="3:8" x14ac:dyDescent="0.3">
      <c r="C2" s="19"/>
    </row>
    <row r="3" spans="3:8" x14ac:dyDescent="0.3">
      <c r="G3" t="s">
        <v>8391</v>
      </c>
      <c r="H3" s="13" t="s">
        <v>8386</v>
      </c>
    </row>
    <row r="4" spans="3:8" x14ac:dyDescent="0.3">
      <c r="F4" t="s">
        <v>8387</v>
      </c>
      <c r="G4" s="20">
        <f>AVERAGE('sucessful us kickstarters'!D:D)</f>
        <v>5048.8786407766993</v>
      </c>
      <c r="H4" s="20">
        <f>AVERAGE('Failed US Kickstarters'!D:D)</f>
        <v>10554.212</v>
      </c>
    </row>
    <row r="5" spans="3:8" x14ac:dyDescent="0.3">
      <c r="F5" t="s">
        <v>8388</v>
      </c>
      <c r="G5" s="20">
        <f>MEDIAN('sucessful us kickstarters'!D:D)</f>
        <v>3000</v>
      </c>
      <c r="H5" s="20">
        <f>MEDIAN('Failed US Kickstarters'!D:D)</f>
        <v>5000</v>
      </c>
    </row>
    <row r="6" spans="3:8" x14ac:dyDescent="0.3">
      <c r="F6" t="s">
        <v>8392</v>
      </c>
      <c r="G6" s="20">
        <f>_xlfn.STDEV.P('sucessful us kickstarters'!D:D)</f>
        <v>7748.7537726373303</v>
      </c>
      <c r="H6" s="20">
        <f>_xlfn.STDEV.P('Failed US Kickstarters'!D:D)</f>
        <v>21967.731061515115</v>
      </c>
    </row>
    <row r="7" spans="3:8" x14ac:dyDescent="0.3">
      <c r="F7" t="s">
        <v>8393</v>
      </c>
      <c r="G7" s="20">
        <f>_xlfn.QUARTILE.EXC('sucessful us kickstarters'!D:D,3)</f>
        <v>5000</v>
      </c>
      <c r="H7" s="20">
        <f>_xlfn.QUARTILE.EXC('Failed US Kickstarters'!D:D,3)</f>
        <v>10000</v>
      </c>
    </row>
    <row r="8" spans="3:8" x14ac:dyDescent="0.3">
      <c r="F8" t="s">
        <v>8394</v>
      </c>
      <c r="G8" s="20">
        <f>_xlfn.QUARTILE.EXC('sucessful us kickstarters'!D:D,1)</f>
        <v>1500</v>
      </c>
      <c r="H8" s="20">
        <f>_xlfn.QUARTILE.EXC('Failed US Kickstarters'!D:D,1)</f>
        <v>2000</v>
      </c>
    </row>
    <row r="9" spans="3:8" x14ac:dyDescent="0.3">
      <c r="F9" t="s">
        <v>8395</v>
      </c>
      <c r="G9" s="20">
        <f>G7-G8</f>
        <v>3500</v>
      </c>
      <c r="H9" s="20">
        <f>H7-H8</f>
        <v>8000</v>
      </c>
    </row>
    <row r="10" spans="3:8" x14ac:dyDescent="0.3">
      <c r="G10" s="20"/>
      <c r="H10" s="20"/>
    </row>
    <row r="11" spans="3:8" x14ac:dyDescent="0.3">
      <c r="F11" t="s">
        <v>8389</v>
      </c>
      <c r="G11" s="20">
        <f>AVERAGE('sucessful us kickstarters'!E:E)</f>
        <v>5601.5458009708727</v>
      </c>
      <c r="H11" s="20">
        <f>AVERAGE('Failed US Kickstarters'!E:E)</f>
        <v>558.65484000000004</v>
      </c>
    </row>
    <row r="12" spans="3:8" x14ac:dyDescent="0.3">
      <c r="F12" t="s">
        <v>8390</v>
      </c>
      <c r="G12" s="20">
        <f>MEDIAN('sucessful us kickstarters'!D:D)</f>
        <v>3000</v>
      </c>
      <c r="H12" s="20">
        <f>MEDIAN('Failed US Kickstarters'!E:E)</f>
        <v>103</v>
      </c>
    </row>
    <row r="13" spans="3:8" x14ac:dyDescent="0.3">
      <c r="F13" t="s">
        <v>8396</v>
      </c>
      <c r="G13" s="20">
        <f>_xlfn.STDEV.P('sucessful us kickstarters'!E:E)</f>
        <v>8334.5731699164608</v>
      </c>
      <c r="H13" s="20">
        <f>_xlfn.STDEV.P('Failed US Kickstarters'!E:E)</f>
        <v>1330.5230280400915</v>
      </c>
    </row>
    <row r="14" spans="3:8" x14ac:dyDescent="0.3">
      <c r="F14" t="s">
        <v>8397</v>
      </c>
      <c r="G14" s="20">
        <f>_xlfn.QUARTILE.EXC('sucessful us kickstarters'!E:E,3)</f>
        <v>5699</v>
      </c>
      <c r="H14" s="20">
        <f>_xlfn.QUARTILE.EXC('Failed US Kickstarters'!E:E,3)</f>
        <v>501</v>
      </c>
    </row>
    <row r="15" spans="3:8" x14ac:dyDescent="0.3">
      <c r="F15" t="s">
        <v>8398</v>
      </c>
      <c r="G15" s="20">
        <f>_xlfn.QUARTILE.EXC('sucessful us kickstarters'!E:E,1)</f>
        <v>1716.5074999999999</v>
      </c>
      <c r="H15" s="20">
        <f>_xlfn.QUARTILE.EXC('Failed US Kickstarters'!E:E,1)</f>
        <v>9.25</v>
      </c>
    </row>
    <row r="16" spans="3:8" x14ac:dyDescent="0.3">
      <c r="F16" t="s">
        <v>8399</v>
      </c>
      <c r="G16">
        <f>G14-G15</f>
        <v>3982.4925000000003</v>
      </c>
      <c r="H16">
        <f>H14-H15</f>
        <v>491.75</v>
      </c>
    </row>
    <row r="18" spans="6:6" x14ac:dyDescent="0.3">
      <c r="F18" t="s">
        <v>8400</v>
      </c>
    </row>
    <row r="19" spans="6:6" x14ac:dyDescent="0.3">
      <c r="F19" t="s">
        <v>8401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5B3C9-5831-4E8F-9158-3DBE5B773496}">
  <dimension ref="A1:T413"/>
  <sheetViews>
    <sheetView topLeftCell="A46" workbookViewId="0">
      <selection activeCell="D46" sqref="D1:D1048576"/>
    </sheetView>
  </sheetViews>
  <sheetFormatPr defaultRowHeight="14" x14ac:dyDescent="0.3"/>
  <cols>
    <col min="2" max="2" width="38.5" customWidth="1"/>
    <col min="3" max="3" width="40.33203125" customWidth="1"/>
    <col min="4" max="4" width="15.6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6640625" customWidth="1"/>
    <col min="16" max="16" width="16.75" bestFit="1" customWidth="1"/>
    <col min="17" max="17" width="41.1640625" customWidth="1"/>
    <col min="18" max="18" width="8.83203125"/>
    <col min="19" max="19" width="20.4140625" bestFit="1" customWidth="1"/>
    <col min="20" max="20" width="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8305</v>
      </c>
      <c r="R1" s="1" t="s">
        <v>8365</v>
      </c>
      <c r="S1" s="15" t="s">
        <v>8363</v>
      </c>
      <c r="T1" s="15" t="s">
        <v>8364</v>
      </c>
    </row>
    <row r="2" spans="1:20" ht="42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9">
        <f t="shared" ref="O2:O65" si="0">ROUND(E2/D2*100,0)</f>
        <v>105</v>
      </c>
      <c r="P2">
        <f t="shared" ref="P2:P65" si="1">IFERROR(ROUND(E2/L2,2),0)</f>
        <v>93.43</v>
      </c>
      <c r="Q2" s="11" t="s">
        <v>8315</v>
      </c>
      <c r="R2" t="s">
        <v>8316</v>
      </c>
      <c r="S2" s="16">
        <f t="shared" ref="S2:S65" si="2">(((J2/60)/60/24)+DATE(1970,1,1))</f>
        <v>42646.092812499999</v>
      </c>
      <c r="T2" s="16">
        <f t="shared" ref="T2:T65" si="3">(((I2/60)/60)/24)+DATE(1970,1,1)</f>
        <v>42675.207638888889</v>
      </c>
    </row>
    <row r="3" spans="1:20" ht="4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9">
        <f t="shared" si="0"/>
        <v>115</v>
      </c>
      <c r="P3">
        <f t="shared" si="1"/>
        <v>110.97</v>
      </c>
      <c r="Q3" s="11" t="s">
        <v>8315</v>
      </c>
      <c r="R3" t="s">
        <v>8316</v>
      </c>
      <c r="S3" s="16">
        <f t="shared" si="2"/>
        <v>42430.040798611109</v>
      </c>
      <c r="T3" s="16">
        <f t="shared" si="3"/>
        <v>42449.999131944445</v>
      </c>
    </row>
    <row r="4" spans="1:20" ht="4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9">
        <f t="shared" si="0"/>
        <v>121</v>
      </c>
      <c r="P4">
        <f t="shared" si="1"/>
        <v>71.790000000000006</v>
      </c>
      <c r="Q4" s="11" t="s">
        <v>8315</v>
      </c>
      <c r="R4" t="s">
        <v>8316</v>
      </c>
      <c r="S4" s="16">
        <f t="shared" si="2"/>
        <v>42238.13282407407</v>
      </c>
      <c r="T4" s="16">
        <f t="shared" si="3"/>
        <v>42268.13282407407</v>
      </c>
    </row>
    <row r="5" spans="1:20" ht="42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9">
        <f t="shared" si="0"/>
        <v>100</v>
      </c>
      <c r="P5">
        <f t="shared" si="1"/>
        <v>1000</v>
      </c>
      <c r="Q5" s="11" t="s">
        <v>8315</v>
      </c>
      <c r="R5" t="s">
        <v>8316</v>
      </c>
      <c r="S5" s="16">
        <f t="shared" si="2"/>
        <v>41850.400937500002</v>
      </c>
      <c r="T5" s="16">
        <f t="shared" si="3"/>
        <v>41895.400937500002</v>
      </c>
    </row>
    <row r="6" spans="1:20" ht="42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9">
        <f t="shared" si="0"/>
        <v>101</v>
      </c>
      <c r="P6">
        <f t="shared" si="1"/>
        <v>63.83</v>
      </c>
      <c r="Q6" s="11" t="s">
        <v>8315</v>
      </c>
      <c r="R6" t="s">
        <v>8316</v>
      </c>
      <c r="S6" s="16">
        <f t="shared" si="2"/>
        <v>42753.205625000002</v>
      </c>
      <c r="T6" s="16">
        <f t="shared" si="3"/>
        <v>42783.670138888891</v>
      </c>
    </row>
    <row r="7" spans="1:20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9">
        <f t="shared" si="0"/>
        <v>116</v>
      </c>
      <c r="P7">
        <f t="shared" si="1"/>
        <v>44.33</v>
      </c>
      <c r="Q7" s="11" t="s">
        <v>8315</v>
      </c>
      <c r="R7" t="s">
        <v>8316</v>
      </c>
      <c r="S7" s="16">
        <f t="shared" si="2"/>
        <v>42155.920219907406</v>
      </c>
      <c r="T7" s="16">
        <f t="shared" si="3"/>
        <v>42176.888888888891</v>
      </c>
    </row>
    <row r="8" spans="1:20" ht="42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9">
        <f t="shared" si="0"/>
        <v>108</v>
      </c>
      <c r="P8">
        <f t="shared" si="1"/>
        <v>126.55</v>
      </c>
      <c r="Q8" s="11" t="s">
        <v>8315</v>
      </c>
      <c r="R8" t="s">
        <v>8316</v>
      </c>
      <c r="S8" s="16">
        <f t="shared" si="2"/>
        <v>42157.591064814813</v>
      </c>
      <c r="T8" s="16">
        <f t="shared" si="3"/>
        <v>42179.083333333328</v>
      </c>
    </row>
    <row r="9" spans="1:20" ht="4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9">
        <f t="shared" si="0"/>
        <v>100</v>
      </c>
      <c r="P9">
        <f t="shared" si="1"/>
        <v>129.03</v>
      </c>
      <c r="Q9" s="11" t="s">
        <v>8315</v>
      </c>
      <c r="R9" t="s">
        <v>8316</v>
      </c>
      <c r="S9" s="16">
        <f t="shared" si="2"/>
        <v>42676.065150462964</v>
      </c>
      <c r="T9" s="16">
        <f t="shared" si="3"/>
        <v>42721.290972222225</v>
      </c>
    </row>
    <row r="10" spans="1:20" ht="4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9">
        <f t="shared" si="0"/>
        <v>123</v>
      </c>
      <c r="P10">
        <f t="shared" si="1"/>
        <v>71.239999999999995</v>
      </c>
      <c r="Q10" s="11" t="s">
        <v>8315</v>
      </c>
      <c r="R10" t="s">
        <v>8316</v>
      </c>
      <c r="S10" s="16">
        <f t="shared" si="2"/>
        <v>42473.007037037038</v>
      </c>
      <c r="T10" s="16">
        <f t="shared" si="3"/>
        <v>42503.007037037038</v>
      </c>
    </row>
    <row r="11" spans="1:20" ht="4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9">
        <f t="shared" si="0"/>
        <v>121</v>
      </c>
      <c r="P11">
        <f t="shared" si="1"/>
        <v>40.85</v>
      </c>
      <c r="Q11" s="11" t="s">
        <v>8315</v>
      </c>
      <c r="R11" t="s">
        <v>8316</v>
      </c>
      <c r="S11" s="16">
        <f t="shared" si="2"/>
        <v>42282.768414351856</v>
      </c>
      <c r="T11" s="16">
        <f t="shared" si="3"/>
        <v>42312.810081018513</v>
      </c>
    </row>
    <row r="12" spans="1:20" ht="42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9">
        <f t="shared" si="0"/>
        <v>302</v>
      </c>
      <c r="P12">
        <f t="shared" si="1"/>
        <v>252.02</v>
      </c>
      <c r="Q12" s="11" t="s">
        <v>8315</v>
      </c>
      <c r="R12" t="s">
        <v>8316</v>
      </c>
      <c r="S12" s="16">
        <f t="shared" si="2"/>
        <v>42473.794710648144</v>
      </c>
      <c r="T12" s="16">
        <f t="shared" si="3"/>
        <v>42503.794710648144</v>
      </c>
    </row>
    <row r="13" spans="1:20" ht="42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9">
        <f t="shared" si="0"/>
        <v>101</v>
      </c>
      <c r="P13">
        <f t="shared" si="1"/>
        <v>65.16</v>
      </c>
      <c r="Q13" s="11" t="s">
        <v>8315</v>
      </c>
      <c r="R13" t="s">
        <v>8316</v>
      </c>
      <c r="S13" s="16">
        <f t="shared" si="2"/>
        <v>42712.23474537037</v>
      </c>
      <c r="T13" s="16">
        <f t="shared" si="3"/>
        <v>42735.707638888889</v>
      </c>
    </row>
    <row r="14" spans="1:20" ht="4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9">
        <f t="shared" si="0"/>
        <v>100</v>
      </c>
      <c r="P14">
        <f t="shared" si="1"/>
        <v>65.87</v>
      </c>
      <c r="Q14" s="11" t="s">
        <v>8315</v>
      </c>
      <c r="R14" t="s">
        <v>8316</v>
      </c>
      <c r="S14" s="16">
        <f t="shared" si="2"/>
        <v>42561.154664351852</v>
      </c>
      <c r="T14" s="16">
        <f t="shared" si="3"/>
        <v>42592.166666666672</v>
      </c>
    </row>
    <row r="15" spans="1:20" ht="42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9">
        <f t="shared" si="0"/>
        <v>125</v>
      </c>
      <c r="P15">
        <f t="shared" si="1"/>
        <v>36.08</v>
      </c>
      <c r="Q15" s="11" t="s">
        <v>8315</v>
      </c>
      <c r="R15" t="s">
        <v>8316</v>
      </c>
      <c r="S15" s="16">
        <f t="shared" si="2"/>
        <v>42709.134780092587</v>
      </c>
      <c r="T15" s="16">
        <f t="shared" si="3"/>
        <v>42739.134780092587</v>
      </c>
    </row>
    <row r="16" spans="1:20" ht="2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9">
        <f t="shared" si="0"/>
        <v>109</v>
      </c>
      <c r="P16">
        <f t="shared" si="1"/>
        <v>44.19</v>
      </c>
      <c r="Q16" s="11" t="s">
        <v>8315</v>
      </c>
      <c r="R16" t="s">
        <v>8316</v>
      </c>
      <c r="S16" s="16">
        <f t="shared" si="2"/>
        <v>42086.614942129629</v>
      </c>
      <c r="T16" s="16">
        <f t="shared" si="3"/>
        <v>42117.290972222225</v>
      </c>
    </row>
    <row r="17" spans="1:20" ht="42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9">
        <f t="shared" si="0"/>
        <v>146</v>
      </c>
      <c r="P17">
        <f t="shared" si="1"/>
        <v>104.07</v>
      </c>
      <c r="Q17" s="11" t="s">
        <v>8315</v>
      </c>
      <c r="R17" t="s">
        <v>8316</v>
      </c>
      <c r="S17" s="16">
        <f t="shared" si="2"/>
        <v>42064.652673611112</v>
      </c>
      <c r="T17" s="16">
        <f t="shared" si="3"/>
        <v>42101.291666666672</v>
      </c>
    </row>
    <row r="18" spans="1:20" ht="4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9">
        <f t="shared" si="0"/>
        <v>102</v>
      </c>
      <c r="P18">
        <f t="shared" si="1"/>
        <v>127.79</v>
      </c>
      <c r="Q18" s="11" t="s">
        <v>8315</v>
      </c>
      <c r="R18" t="s">
        <v>8316</v>
      </c>
      <c r="S18" s="16">
        <f t="shared" si="2"/>
        <v>42292.701053240744</v>
      </c>
      <c r="T18" s="16">
        <f t="shared" si="3"/>
        <v>42322.742719907401</v>
      </c>
    </row>
    <row r="19" spans="1:20" ht="4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9">
        <f t="shared" si="0"/>
        <v>110</v>
      </c>
      <c r="P19">
        <f t="shared" si="1"/>
        <v>92.04</v>
      </c>
      <c r="Q19" s="11" t="s">
        <v>8315</v>
      </c>
      <c r="R19" t="s">
        <v>8316</v>
      </c>
      <c r="S19" s="16">
        <f t="shared" si="2"/>
        <v>42461.747199074074</v>
      </c>
      <c r="T19" s="16">
        <f t="shared" si="3"/>
        <v>42491.747199074074</v>
      </c>
    </row>
    <row r="20" spans="1:20" ht="42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9">
        <f t="shared" si="0"/>
        <v>124</v>
      </c>
      <c r="P20">
        <f t="shared" si="1"/>
        <v>135.63</v>
      </c>
      <c r="Q20" s="11" t="s">
        <v>8315</v>
      </c>
      <c r="R20" t="s">
        <v>8316</v>
      </c>
      <c r="S20" s="16">
        <f t="shared" si="2"/>
        <v>42169.814340277779</v>
      </c>
      <c r="T20" s="16">
        <f t="shared" si="3"/>
        <v>42199.814340277779</v>
      </c>
    </row>
    <row r="21" spans="1:20" ht="4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9">
        <f t="shared" si="0"/>
        <v>135</v>
      </c>
      <c r="P21">
        <f t="shared" si="1"/>
        <v>168.75</v>
      </c>
      <c r="Q21" s="11" t="s">
        <v>8315</v>
      </c>
      <c r="R21" t="s">
        <v>8316</v>
      </c>
      <c r="S21" s="16">
        <f t="shared" si="2"/>
        <v>42483.675208333334</v>
      </c>
      <c r="T21" s="16">
        <f t="shared" si="3"/>
        <v>42522.789583333331</v>
      </c>
    </row>
    <row r="22" spans="1:20" ht="4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9">
        <f t="shared" si="0"/>
        <v>103</v>
      </c>
      <c r="P22">
        <f t="shared" si="1"/>
        <v>70.86</v>
      </c>
      <c r="Q22" s="11" t="s">
        <v>8315</v>
      </c>
      <c r="R22" t="s">
        <v>8316</v>
      </c>
      <c r="S22" s="16">
        <f t="shared" si="2"/>
        <v>42195.749745370369</v>
      </c>
      <c r="T22" s="16">
        <f t="shared" si="3"/>
        <v>42206.125</v>
      </c>
    </row>
    <row r="23" spans="1:20" ht="42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9">
        <f t="shared" si="0"/>
        <v>100</v>
      </c>
      <c r="P23">
        <f t="shared" si="1"/>
        <v>50</v>
      </c>
      <c r="Q23" s="11" t="s">
        <v>8315</v>
      </c>
      <c r="R23" t="s">
        <v>8316</v>
      </c>
      <c r="S23" s="16">
        <f t="shared" si="2"/>
        <v>42675.057997685188</v>
      </c>
      <c r="T23" s="16">
        <f t="shared" si="3"/>
        <v>42705.099664351852</v>
      </c>
    </row>
    <row r="24" spans="1:20" ht="28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9">
        <f t="shared" si="0"/>
        <v>105</v>
      </c>
      <c r="P24">
        <f t="shared" si="1"/>
        <v>47</v>
      </c>
      <c r="Q24" s="11" t="s">
        <v>8315</v>
      </c>
      <c r="R24" t="s">
        <v>8316</v>
      </c>
      <c r="S24" s="16">
        <f t="shared" si="2"/>
        <v>42018.94159722222</v>
      </c>
      <c r="T24" s="16">
        <f t="shared" si="3"/>
        <v>42047.291666666672</v>
      </c>
    </row>
    <row r="25" spans="1:20" ht="2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9">
        <f t="shared" si="0"/>
        <v>120</v>
      </c>
      <c r="P25">
        <f t="shared" si="1"/>
        <v>66.67</v>
      </c>
      <c r="Q25" s="11" t="s">
        <v>8315</v>
      </c>
      <c r="R25" t="s">
        <v>8316</v>
      </c>
      <c r="S25" s="16">
        <f t="shared" si="2"/>
        <v>42026.924976851849</v>
      </c>
      <c r="T25" s="16">
        <f t="shared" si="3"/>
        <v>42052.207638888889</v>
      </c>
    </row>
    <row r="26" spans="1:20" ht="42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9">
        <f t="shared" si="0"/>
        <v>119</v>
      </c>
      <c r="P26">
        <f t="shared" si="1"/>
        <v>66.11</v>
      </c>
      <c r="Q26" s="11" t="s">
        <v>8315</v>
      </c>
      <c r="R26" t="s">
        <v>8316</v>
      </c>
      <c r="S26" s="16">
        <f t="shared" si="2"/>
        <v>41920.787534722222</v>
      </c>
      <c r="T26" s="16">
        <f t="shared" si="3"/>
        <v>41941.787534722222</v>
      </c>
    </row>
    <row r="27" spans="1:20" ht="42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9">
        <f t="shared" si="0"/>
        <v>105</v>
      </c>
      <c r="P27">
        <f t="shared" si="1"/>
        <v>36.86</v>
      </c>
      <c r="Q27" s="11" t="s">
        <v>8315</v>
      </c>
      <c r="R27" t="s">
        <v>8316</v>
      </c>
      <c r="S27" s="16">
        <f t="shared" si="2"/>
        <v>42558.189432870371</v>
      </c>
      <c r="T27" s="16">
        <f t="shared" si="3"/>
        <v>42587.875</v>
      </c>
    </row>
    <row r="28" spans="1:20" ht="4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9">
        <f t="shared" si="0"/>
        <v>120</v>
      </c>
      <c r="P28">
        <f t="shared" si="1"/>
        <v>31.5</v>
      </c>
      <c r="Q28" s="11" t="s">
        <v>8315</v>
      </c>
      <c r="R28" t="s">
        <v>8316</v>
      </c>
      <c r="S28" s="16">
        <f t="shared" si="2"/>
        <v>41808.198518518519</v>
      </c>
      <c r="T28" s="16">
        <f t="shared" si="3"/>
        <v>41838.198518518519</v>
      </c>
    </row>
    <row r="29" spans="1:20" ht="42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9">
        <f t="shared" si="0"/>
        <v>103</v>
      </c>
      <c r="P29">
        <f t="shared" si="1"/>
        <v>102.5</v>
      </c>
      <c r="Q29" s="11" t="s">
        <v>8315</v>
      </c>
      <c r="R29" t="s">
        <v>8316</v>
      </c>
      <c r="S29" s="16">
        <f t="shared" si="2"/>
        <v>42550.701886574068</v>
      </c>
      <c r="T29" s="16">
        <f t="shared" si="3"/>
        <v>42580.701886574068</v>
      </c>
    </row>
    <row r="30" spans="1:20" ht="2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9">
        <f t="shared" si="0"/>
        <v>101</v>
      </c>
      <c r="P30">
        <f t="shared" si="1"/>
        <v>126.46</v>
      </c>
      <c r="Q30" s="11" t="s">
        <v>8315</v>
      </c>
      <c r="R30" t="s">
        <v>8316</v>
      </c>
      <c r="S30" s="16">
        <f t="shared" si="2"/>
        <v>42056.013124999998</v>
      </c>
      <c r="T30" s="16">
        <f t="shared" si="3"/>
        <v>42075.166666666672</v>
      </c>
    </row>
    <row r="31" spans="1:20" ht="42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9">
        <f t="shared" si="0"/>
        <v>105</v>
      </c>
      <c r="P31">
        <f t="shared" si="1"/>
        <v>47.88</v>
      </c>
      <c r="Q31" s="11" t="s">
        <v>8315</v>
      </c>
      <c r="R31" t="s">
        <v>8316</v>
      </c>
      <c r="S31" s="16">
        <f t="shared" si="2"/>
        <v>42016.938692129625</v>
      </c>
      <c r="T31" s="16">
        <f t="shared" si="3"/>
        <v>42046.938692129625</v>
      </c>
    </row>
    <row r="32" spans="1:20" ht="4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9">
        <f t="shared" si="0"/>
        <v>103</v>
      </c>
      <c r="P32">
        <f t="shared" si="1"/>
        <v>73.209999999999994</v>
      </c>
      <c r="Q32" s="11" t="s">
        <v>8315</v>
      </c>
      <c r="R32" t="s">
        <v>8316</v>
      </c>
      <c r="S32" s="16">
        <f t="shared" si="2"/>
        <v>42591.899988425925</v>
      </c>
      <c r="T32" s="16">
        <f t="shared" si="3"/>
        <v>42622.166666666672</v>
      </c>
    </row>
    <row r="33" spans="1:20" ht="4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9">
        <f t="shared" si="0"/>
        <v>108</v>
      </c>
      <c r="P33">
        <f t="shared" si="1"/>
        <v>89.67</v>
      </c>
      <c r="Q33" s="11" t="s">
        <v>8315</v>
      </c>
      <c r="R33" t="s">
        <v>8316</v>
      </c>
      <c r="S33" s="16">
        <f t="shared" si="2"/>
        <v>42183.231006944443</v>
      </c>
      <c r="T33" s="16">
        <f t="shared" si="3"/>
        <v>42228.231006944443</v>
      </c>
    </row>
    <row r="34" spans="1:20" ht="42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9">
        <f t="shared" si="0"/>
        <v>104</v>
      </c>
      <c r="P34">
        <f t="shared" si="1"/>
        <v>36.5</v>
      </c>
      <c r="Q34" s="11" t="s">
        <v>8315</v>
      </c>
      <c r="R34" t="s">
        <v>8316</v>
      </c>
      <c r="S34" s="16">
        <f t="shared" si="2"/>
        <v>41780.525937500002</v>
      </c>
      <c r="T34" s="16">
        <f t="shared" si="3"/>
        <v>41796.958333333336</v>
      </c>
    </row>
    <row r="35" spans="1:20" ht="42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9">
        <f t="shared" si="0"/>
        <v>128</v>
      </c>
      <c r="P35">
        <f t="shared" si="1"/>
        <v>90.74</v>
      </c>
      <c r="Q35" s="11" t="s">
        <v>8315</v>
      </c>
      <c r="R35" t="s">
        <v>8316</v>
      </c>
      <c r="S35" s="16">
        <f t="shared" si="2"/>
        <v>42158.065694444449</v>
      </c>
      <c r="T35" s="16">
        <f t="shared" si="3"/>
        <v>42201</v>
      </c>
    </row>
    <row r="36" spans="1:20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9">
        <f t="shared" si="0"/>
        <v>126</v>
      </c>
      <c r="P36">
        <f t="shared" si="1"/>
        <v>67.739999999999995</v>
      </c>
      <c r="Q36" s="11" t="s">
        <v>8315</v>
      </c>
      <c r="R36" t="s">
        <v>8316</v>
      </c>
      <c r="S36" s="16">
        <f t="shared" si="2"/>
        <v>42154.873124999998</v>
      </c>
      <c r="T36" s="16">
        <f t="shared" si="3"/>
        <v>42184.873124999998</v>
      </c>
    </row>
    <row r="37" spans="1:20" ht="42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9">
        <f t="shared" si="0"/>
        <v>100</v>
      </c>
      <c r="P37">
        <f t="shared" si="1"/>
        <v>65.38</v>
      </c>
      <c r="Q37" s="11" t="s">
        <v>8315</v>
      </c>
      <c r="R37" t="s">
        <v>8316</v>
      </c>
      <c r="S37" s="16">
        <f t="shared" si="2"/>
        <v>42208.84646990741</v>
      </c>
      <c r="T37" s="16">
        <f t="shared" si="3"/>
        <v>42238.84646990741</v>
      </c>
    </row>
    <row r="38" spans="1:20" ht="42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9">
        <f t="shared" si="0"/>
        <v>102</v>
      </c>
      <c r="P38">
        <f t="shared" si="1"/>
        <v>121.9</v>
      </c>
      <c r="Q38" s="11" t="s">
        <v>8315</v>
      </c>
      <c r="R38" t="s">
        <v>8316</v>
      </c>
      <c r="S38" s="16">
        <f t="shared" si="2"/>
        <v>42451.496817129635</v>
      </c>
      <c r="T38" s="16">
        <f t="shared" si="3"/>
        <v>42459.610416666663</v>
      </c>
    </row>
    <row r="39" spans="1:20" ht="42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9">
        <f t="shared" si="0"/>
        <v>108</v>
      </c>
      <c r="P39">
        <f t="shared" si="1"/>
        <v>47.46</v>
      </c>
      <c r="Q39" s="11" t="s">
        <v>8315</v>
      </c>
      <c r="R39" t="s">
        <v>8316</v>
      </c>
      <c r="S39" s="16">
        <f t="shared" si="2"/>
        <v>41759.13962962963</v>
      </c>
      <c r="T39" s="16">
        <f t="shared" si="3"/>
        <v>41791.165972222225</v>
      </c>
    </row>
    <row r="40" spans="1:20" ht="42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9">
        <f t="shared" si="0"/>
        <v>128</v>
      </c>
      <c r="P40">
        <f t="shared" si="1"/>
        <v>37.21</v>
      </c>
      <c r="Q40" s="11" t="s">
        <v>8315</v>
      </c>
      <c r="R40" t="s">
        <v>8316</v>
      </c>
      <c r="S40" s="16">
        <f t="shared" si="2"/>
        <v>42693.742604166662</v>
      </c>
      <c r="T40" s="16">
        <f t="shared" si="3"/>
        <v>42718.742604166662</v>
      </c>
    </row>
    <row r="41" spans="1:20" ht="42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9">
        <f t="shared" si="0"/>
        <v>106</v>
      </c>
      <c r="P41">
        <f t="shared" si="1"/>
        <v>103.95</v>
      </c>
      <c r="Q41" s="11" t="s">
        <v>8315</v>
      </c>
      <c r="R41" t="s">
        <v>8316</v>
      </c>
      <c r="S41" s="16">
        <f t="shared" si="2"/>
        <v>42250.598217592589</v>
      </c>
      <c r="T41" s="16">
        <f t="shared" si="3"/>
        <v>42270.598217592589</v>
      </c>
    </row>
    <row r="42" spans="1:20" ht="42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9">
        <f t="shared" si="0"/>
        <v>100</v>
      </c>
      <c r="P42">
        <f t="shared" si="1"/>
        <v>63.83</v>
      </c>
      <c r="Q42" s="11" t="s">
        <v>8315</v>
      </c>
      <c r="R42" t="s">
        <v>8316</v>
      </c>
      <c r="S42" s="16">
        <f t="shared" si="2"/>
        <v>42060.683935185181</v>
      </c>
      <c r="T42" s="16">
        <f t="shared" si="3"/>
        <v>42090.642268518524</v>
      </c>
    </row>
    <row r="43" spans="1:20" ht="28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9">
        <f t="shared" si="0"/>
        <v>117</v>
      </c>
      <c r="P43">
        <f t="shared" si="1"/>
        <v>50.67</v>
      </c>
      <c r="Q43" s="11" t="s">
        <v>8315</v>
      </c>
      <c r="R43" t="s">
        <v>8316</v>
      </c>
      <c r="S43" s="16">
        <f t="shared" si="2"/>
        <v>42136.270787037036</v>
      </c>
      <c r="T43" s="16">
        <f t="shared" si="3"/>
        <v>42168.071527777778</v>
      </c>
    </row>
    <row r="44" spans="1:20" ht="42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9">
        <f t="shared" si="0"/>
        <v>108</v>
      </c>
      <c r="P44">
        <f t="shared" si="1"/>
        <v>113.42</v>
      </c>
      <c r="Q44" s="11" t="s">
        <v>8315</v>
      </c>
      <c r="R44" t="s">
        <v>8316</v>
      </c>
      <c r="S44" s="16">
        <f t="shared" si="2"/>
        <v>42171.034861111111</v>
      </c>
      <c r="T44" s="16">
        <f t="shared" si="3"/>
        <v>42195.291666666672</v>
      </c>
    </row>
    <row r="45" spans="1:20" ht="42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9">
        <f t="shared" si="0"/>
        <v>120</v>
      </c>
      <c r="P45">
        <f t="shared" si="1"/>
        <v>104.57</v>
      </c>
      <c r="Q45" s="11" t="s">
        <v>8315</v>
      </c>
      <c r="R45" t="s">
        <v>8316</v>
      </c>
      <c r="S45" s="16">
        <f t="shared" si="2"/>
        <v>42494.683634259258</v>
      </c>
      <c r="T45" s="16">
        <f t="shared" si="3"/>
        <v>42524.6875</v>
      </c>
    </row>
    <row r="46" spans="1:20" ht="28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9">
        <f t="shared" si="0"/>
        <v>100</v>
      </c>
      <c r="P46">
        <f t="shared" si="1"/>
        <v>272.73</v>
      </c>
      <c r="Q46" s="11" t="s">
        <v>8315</v>
      </c>
      <c r="R46" t="s">
        <v>8316</v>
      </c>
      <c r="S46" s="16">
        <f t="shared" si="2"/>
        <v>41758.839675925927</v>
      </c>
      <c r="T46" s="16">
        <f t="shared" si="3"/>
        <v>41771.165972222225</v>
      </c>
    </row>
    <row r="47" spans="1:20" ht="2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9">
        <f t="shared" si="0"/>
        <v>111</v>
      </c>
      <c r="P47">
        <f t="shared" si="1"/>
        <v>63.85</v>
      </c>
      <c r="Q47" s="11" t="s">
        <v>8315</v>
      </c>
      <c r="R47" t="s">
        <v>8316</v>
      </c>
      <c r="S47" s="16">
        <f t="shared" si="2"/>
        <v>42171.824884259258</v>
      </c>
      <c r="T47" s="16">
        <f t="shared" si="3"/>
        <v>42201.824884259258</v>
      </c>
    </row>
    <row r="48" spans="1:20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9">
        <f t="shared" si="0"/>
        <v>108</v>
      </c>
      <c r="P48">
        <f t="shared" si="1"/>
        <v>83.51</v>
      </c>
      <c r="Q48" s="11" t="s">
        <v>8315</v>
      </c>
      <c r="R48" t="s">
        <v>8316</v>
      </c>
      <c r="S48" s="16">
        <f t="shared" si="2"/>
        <v>42268.127696759257</v>
      </c>
      <c r="T48" s="16">
        <f t="shared" si="3"/>
        <v>42288.083333333328</v>
      </c>
    </row>
    <row r="49" spans="1:20" ht="42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9">
        <f t="shared" si="0"/>
        <v>108</v>
      </c>
      <c r="P49">
        <f t="shared" si="1"/>
        <v>44.09</v>
      </c>
      <c r="Q49" s="11" t="s">
        <v>8315</v>
      </c>
      <c r="R49" t="s">
        <v>8316</v>
      </c>
      <c r="S49" s="16">
        <f t="shared" si="2"/>
        <v>42746.261782407411</v>
      </c>
      <c r="T49" s="16">
        <f t="shared" si="3"/>
        <v>42784.207638888889</v>
      </c>
    </row>
    <row r="50" spans="1:20" ht="42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9">
        <f t="shared" si="0"/>
        <v>120</v>
      </c>
      <c r="P50">
        <f t="shared" si="1"/>
        <v>44.54</v>
      </c>
      <c r="Q50" s="11" t="s">
        <v>8315</v>
      </c>
      <c r="R50" t="s">
        <v>8316</v>
      </c>
      <c r="S50" s="16">
        <f t="shared" si="2"/>
        <v>41842.607592592591</v>
      </c>
      <c r="T50" s="16">
        <f t="shared" si="3"/>
        <v>41864.916666666664</v>
      </c>
    </row>
    <row r="51" spans="1:20" ht="4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9">
        <f t="shared" si="0"/>
        <v>111</v>
      </c>
      <c r="P51">
        <f t="shared" si="1"/>
        <v>125.81</v>
      </c>
      <c r="Q51" s="11" t="s">
        <v>8315</v>
      </c>
      <c r="R51" t="s">
        <v>8316</v>
      </c>
      <c r="S51" s="16">
        <f t="shared" si="2"/>
        <v>41853.240208333329</v>
      </c>
      <c r="T51" s="16">
        <f t="shared" si="3"/>
        <v>41876.207638888889</v>
      </c>
    </row>
    <row r="52" spans="1:20" ht="42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9">
        <f t="shared" si="0"/>
        <v>110</v>
      </c>
      <c r="P52">
        <f t="shared" si="1"/>
        <v>50.75</v>
      </c>
      <c r="Q52" s="11" t="s">
        <v>8315</v>
      </c>
      <c r="R52" t="s">
        <v>8316</v>
      </c>
      <c r="S52" s="16">
        <f t="shared" si="2"/>
        <v>42061.212488425925</v>
      </c>
      <c r="T52" s="16">
        <f t="shared" si="3"/>
        <v>42089.166666666672</v>
      </c>
    </row>
    <row r="53" spans="1:20" ht="42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9">
        <f t="shared" si="0"/>
        <v>122</v>
      </c>
      <c r="P53">
        <f t="shared" si="1"/>
        <v>60.9</v>
      </c>
      <c r="Q53" s="11" t="s">
        <v>8315</v>
      </c>
      <c r="R53" t="s">
        <v>8316</v>
      </c>
      <c r="S53" s="16">
        <f t="shared" si="2"/>
        <v>42036.24428240741</v>
      </c>
      <c r="T53" s="16">
        <f t="shared" si="3"/>
        <v>42064.290972222225</v>
      </c>
    </row>
    <row r="54" spans="1:20" ht="56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9">
        <f t="shared" si="0"/>
        <v>107</v>
      </c>
      <c r="P54">
        <f t="shared" si="1"/>
        <v>109.03</v>
      </c>
      <c r="Q54" s="11" t="s">
        <v>8315</v>
      </c>
      <c r="R54" t="s">
        <v>8316</v>
      </c>
      <c r="S54" s="16">
        <f t="shared" si="2"/>
        <v>42157.470185185186</v>
      </c>
      <c r="T54" s="16">
        <f t="shared" si="3"/>
        <v>42187.470185185186</v>
      </c>
    </row>
    <row r="55" spans="1:20" ht="42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9">
        <f t="shared" si="0"/>
        <v>101</v>
      </c>
      <c r="P55">
        <f t="shared" si="1"/>
        <v>25.69</v>
      </c>
      <c r="Q55" s="11" t="s">
        <v>8315</v>
      </c>
      <c r="R55" t="s">
        <v>8316</v>
      </c>
      <c r="S55" s="16">
        <f t="shared" si="2"/>
        <v>41827.909942129627</v>
      </c>
      <c r="T55" s="16">
        <f t="shared" si="3"/>
        <v>41857.897222222222</v>
      </c>
    </row>
    <row r="56" spans="1:20" ht="4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9">
        <f t="shared" si="0"/>
        <v>109</v>
      </c>
      <c r="P56">
        <f t="shared" si="1"/>
        <v>41.92</v>
      </c>
      <c r="Q56" s="11" t="s">
        <v>8315</v>
      </c>
      <c r="R56" t="s">
        <v>8316</v>
      </c>
      <c r="S56" s="16">
        <f t="shared" si="2"/>
        <v>42162.729548611111</v>
      </c>
      <c r="T56" s="16">
        <f t="shared" si="3"/>
        <v>42192.729548611111</v>
      </c>
    </row>
    <row r="57" spans="1:20" ht="42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9">
        <f t="shared" si="0"/>
        <v>114</v>
      </c>
      <c r="P57">
        <f t="shared" si="1"/>
        <v>88.77</v>
      </c>
      <c r="Q57" s="11" t="s">
        <v>8315</v>
      </c>
      <c r="R57" t="s">
        <v>8316</v>
      </c>
      <c r="S57" s="16">
        <f t="shared" si="2"/>
        <v>42233.738564814819</v>
      </c>
      <c r="T57" s="16">
        <f t="shared" si="3"/>
        <v>42263.738564814819</v>
      </c>
    </row>
    <row r="58" spans="1:20" ht="4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9">
        <f t="shared" si="0"/>
        <v>114</v>
      </c>
      <c r="P58">
        <f t="shared" si="1"/>
        <v>80.23</v>
      </c>
      <c r="Q58" s="11" t="s">
        <v>8315</v>
      </c>
      <c r="R58" t="s">
        <v>8316</v>
      </c>
      <c r="S58" s="16">
        <f t="shared" si="2"/>
        <v>42042.197824074072</v>
      </c>
      <c r="T58" s="16">
        <f t="shared" si="3"/>
        <v>42072.156157407408</v>
      </c>
    </row>
    <row r="59" spans="1:20" ht="2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9">
        <f t="shared" si="0"/>
        <v>106</v>
      </c>
      <c r="P59">
        <f t="shared" si="1"/>
        <v>78.94</v>
      </c>
      <c r="Q59" s="11" t="s">
        <v>8315</v>
      </c>
      <c r="R59" t="s">
        <v>8316</v>
      </c>
      <c r="S59" s="16">
        <f t="shared" si="2"/>
        <v>42585.523842592593</v>
      </c>
      <c r="T59" s="16">
        <f t="shared" si="3"/>
        <v>42599.165972222225</v>
      </c>
    </row>
    <row r="60" spans="1:20" ht="42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9">
        <f t="shared" si="0"/>
        <v>106</v>
      </c>
      <c r="P60">
        <f t="shared" si="1"/>
        <v>69.89</v>
      </c>
      <c r="Q60" s="11" t="s">
        <v>8315</v>
      </c>
      <c r="R60" t="s">
        <v>8316</v>
      </c>
      <c r="S60" s="16">
        <f t="shared" si="2"/>
        <v>41808.669571759259</v>
      </c>
      <c r="T60" s="16">
        <f t="shared" si="3"/>
        <v>41838.669571759259</v>
      </c>
    </row>
    <row r="61" spans="1:20" ht="42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9">
        <f t="shared" si="0"/>
        <v>100</v>
      </c>
      <c r="P61">
        <f t="shared" si="1"/>
        <v>74.53</v>
      </c>
      <c r="Q61" s="11" t="s">
        <v>8315</v>
      </c>
      <c r="R61" t="s">
        <v>8316</v>
      </c>
      <c r="S61" s="16">
        <f t="shared" si="2"/>
        <v>41852.658310185187</v>
      </c>
      <c r="T61" s="16">
        <f t="shared" si="3"/>
        <v>41882.658310185187</v>
      </c>
    </row>
    <row r="62" spans="1:20" ht="2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9">
        <f t="shared" si="0"/>
        <v>105</v>
      </c>
      <c r="P62">
        <f t="shared" si="1"/>
        <v>123.94</v>
      </c>
      <c r="Q62" s="11" t="s">
        <v>8315</v>
      </c>
      <c r="R62" t="s">
        <v>8316</v>
      </c>
      <c r="S62" s="16">
        <f t="shared" si="2"/>
        <v>42694.110185185185</v>
      </c>
      <c r="T62" s="16">
        <f t="shared" si="3"/>
        <v>42709.041666666672</v>
      </c>
    </row>
    <row r="63" spans="1:20" ht="4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9">
        <f t="shared" si="0"/>
        <v>175</v>
      </c>
      <c r="P63">
        <f t="shared" si="1"/>
        <v>264.85000000000002</v>
      </c>
      <c r="Q63" s="11" t="s">
        <v>8315</v>
      </c>
      <c r="R63" t="s">
        <v>8316</v>
      </c>
      <c r="S63" s="16">
        <f t="shared" si="2"/>
        <v>42341.818379629629</v>
      </c>
      <c r="T63" s="16">
        <f t="shared" si="3"/>
        <v>42370.166666666672</v>
      </c>
    </row>
    <row r="64" spans="1:20" ht="4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9">
        <f t="shared" si="0"/>
        <v>102</v>
      </c>
      <c r="P64">
        <f t="shared" si="1"/>
        <v>58.62</v>
      </c>
      <c r="Q64" s="11" t="s">
        <v>8315</v>
      </c>
      <c r="R64" t="s">
        <v>8316</v>
      </c>
      <c r="S64" s="16">
        <f t="shared" si="2"/>
        <v>41880.061006944445</v>
      </c>
      <c r="T64" s="16">
        <f t="shared" si="3"/>
        <v>41908.065972222219</v>
      </c>
    </row>
    <row r="65" spans="1:20" ht="42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9">
        <f t="shared" si="0"/>
        <v>100</v>
      </c>
      <c r="P65">
        <f t="shared" si="1"/>
        <v>70.88</v>
      </c>
      <c r="Q65" s="11" t="s">
        <v>8315</v>
      </c>
      <c r="R65" t="s">
        <v>8316</v>
      </c>
      <c r="S65" s="16">
        <f t="shared" si="2"/>
        <v>41941.683865740742</v>
      </c>
      <c r="T65" s="16">
        <f t="shared" si="3"/>
        <v>41970.125</v>
      </c>
    </row>
    <row r="66" spans="1:20" ht="56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9">
        <f t="shared" ref="O66:O129" si="4">ROUND(E66/D66*100,0)</f>
        <v>114</v>
      </c>
      <c r="P66">
        <f t="shared" ref="P66:P129" si="5">IFERROR(ROUND(E66/L66,2),0)</f>
        <v>113.57</v>
      </c>
      <c r="Q66" s="11" t="s">
        <v>8315</v>
      </c>
      <c r="R66" t="s">
        <v>8316</v>
      </c>
      <c r="S66" s="16">
        <f t="shared" ref="S66:S129" si="6">(((J66/60)/60/24)+DATE(1970,1,1))</f>
        <v>42026.88118055556</v>
      </c>
      <c r="T66" s="16">
        <f t="shared" ref="T66:T129" si="7">(((I66/60)/60)/24)+DATE(1970,1,1)</f>
        <v>42086.093055555553</v>
      </c>
    </row>
    <row r="67" spans="1:20" ht="4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9">
        <f t="shared" si="4"/>
        <v>129</v>
      </c>
      <c r="P67">
        <f t="shared" si="5"/>
        <v>60.69</v>
      </c>
      <c r="Q67" s="11" t="s">
        <v>8315</v>
      </c>
      <c r="R67" t="s">
        <v>8316</v>
      </c>
      <c r="S67" s="16">
        <f t="shared" si="6"/>
        <v>41922.640590277777</v>
      </c>
      <c r="T67" s="16">
        <f t="shared" si="7"/>
        <v>41932.249305555553</v>
      </c>
    </row>
    <row r="68" spans="1:20" ht="4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9">
        <f t="shared" si="4"/>
        <v>101</v>
      </c>
      <c r="P68">
        <f t="shared" si="5"/>
        <v>110.22</v>
      </c>
      <c r="Q68" s="11" t="s">
        <v>8315</v>
      </c>
      <c r="R68" t="s">
        <v>8316</v>
      </c>
      <c r="S68" s="16">
        <f t="shared" si="6"/>
        <v>41993.824340277773</v>
      </c>
      <c r="T68" s="16">
        <f t="shared" si="7"/>
        <v>42010.25</v>
      </c>
    </row>
    <row r="69" spans="1:20" ht="42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9">
        <f t="shared" si="4"/>
        <v>109</v>
      </c>
      <c r="P69">
        <f t="shared" si="5"/>
        <v>136.46</v>
      </c>
      <c r="Q69" s="11" t="s">
        <v>8315</v>
      </c>
      <c r="R69" t="s">
        <v>8316</v>
      </c>
      <c r="S69" s="16">
        <f t="shared" si="6"/>
        <v>42219.915856481486</v>
      </c>
      <c r="T69" s="16">
        <f t="shared" si="7"/>
        <v>42240.083333333328</v>
      </c>
    </row>
    <row r="70" spans="1:20" ht="42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9">
        <f t="shared" si="4"/>
        <v>118</v>
      </c>
      <c r="P70">
        <f t="shared" si="5"/>
        <v>110.35</v>
      </c>
      <c r="Q70" s="11" t="s">
        <v>8315</v>
      </c>
      <c r="R70" t="s">
        <v>8316</v>
      </c>
      <c r="S70" s="16">
        <f t="shared" si="6"/>
        <v>41909.969386574077</v>
      </c>
      <c r="T70" s="16">
        <f t="shared" si="7"/>
        <v>41950.011053240742</v>
      </c>
    </row>
    <row r="71" spans="1:20" ht="28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9">
        <f t="shared" si="4"/>
        <v>131</v>
      </c>
      <c r="P71">
        <f t="shared" si="5"/>
        <v>41.42</v>
      </c>
      <c r="Q71" s="11" t="s">
        <v>8315</v>
      </c>
      <c r="R71" t="s">
        <v>8316</v>
      </c>
      <c r="S71" s="16">
        <f t="shared" si="6"/>
        <v>41891.665324074071</v>
      </c>
      <c r="T71" s="16">
        <f t="shared" si="7"/>
        <v>41913.166666666664</v>
      </c>
    </row>
    <row r="72" spans="1:20" ht="4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9">
        <f t="shared" si="4"/>
        <v>104</v>
      </c>
      <c r="P72">
        <f t="shared" si="5"/>
        <v>52</v>
      </c>
      <c r="Q72" s="11" t="s">
        <v>8315</v>
      </c>
      <c r="R72" t="s">
        <v>8316</v>
      </c>
      <c r="S72" s="16">
        <f t="shared" si="6"/>
        <v>41226.017361111109</v>
      </c>
      <c r="T72" s="16">
        <f t="shared" si="7"/>
        <v>41250.083333333336</v>
      </c>
    </row>
    <row r="73" spans="1:20" ht="56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9">
        <f t="shared" si="4"/>
        <v>101</v>
      </c>
      <c r="P73">
        <f t="shared" si="5"/>
        <v>33.99</v>
      </c>
      <c r="Q73" s="11" t="s">
        <v>8315</v>
      </c>
      <c r="R73" t="s">
        <v>8316</v>
      </c>
      <c r="S73" s="16">
        <f t="shared" si="6"/>
        <v>40478.263923611114</v>
      </c>
      <c r="T73" s="16">
        <f t="shared" si="7"/>
        <v>40568.166666666664</v>
      </c>
    </row>
    <row r="74" spans="1:20" ht="4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9">
        <f t="shared" si="4"/>
        <v>100</v>
      </c>
      <c r="P74">
        <f t="shared" si="5"/>
        <v>103.35</v>
      </c>
      <c r="Q74" s="11" t="s">
        <v>8315</v>
      </c>
      <c r="R74" t="s">
        <v>8316</v>
      </c>
      <c r="S74" s="16">
        <f t="shared" si="6"/>
        <v>41862.83997685185</v>
      </c>
      <c r="T74" s="16">
        <f t="shared" si="7"/>
        <v>41892.83997685185</v>
      </c>
    </row>
    <row r="75" spans="1:20" ht="42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9">
        <f t="shared" si="4"/>
        <v>336</v>
      </c>
      <c r="P75">
        <f t="shared" si="5"/>
        <v>41.77</v>
      </c>
      <c r="Q75" s="11" t="s">
        <v>8315</v>
      </c>
      <c r="R75" t="s">
        <v>8316</v>
      </c>
      <c r="S75" s="16">
        <f t="shared" si="6"/>
        <v>40633.154363425929</v>
      </c>
      <c r="T75" s="16">
        <f t="shared" si="7"/>
        <v>40664.207638888889</v>
      </c>
    </row>
    <row r="76" spans="1:20" ht="4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9">
        <f t="shared" si="4"/>
        <v>113</v>
      </c>
      <c r="P76">
        <f t="shared" si="5"/>
        <v>64.27</v>
      </c>
      <c r="Q76" s="11" t="s">
        <v>8315</v>
      </c>
      <c r="R76" t="s">
        <v>8316</v>
      </c>
      <c r="S76" s="16">
        <f t="shared" si="6"/>
        <v>40970.875671296293</v>
      </c>
      <c r="T76" s="16">
        <f t="shared" si="7"/>
        <v>41000.834004629629</v>
      </c>
    </row>
    <row r="77" spans="1:20" ht="4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9">
        <f t="shared" si="4"/>
        <v>102</v>
      </c>
      <c r="P77">
        <f t="shared" si="5"/>
        <v>62.92</v>
      </c>
      <c r="Q77" s="11" t="s">
        <v>8315</v>
      </c>
      <c r="R77" t="s">
        <v>8316</v>
      </c>
      <c r="S77" s="16">
        <f t="shared" si="6"/>
        <v>41026.953055555554</v>
      </c>
      <c r="T77" s="16">
        <f t="shared" si="7"/>
        <v>41061.953055555554</v>
      </c>
    </row>
    <row r="78" spans="1:20" ht="2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9">
        <f t="shared" si="4"/>
        <v>101</v>
      </c>
      <c r="P78">
        <f t="shared" si="5"/>
        <v>98.54</v>
      </c>
      <c r="Q78" s="11" t="s">
        <v>8315</v>
      </c>
      <c r="R78" t="s">
        <v>8316</v>
      </c>
      <c r="S78" s="16">
        <f t="shared" si="6"/>
        <v>41829.788252314815</v>
      </c>
      <c r="T78" s="16">
        <f t="shared" si="7"/>
        <v>41839.208333333336</v>
      </c>
    </row>
    <row r="79" spans="1:20" ht="28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9">
        <f t="shared" si="4"/>
        <v>114</v>
      </c>
      <c r="P79">
        <f t="shared" si="5"/>
        <v>82.61</v>
      </c>
      <c r="Q79" s="11" t="s">
        <v>8315</v>
      </c>
      <c r="R79" t="s">
        <v>8316</v>
      </c>
      <c r="S79" s="16">
        <f t="shared" si="6"/>
        <v>41447.839722222219</v>
      </c>
      <c r="T79" s="16">
        <f t="shared" si="7"/>
        <v>41477.839722222219</v>
      </c>
    </row>
    <row r="80" spans="1:20" ht="28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9">
        <f t="shared" si="4"/>
        <v>133</v>
      </c>
      <c r="P80">
        <f t="shared" si="5"/>
        <v>38.5</v>
      </c>
      <c r="Q80" s="11" t="s">
        <v>8315</v>
      </c>
      <c r="R80" t="s">
        <v>8316</v>
      </c>
      <c r="S80" s="16">
        <f t="shared" si="6"/>
        <v>40884.066678240742</v>
      </c>
      <c r="T80" s="16">
        <f t="shared" si="7"/>
        <v>40926.958333333336</v>
      </c>
    </row>
    <row r="81" spans="1:20" ht="42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9">
        <f t="shared" si="4"/>
        <v>102</v>
      </c>
      <c r="P81">
        <f t="shared" si="5"/>
        <v>80.16</v>
      </c>
      <c r="Q81" s="11" t="s">
        <v>8315</v>
      </c>
      <c r="R81" t="s">
        <v>8316</v>
      </c>
      <c r="S81" s="16">
        <f t="shared" si="6"/>
        <v>41841.26489583333</v>
      </c>
      <c r="T81" s="16">
        <f t="shared" si="7"/>
        <v>41864.207638888889</v>
      </c>
    </row>
    <row r="82" spans="1:20" ht="42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9">
        <f t="shared" si="4"/>
        <v>127</v>
      </c>
      <c r="P82">
        <f t="shared" si="5"/>
        <v>80.73</v>
      </c>
      <c r="Q82" s="11" t="s">
        <v>8315</v>
      </c>
      <c r="R82" t="s">
        <v>8316</v>
      </c>
      <c r="S82" s="16">
        <f t="shared" si="6"/>
        <v>41799.685902777775</v>
      </c>
      <c r="T82" s="16">
        <f t="shared" si="7"/>
        <v>41827.083333333336</v>
      </c>
    </row>
    <row r="83" spans="1:20" ht="42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9">
        <f t="shared" si="4"/>
        <v>111</v>
      </c>
      <c r="P83">
        <f t="shared" si="5"/>
        <v>200.69</v>
      </c>
      <c r="Q83" s="11" t="s">
        <v>8315</v>
      </c>
      <c r="R83" t="s">
        <v>8316</v>
      </c>
      <c r="S83" s="16">
        <f t="shared" si="6"/>
        <v>41775.753761574073</v>
      </c>
      <c r="T83" s="16">
        <f t="shared" si="7"/>
        <v>41805.753761574073</v>
      </c>
    </row>
    <row r="84" spans="1:20" ht="4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9">
        <f t="shared" si="4"/>
        <v>107</v>
      </c>
      <c r="P84">
        <f t="shared" si="5"/>
        <v>37.590000000000003</v>
      </c>
      <c r="Q84" s="11" t="s">
        <v>8315</v>
      </c>
      <c r="R84" t="s">
        <v>8316</v>
      </c>
      <c r="S84" s="16">
        <f t="shared" si="6"/>
        <v>41766.80572916667</v>
      </c>
      <c r="T84" s="16">
        <f t="shared" si="7"/>
        <v>41799.80572916667</v>
      </c>
    </row>
    <row r="85" spans="1:20" ht="4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9">
        <f t="shared" si="4"/>
        <v>163</v>
      </c>
      <c r="P85">
        <f t="shared" si="5"/>
        <v>58.1</v>
      </c>
      <c r="Q85" s="11" t="s">
        <v>8315</v>
      </c>
      <c r="R85" t="s">
        <v>8316</v>
      </c>
      <c r="S85" s="16">
        <f t="shared" si="6"/>
        <v>40644.159259259257</v>
      </c>
      <c r="T85" s="16">
        <f t="shared" si="7"/>
        <v>40666.165972222225</v>
      </c>
    </row>
    <row r="86" spans="1:20" ht="42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9">
        <f t="shared" si="4"/>
        <v>160</v>
      </c>
      <c r="P86">
        <f t="shared" si="5"/>
        <v>60.3</v>
      </c>
      <c r="Q86" s="11" t="s">
        <v>8315</v>
      </c>
      <c r="R86" t="s">
        <v>8316</v>
      </c>
      <c r="S86" s="16">
        <f t="shared" si="6"/>
        <v>41940.69158564815</v>
      </c>
      <c r="T86" s="16">
        <f t="shared" si="7"/>
        <v>41969.332638888889</v>
      </c>
    </row>
    <row r="87" spans="1:20" ht="2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9">
        <f t="shared" si="4"/>
        <v>116</v>
      </c>
      <c r="P87">
        <f t="shared" si="5"/>
        <v>63.36</v>
      </c>
      <c r="Q87" s="11" t="s">
        <v>8315</v>
      </c>
      <c r="R87" t="s">
        <v>8316</v>
      </c>
      <c r="S87" s="16">
        <f t="shared" si="6"/>
        <v>41839.175706018519</v>
      </c>
      <c r="T87" s="16">
        <f t="shared" si="7"/>
        <v>41853.175706018519</v>
      </c>
    </row>
    <row r="88" spans="1:20" ht="42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9">
        <f t="shared" si="4"/>
        <v>124</v>
      </c>
      <c r="P88">
        <f t="shared" si="5"/>
        <v>50.9</v>
      </c>
      <c r="Q88" s="11" t="s">
        <v>8315</v>
      </c>
      <c r="R88" t="s">
        <v>8316</v>
      </c>
      <c r="S88" s="16">
        <f t="shared" si="6"/>
        <v>41772.105937500004</v>
      </c>
      <c r="T88" s="16">
        <f t="shared" si="7"/>
        <v>41803.916666666664</v>
      </c>
    </row>
    <row r="89" spans="1:20" ht="2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9">
        <f t="shared" si="4"/>
        <v>103</v>
      </c>
      <c r="P89">
        <f t="shared" si="5"/>
        <v>100.5</v>
      </c>
      <c r="Q89" s="11" t="s">
        <v>8315</v>
      </c>
      <c r="R89" t="s">
        <v>8316</v>
      </c>
      <c r="S89" s="16">
        <f t="shared" si="6"/>
        <v>41591.737974537034</v>
      </c>
      <c r="T89" s="16">
        <f t="shared" si="7"/>
        <v>41621.207638888889</v>
      </c>
    </row>
    <row r="90" spans="1:20" ht="28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9">
        <f t="shared" si="4"/>
        <v>112</v>
      </c>
      <c r="P90">
        <f t="shared" si="5"/>
        <v>31.62</v>
      </c>
      <c r="Q90" s="11" t="s">
        <v>8315</v>
      </c>
      <c r="R90" t="s">
        <v>8316</v>
      </c>
      <c r="S90" s="16">
        <f t="shared" si="6"/>
        <v>41789.080370370371</v>
      </c>
      <c r="T90" s="16">
        <f t="shared" si="7"/>
        <v>41822.166666666664</v>
      </c>
    </row>
    <row r="91" spans="1:20" ht="42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9">
        <f t="shared" si="4"/>
        <v>115</v>
      </c>
      <c r="P91">
        <f t="shared" si="5"/>
        <v>79.31</v>
      </c>
      <c r="Q91" s="11" t="s">
        <v>8315</v>
      </c>
      <c r="R91" t="s">
        <v>8316</v>
      </c>
      <c r="S91" s="16">
        <f t="shared" si="6"/>
        <v>40923.729953703703</v>
      </c>
      <c r="T91" s="16">
        <f t="shared" si="7"/>
        <v>40953.729953703703</v>
      </c>
    </row>
    <row r="92" spans="1:20" ht="4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9">
        <f t="shared" si="4"/>
        <v>103</v>
      </c>
      <c r="P92">
        <f t="shared" si="5"/>
        <v>139.19</v>
      </c>
      <c r="Q92" s="11" t="s">
        <v>8315</v>
      </c>
      <c r="R92" t="s">
        <v>8316</v>
      </c>
      <c r="S92" s="16">
        <f t="shared" si="6"/>
        <v>41878.878379629627</v>
      </c>
      <c r="T92" s="16">
        <f t="shared" si="7"/>
        <v>41908.878379629627</v>
      </c>
    </row>
    <row r="93" spans="1:20" ht="42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9">
        <f t="shared" si="4"/>
        <v>101</v>
      </c>
      <c r="P93">
        <f t="shared" si="5"/>
        <v>131.91</v>
      </c>
      <c r="Q93" s="11" t="s">
        <v>8315</v>
      </c>
      <c r="R93" t="s">
        <v>8316</v>
      </c>
      <c r="S93" s="16">
        <f t="shared" si="6"/>
        <v>41862.864675925928</v>
      </c>
      <c r="T93" s="16">
        <f t="shared" si="7"/>
        <v>41876.864675925928</v>
      </c>
    </row>
    <row r="94" spans="1:20" ht="56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9">
        <f t="shared" si="4"/>
        <v>110</v>
      </c>
      <c r="P94">
        <f t="shared" si="5"/>
        <v>91.3</v>
      </c>
      <c r="Q94" s="11" t="s">
        <v>8315</v>
      </c>
      <c r="R94" t="s">
        <v>8316</v>
      </c>
      <c r="S94" s="16">
        <f t="shared" si="6"/>
        <v>40531.886886574073</v>
      </c>
      <c r="T94" s="16">
        <f t="shared" si="7"/>
        <v>40591.886886574073</v>
      </c>
    </row>
    <row r="95" spans="1:20" ht="4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9">
        <f t="shared" si="4"/>
        <v>115</v>
      </c>
      <c r="P95">
        <f t="shared" si="5"/>
        <v>39.67</v>
      </c>
      <c r="Q95" s="11" t="s">
        <v>8315</v>
      </c>
      <c r="R95" t="s">
        <v>8316</v>
      </c>
      <c r="S95" s="16">
        <f t="shared" si="6"/>
        <v>41477.930914351848</v>
      </c>
      <c r="T95" s="16">
        <f t="shared" si="7"/>
        <v>41504.625</v>
      </c>
    </row>
    <row r="96" spans="1:20" ht="4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9">
        <f t="shared" si="4"/>
        <v>117</v>
      </c>
      <c r="P96">
        <f t="shared" si="5"/>
        <v>57.55</v>
      </c>
      <c r="Q96" s="11" t="s">
        <v>8315</v>
      </c>
      <c r="R96" t="s">
        <v>8316</v>
      </c>
      <c r="S96" s="16">
        <f t="shared" si="6"/>
        <v>41781.666770833333</v>
      </c>
      <c r="T96" s="16">
        <f t="shared" si="7"/>
        <v>41811.666770833333</v>
      </c>
    </row>
    <row r="97" spans="1:20" ht="2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9">
        <f t="shared" si="4"/>
        <v>114</v>
      </c>
      <c r="P97">
        <f t="shared" si="5"/>
        <v>77.34</v>
      </c>
      <c r="Q97" s="11" t="s">
        <v>8315</v>
      </c>
      <c r="R97" t="s">
        <v>8316</v>
      </c>
      <c r="S97" s="16">
        <f t="shared" si="6"/>
        <v>41375.702210648145</v>
      </c>
      <c r="T97" s="16">
        <f t="shared" si="7"/>
        <v>41400.702210648145</v>
      </c>
    </row>
    <row r="98" spans="1:20" ht="5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9">
        <f t="shared" si="4"/>
        <v>101</v>
      </c>
      <c r="P98">
        <f t="shared" si="5"/>
        <v>46.77</v>
      </c>
      <c r="Q98" s="11" t="s">
        <v>8315</v>
      </c>
      <c r="R98" t="s">
        <v>8316</v>
      </c>
      <c r="S98" s="16">
        <f t="shared" si="6"/>
        <v>40883.949317129627</v>
      </c>
      <c r="T98" s="16">
        <f t="shared" si="7"/>
        <v>40939.708333333336</v>
      </c>
    </row>
    <row r="99" spans="1:20" ht="42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9">
        <f t="shared" si="4"/>
        <v>109</v>
      </c>
      <c r="P99">
        <f t="shared" si="5"/>
        <v>40.07</v>
      </c>
      <c r="Q99" s="11" t="s">
        <v>8315</v>
      </c>
      <c r="R99" t="s">
        <v>8316</v>
      </c>
      <c r="S99" s="16">
        <f t="shared" si="6"/>
        <v>41491.79478009259</v>
      </c>
      <c r="T99" s="16">
        <f t="shared" si="7"/>
        <v>41509.79478009259</v>
      </c>
    </row>
    <row r="100" spans="1:20" ht="4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9">
        <f t="shared" si="4"/>
        <v>107</v>
      </c>
      <c r="P100">
        <f t="shared" si="5"/>
        <v>100.22</v>
      </c>
      <c r="Q100" s="11" t="s">
        <v>8315</v>
      </c>
      <c r="R100" t="s">
        <v>8316</v>
      </c>
      <c r="S100" s="16">
        <f t="shared" si="6"/>
        <v>41791.993414351848</v>
      </c>
      <c r="T100" s="16">
        <f t="shared" si="7"/>
        <v>41821.993414351848</v>
      </c>
    </row>
    <row r="101" spans="1:20" ht="4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9">
        <f t="shared" si="4"/>
        <v>116</v>
      </c>
      <c r="P101">
        <f t="shared" si="5"/>
        <v>71.489999999999995</v>
      </c>
      <c r="Q101" s="11" t="s">
        <v>8315</v>
      </c>
      <c r="R101" t="s">
        <v>8316</v>
      </c>
      <c r="S101" s="16">
        <f t="shared" si="6"/>
        <v>41835.666354166664</v>
      </c>
      <c r="T101" s="16">
        <f t="shared" si="7"/>
        <v>41855.666354166664</v>
      </c>
    </row>
    <row r="102" spans="1:20" ht="42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9">
        <f t="shared" si="4"/>
        <v>104</v>
      </c>
      <c r="P102">
        <f t="shared" si="5"/>
        <v>63.11</v>
      </c>
      <c r="Q102" s="11" t="s">
        <v>8315</v>
      </c>
      <c r="R102" t="s">
        <v>8316</v>
      </c>
      <c r="S102" s="16">
        <f t="shared" si="6"/>
        <v>41827.605057870373</v>
      </c>
      <c r="T102" s="16">
        <f t="shared" si="7"/>
        <v>41848.605057870373</v>
      </c>
    </row>
    <row r="103" spans="1:20" ht="4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9">
        <f t="shared" si="4"/>
        <v>119</v>
      </c>
      <c r="P103">
        <f t="shared" si="5"/>
        <v>50.16</v>
      </c>
      <c r="Q103" s="11" t="s">
        <v>8315</v>
      </c>
      <c r="R103" t="s">
        <v>8316</v>
      </c>
      <c r="S103" s="16">
        <f t="shared" si="6"/>
        <v>41778.637245370373</v>
      </c>
      <c r="T103" s="16">
        <f t="shared" si="7"/>
        <v>41810.958333333336</v>
      </c>
    </row>
    <row r="104" spans="1:20" ht="42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9">
        <f t="shared" si="4"/>
        <v>126</v>
      </c>
      <c r="P104">
        <f t="shared" si="5"/>
        <v>62.88</v>
      </c>
      <c r="Q104" s="11" t="s">
        <v>8315</v>
      </c>
      <c r="R104" t="s">
        <v>8316</v>
      </c>
      <c r="S104" s="16">
        <f t="shared" si="6"/>
        <v>41013.936562499999</v>
      </c>
      <c r="T104" s="16">
        <f t="shared" si="7"/>
        <v>41061.165972222225</v>
      </c>
    </row>
    <row r="105" spans="1:20" ht="4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9">
        <f t="shared" si="4"/>
        <v>120</v>
      </c>
      <c r="P105">
        <f t="shared" si="5"/>
        <v>85.53</v>
      </c>
      <c r="Q105" s="11" t="s">
        <v>8315</v>
      </c>
      <c r="R105" t="s">
        <v>8316</v>
      </c>
      <c r="S105" s="16">
        <f t="shared" si="6"/>
        <v>41834.586574074077</v>
      </c>
      <c r="T105" s="16">
        <f t="shared" si="7"/>
        <v>41866.083333333336</v>
      </c>
    </row>
    <row r="106" spans="1:20" ht="28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9">
        <f t="shared" si="4"/>
        <v>126</v>
      </c>
      <c r="P106">
        <f t="shared" si="5"/>
        <v>53.72</v>
      </c>
      <c r="Q106" s="11" t="s">
        <v>8315</v>
      </c>
      <c r="R106" t="s">
        <v>8316</v>
      </c>
      <c r="S106" s="16">
        <f t="shared" si="6"/>
        <v>41829.795729166668</v>
      </c>
      <c r="T106" s="16">
        <f t="shared" si="7"/>
        <v>41859.795729166668</v>
      </c>
    </row>
    <row r="107" spans="1:20" ht="56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9">
        <f t="shared" si="4"/>
        <v>100</v>
      </c>
      <c r="P107">
        <f t="shared" si="5"/>
        <v>262.11</v>
      </c>
      <c r="Q107" s="11" t="s">
        <v>8315</v>
      </c>
      <c r="R107" t="s">
        <v>8316</v>
      </c>
      <c r="S107" s="16">
        <f t="shared" si="6"/>
        <v>42219.665173611109</v>
      </c>
      <c r="T107" s="16">
        <f t="shared" si="7"/>
        <v>42257.165972222225</v>
      </c>
    </row>
    <row r="108" spans="1:20" ht="28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9">
        <f t="shared" si="4"/>
        <v>116</v>
      </c>
      <c r="P108">
        <f t="shared" si="5"/>
        <v>50.2</v>
      </c>
      <c r="Q108" s="11" t="s">
        <v>8315</v>
      </c>
      <c r="R108" t="s">
        <v>8316</v>
      </c>
      <c r="S108" s="16">
        <f t="shared" si="6"/>
        <v>42648.546111111107</v>
      </c>
      <c r="T108" s="16">
        <f t="shared" si="7"/>
        <v>42678.546111111107</v>
      </c>
    </row>
    <row r="109" spans="1:20" ht="28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9">
        <f t="shared" si="4"/>
        <v>100</v>
      </c>
      <c r="P109">
        <f t="shared" si="5"/>
        <v>168.25</v>
      </c>
      <c r="Q109" s="11" t="s">
        <v>8315</v>
      </c>
      <c r="R109" t="s">
        <v>8316</v>
      </c>
      <c r="S109" s="16">
        <f t="shared" si="6"/>
        <v>42050.983182870375</v>
      </c>
      <c r="T109" s="16">
        <f t="shared" si="7"/>
        <v>42085.941516203704</v>
      </c>
    </row>
    <row r="110" spans="1:20" ht="2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9">
        <f t="shared" si="4"/>
        <v>101</v>
      </c>
      <c r="P110">
        <f t="shared" si="5"/>
        <v>256.37</v>
      </c>
      <c r="Q110" s="11" t="s">
        <v>8315</v>
      </c>
      <c r="R110" t="s">
        <v>8316</v>
      </c>
      <c r="S110" s="16">
        <f t="shared" si="6"/>
        <v>42772.833379629628</v>
      </c>
      <c r="T110" s="16">
        <f t="shared" si="7"/>
        <v>42806.875</v>
      </c>
    </row>
    <row r="111" spans="1:20" ht="42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9">
        <f t="shared" si="4"/>
        <v>125</v>
      </c>
      <c r="P111">
        <f t="shared" si="5"/>
        <v>37.14</v>
      </c>
      <c r="Q111" s="11" t="s">
        <v>8315</v>
      </c>
      <c r="R111" t="s">
        <v>8316</v>
      </c>
      <c r="S111" s="16">
        <f t="shared" si="6"/>
        <v>42270.582141203704</v>
      </c>
      <c r="T111" s="16">
        <f t="shared" si="7"/>
        <v>42301.895138888889</v>
      </c>
    </row>
    <row r="112" spans="1:20" ht="28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9">
        <f t="shared" si="4"/>
        <v>110</v>
      </c>
      <c r="P112">
        <f t="shared" si="5"/>
        <v>45.88</v>
      </c>
      <c r="Q112" s="11" t="s">
        <v>8315</v>
      </c>
      <c r="R112" t="s">
        <v>8316</v>
      </c>
      <c r="S112" s="16">
        <f t="shared" si="6"/>
        <v>42206.835370370376</v>
      </c>
      <c r="T112" s="16">
        <f t="shared" si="7"/>
        <v>42236.835370370376</v>
      </c>
    </row>
    <row r="113" spans="1:20" ht="42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9">
        <f t="shared" si="4"/>
        <v>102</v>
      </c>
      <c r="P113">
        <f t="shared" si="5"/>
        <v>141.71</v>
      </c>
      <c r="Q113" s="11" t="s">
        <v>8315</v>
      </c>
      <c r="R113" t="s">
        <v>8316</v>
      </c>
      <c r="S113" s="16">
        <f t="shared" si="6"/>
        <v>42697.850844907407</v>
      </c>
      <c r="T113" s="16">
        <f t="shared" si="7"/>
        <v>42745.208333333328</v>
      </c>
    </row>
    <row r="114" spans="1:20" ht="42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9">
        <f t="shared" si="4"/>
        <v>102</v>
      </c>
      <c r="P114">
        <f t="shared" si="5"/>
        <v>52.49</v>
      </c>
      <c r="Q114" s="11" t="s">
        <v>8315</v>
      </c>
      <c r="R114" t="s">
        <v>8316</v>
      </c>
      <c r="S114" s="16">
        <f t="shared" si="6"/>
        <v>42503.559467592597</v>
      </c>
      <c r="T114" s="16">
        <f t="shared" si="7"/>
        <v>42524.875</v>
      </c>
    </row>
    <row r="115" spans="1:20" ht="2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9">
        <f t="shared" si="4"/>
        <v>102</v>
      </c>
      <c r="P115">
        <f t="shared" si="5"/>
        <v>193.62</v>
      </c>
      <c r="Q115" s="11" t="s">
        <v>8315</v>
      </c>
      <c r="R115" t="s">
        <v>8316</v>
      </c>
      <c r="S115" s="16">
        <f t="shared" si="6"/>
        <v>42323.70930555556</v>
      </c>
      <c r="T115" s="16">
        <f t="shared" si="7"/>
        <v>42355.207638888889</v>
      </c>
    </row>
    <row r="116" spans="1:20" ht="42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9">
        <f t="shared" si="4"/>
        <v>108</v>
      </c>
      <c r="P116">
        <f t="shared" si="5"/>
        <v>106.8</v>
      </c>
      <c r="Q116" s="11" t="s">
        <v>8315</v>
      </c>
      <c r="R116" t="s">
        <v>8316</v>
      </c>
      <c r="S116" s="16">
        <f t="shared" si="6"/>
        <v>41933.291643518518</v>
      </c>
      <c r="T116" s="16">
        <f t="shared" si="7"/>
        <v>41963.333310185189</v>
      </c>
    </row>
    <row r="117" spans="1:20" ht="4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9">
        <f t="shared" si="4"/>
        <v>110</v>
      </c>
      <c r="P117">
        <f t="shared" si="5"/>
        <v>77.22</v>
      </c>
      <c r="Q117" s="11" t="s">
        <v>8315</v>
      </c>
      <c r="R117" t="s">
        <v>8316</v>
      </c>
      <c r="S117" s="16">
        <f t="shared" si="6"/>
        <v>41898.168125000004</v>
      </c>
      <c r="T117" s="16">
        <f t="shared" si="7"/>
        <v>41913.165972222225</v>
      </c>
    </row>
    <row r="118" spans="1:20" ht="42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9">
        <f t="shared" si="4"/>
        <v>161</v>
      </c>
      <c r="P118">
        <f t="shared" si="5"/>
        <v>57.5</v>
      </c>
      <c r="Q118" s="11" t="s">
        <v>8315</v>
      </c>
      <c r="R118" t="s">
        <v>8316</v>
      </c>
      <c r="S118" s="16">
        <f t="shared" si="6"/>
        <v>42446.943831018521</v>
      </c>
      <c r="T118" s="16">
        <f t="shared" si="7"/>
        <v>42476.943831018521</v>
      </c>
    </row>
    <row r="119" spans="1:20" ht="42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9">
        <f t="shared" si="4"/>
        <v>131</v>
      </c>
      <c r="P119">
        <f t="shared" si="5"/>
        <v>50.46</v>
      </c>
      <c r="Q119" s="11" t="s">
        <v>8315</v>
      </c>
      <c r="R119" t="s">
        <v>8316</v>
      </c>
      <c r="S119" s="16">
        <f t="shared" si="6"/>
        <v>42463.81385416667</v>
      </c>
      <c r="T119" s="16">
        <f t="shared" si="7"/>
        <v>42494.165972222225</v>
      </c>
    </row>
    <row r="120" spans="1:20" ht="42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9">
        <f t="shared" si="4"/>
        <v>119</v>
      </c>
      <c r="P120">
        <f t="shared" si="5"/>
        <v>97.38</v>
      </c>
      <c r="Q120" s="11" t="s">
        <v>8315</v>
      </c>
      <c r="R120" t="s">
        <v>8316</v>
      </c>
      <c r="S120" s="16">
        <f t="shared" si="6"/>
        <v>42766.805034722223</v>
      </c>
      <c r="T120" s="16">
        <f t="shared" si="7"/>
        <v>42796.805034722223</v>
      </c>
    </row>
    <row r="121" spans="1:20" ht="4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9">
        <f t="shared" si="4"/>
        <v>103</v>
      </c>
      <c r="P121">
        <f t="shared" si="5"/>
        <v>85.53</v>
      </c>
      <c r="Q121" s="11" t="s">
        <v>8315</v>
      </c>
      <c r="R121" t="s">
        <v>8316</v>
      </c>
      <c r="S121" s="16">
        <f t="shared" si="6"/>
        <v>42522.347812499997</v>
      </c>
      <c r="T121" s="16">
        <f t="shared" si="7"/>
        <v>42552.347812499997</v>
      </c>
    </row>
    <row r="122" spans="1:20" ht="42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9">
        <f t="shared" si="4"/>
        <v>101</v>
      </c>
      <c r="P122">
        <f t="shared" si="5"/>
        <v>182.91</v>
      </c>
      <c r="Q122" s="11" t="s">
        <v>8315</v>
      </c>
      <c r="R122" t="s">
        <v>8316</v>
      </c>
      <c r="S122" s="16">
        <f t="shared" si="6"/>
        <v>42702.917048611111</v>
      </c>
      <c r="T122" s="16">
        <f t="shared" si="7"/>
        <v>42732.917048611111</v>
      </c>
    </row>
    <row r="123" spans="1:20" ht="28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9">
        <f t="shared" si="4"/>
        <v>101</v>
      </c>
      <c r="P123">
        <f t="shared" si="5"/>
        <v>131.13999999999999</v>
      </c>
      <c r="Q123" s="11" t="s">
        <v>8315</v>
      </c>
      <c r="R123" t="s">
        <v>8316</v>
      </c>
      <c r="S123" s="16">
        <f t="shared" si="6"/>
        <v>42252.474351851852</v>
      </c>
      <c r="T123" s="16">
        <f t="shared" si="7"/>
        <v>42276.165972222225</v>
      </c>
    </row>
    <row r="124" spans="1:20" ht="56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9">
        <f t="shared" si="4"/>
        <v>115</v>
      </c>
      <c r="P124">
        <f t="shared" si="5"/>
        <v>58.69</v>
      </c>
      <c r="Q124" s="11" t="s">
        <v>8315</v>
      </c>
      <c r="R124" t="s">
        <v>8316</v>
      </c>
      <c r="S124" s="16">
        <f t="shared" si="6"/>
        <v>41893.324884259258</v>
      </c>
      <c r="T124" s="16">
        <f t="shared" si="7"/>
        <v>41926.290972222225</v>
      </c>
    </row>
    <row r="125" spans="1:20" ht="28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9">
        <f t="shared" si="4"/>
        <v>127</v>
      </c>
      <c r="P125">
        <f t="shared" si="5"/>
        <v>69.569999999999993</v>
      </c>
      <c r="Q125" s="11" t="s">
        <v>8315</v>
      </c>
      <c r="R125" t="s">
        <v>8316</v>
      </c>
      <c r="S125" s="16">
        <f t="shared" si="6"/>
        <v>41871.755694444444</v>
      </c>
      <c r="T125" s="16">
        <f t="shared" si="7"/>
        <v>41901.755694444444</v>
      </c>
    </row>
    <row r="126" spans="1:20" ht="4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9">
        <f t="shared" si="4"/>
        <v>103</v>
      </c>
      <c r="P126">
        <f t="shared" si="5"/>
        <v>115.87</v>
      </c>
      <c r="Q126" s="11" t="s">
        <v>8315</v>
      </c>
      <c r="R126" t="s">
        <v>8316</v>
      </c>
      <c r="S126" s="16">
        <f t="shared" si="6"/>
        <v>42262.096782407403</v>
      </c>
      <c r="T126" s="16">
        <f t="shared" si="7"/>
        <v>42286</v>
      </c>
    </row>
    <row r="127" spans="1:20" ht="42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9">
        <f t="shared" si="4"/>
        <v>104</v>
      </c>
      <c r="P127">
        <f t="shared" si="5"/>
        <v>81.13</v>
      </c>
      <c r="Q127" s="11" t="s">
        <v>8315</v>
      </c>
      <c r="R127" t="s">
        <v>8316</v>
      </c>
      <c r="S127" s="16">
        <f t="shared" si="6"/>
        <v>42135.60020833333</v>
      </c>
      <c r="T127" s="16">
        <f t="shared" si="7"/>
        <v>42167.083333333328</v>
      </c>
    </row>
    <row r="128" spans="1:20" ht="42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9">
        <f t="shared" si="4"/>
        <v>111</v>
      </c>
      <c r="P128">
        <f t="shared" si="5"/>
        <v>57.63</v>
      </c>
      <c r="Q128" s="11" t="s">
        <v>8315</v>
      </c>
      <c r="R128" t="s">
        <v>8316</v>
      </c>
      <c r="S128" s="16">
        <f t="shared" si="6"/>
        <v>42230.472222222219</v>
      </c>
      <c r="T128" s="16">
        <f t="shared" si="7"/>
        <v>42259.165972222225</v>
      </c>
    </row>
    <row r="129" spans="1:20" ht="2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9">
        <f t="shared" si="4"/>
        <v>101</v>
      </c>
      <c r="P129">
        <f t="shared" si="5"/>
        <v>60.48</v>
      </c>
      <c r="Q129" s="11" t="s">
        <v>8315</v>
      </c>
      <c r="R129" t="s">
        <v>8316</v>
      </c>
      <c r="S129" s="16">
        <f t="shared" si="6"/>
        <v>42068.888391203705</v>
      </c>
      <c r="T129" s="16">
        <f t="shared" si="7"/>
        <v>42098.846724537041</v>
      </c>
    </row>
    <row r="130" spans="1:20" ht="42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9">
        <f t="shared" ref="O130:O193" si="8">ROUND(E130/D130*100,0)</f>
        <v>105</v>
      </c>
      <c r="P130">
        <f t="shared" ref="P130:P193" si="9">IFERROR(ROUND(E130/L130,2),0)</f>
        <v>65.58</v>
      </c>
      <c r="Q130" s="11" t="s">
        <v>8315</v>
      </c>
      <c r="R130" t="s">
        <v>8316</v>
      </c>
      <c r="S130" s="16">
        <f t="shared" ref="S130:S193" si="10">(((J130/60)/60/24)+DATE(1970,1,1))</f>
        <v>42145.746689814812</v>
      </c>
      <c r="T130" s="16">
        <f t="shared" ref="T130:T193" si="11">(((I130/60)/60)/24)+DATE(1970,1,1)</f>
        <v>42175.746689814812</v>
      </c>
    </row>
    <row r="131" spans="1:20" ht="4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9">
        <f t="shared" si="8"/>
        <v>102</v>
      </c>
      <c r="P131">
        <f t="shared" si="9"/>
        <v>119.19</v>
      </c>
      <c r="Q131" s="11" t="s">
        <v>8315</v>
      </c>
      <c r="R131" t="s">
        <v>8316</v>
      </c>
      <c r="S131" s="16">
        <f t="shared" si="10"/>
        <v>41918.742175925923</v>
      </c>
      <c r="T131" s="16">
        <f t="shared" si="11"/>
        <v>41948.783842592595</v>
      </c>
    </row>
    <row r="132" spans="1:20" ht="4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9">
        <f t="shared" si="8"/>
        <v>111</v>
      </c>
      <c r="P132">
        <f t="shared" si="9"/>
        <v>83.05</v>
      </c>
      <c r="Q132" s="11" t="s">
        <v>8315</v>
      </c>
      <c r="R132" t="s">
        <v>8316</v>
      </c>
      <c r="S132" s="16">
        <f t="shared" si="10"/>
        <v>42146.731087962966</v>
      </c>
      <c r="T132" s="16">
        <f t="shared" si="11"/>
        <v>42176.731087962966</v>
      </c>
    </row>
    <row r="133" spans="1:20" ht="4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9">
        <f t="shared" si="8"/>
        <v>102</v>
      </c>
      <c r="P133">
        <f t="shared" si="9"/>
        <v>177.09</v>
      </c>
      <c r="Q133" s="11" t="s">
        <v>8315</v>
      </c>
      <c r="R133" t="s">
        <v>8316</v>
      </c>
      <c r="S133" s="16">
        <f t="shared" si="10"/>
        <v>42602.576712962968</v>
      </c>
      <c r="T133" s="16">
        <f t="shared" si="11"/>
        <v>42621.15625</v>
      </c>
    </row>
    <row r="134" spans="1:20" ht="42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9">
        <f t="shared" si="8"/>
        <v>128</v>
      </c>
      <c r="P134">
        <f t="shared" si="9"/>
        <v>72.760000000000005</v>
      </c>
      <c r="Q134" s="11" t="s">
        <v>8315</v>
      </c>
      <c r="R134" t="s">
        <v>8316</v>
      </c>
      <c r="S134" s="16">
        <f t="shared" si="10"/>
        <v>42144.573807870373</v>
      </c>
      <c r="T134" s="16">
        <f t="shared" si="11"/>
        <v>42166.165972222225</v>
      </c>
    </row>
    <row r="135" spans="1:20" ht="28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9">
        <f t="shared" si="8"/>
        <v>105</v>
      </c>
      <c r="P135">
        <f t="shared" si="9"/>
        <v>98.2</v>
      </c>
      <c r="Q135" s="11" t="s">
        <v>8315</v>
      </c>
      <c r="R135" t="s">
        <v>8316</v>
      </c>
      <c r="S135" s="16">
        <f t="shared" si="10"/>
        <v>41982.887280092589</v>
      </c>
      <c r="T135" s="16">
        <f t="shared" si="11"/>
        <v>42012.887280092589</v>
      </c>
    </row>
    <row r="136" spans="1:20" ht="4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9">
        <f t="shared" si="8"/>
        <v>106</v>
      </c>
      <c r="P136">
        <f t="shared" si="9"/>
        <v>251.74</v>
      </c>
      <c r="Q136" s="11" t="s">
        <v>8315</v>
      </c>
      <c r="R136" t="s">
        <v>8316</v>
      </c>
      <c r="S136" s="16">
        <f t="shared" si="10"/>
        <v>42614.760937500003</v>
      </c>
      <c r="T136" s="16">
        <f t="shared" si="11"/>
        <v>42644.165972222225</v>
      </c>
    </row>
    <row r="137" spans="1:20" ht="42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9">
        <f t="shared" si="8"/>
        <v>109</v>
      </c>
      <c r="P137">
        <f t="shared" si="9"/>
        <v>74.819999999999993</v>
      </c>
      <c r="Q137" s="11" t="s">
        <v>8315</v>
      </c>
      <c r="R137" t="s">
        <v>8316</v>
      </c>
      <c r="S137" s="16">
        <f t="shared" si="10"/>
        <v>42303.672662037032</v>
      </c>
      <c r="T137" s="16">
        <f t="shared" si="11"/>
        <v>42338.714328703703</v>
      </c>
    </row>
    <row r="138" spans="1:20" ht="4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9">
        <f t="shared" si="8"/>
        <v>100</v>
      </c>
      <c r="P138">
        <f t="shared" si="9"/>
        <v>67.650000000000006</v>
      </c>
      <c r="Q138" s="11" t="s">
        <v>8315</v>
      </c>
      <c r="R138" t="s">
        <v>8316</v>
      </c>
      <c r="S138" s="16">
        <f t="shared" si="10"/>
        <v>42171.725416666668</v>
      </c>
      <c r="T138" s="16">
        <f t="shared" si="11"/>
        <v>42201.725416666668</v>
      </c>
    </row>
    <row r="139" spans="1:20" ht="28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9">
        <f t="shared" si="8"/>
        <v>103</v>
      </c>
      <c r="P139">
        <f t="shared" si="9"/>
        <v>93.81</v>
      </c>
      <c r="Q139" s="11" t="s">
        <v>8315</v>
      </c>
      <c r="R139" t="s">
        <v>8316</v>
      </c>
      <c r="S139" s="16">
        <f t="shared" si="10"/>
        <v>41964.315532407403</v>
      </c>
      <c r="T139" s="16">
        <f t="shared" si="11"/>
        <v>41995.166666666672</v>
      </c>
    </row>
    <row r="140" spans="1:20" ht="28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9">
        <f t="shared" si="8"/>
        <v>112</v>
      </c>
      <c r="P140">
        <f t="shared" si="9"/>
        <v>41.24</v>
      </c>
      <c r="Q140" s="11" t="s">
        <v>8315</v>
      </c>
      <c r="R140" t="s">
        <v>8316</v>
      </c>
      <c r="S140" s="16">
        <f t="shared" si="10"/>
        <v>42284.516064814816</v>
      </c>
      <c r="T140" s="16">
        <f t="shared" si="11"/>
        <v>42307.875</v>
      </c>
    </row>
    <row r="141" spans="1:20" ht="2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9">
        <f t="shared" si="8"/>
        <v>103</v>
      </c>
      <c r="P141">
        <f t="shared" si="9"/>
        <v>52.55</v>
      </c>
      <c r="Q141" s="11" t="s">
        <v>8315</v>
      </c>
      <c r="R141" t="s">
        <v>8316</v>
      </c>
      <c r="S141" s="16">
        <f t="shared" si="10"/>
        <v>42016.800208333334</v>
      </c>
      <c r="T141" s="16">
        <f t="shared" si="11"/>
        <v>42032.916666666672</v>
      </c>
    </row>
    <row r="142" spans="1:20" ht="42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9">
        <f t="shared" si="8"/>
        <v>131</v>
      </c>
      <c r="P142">
        <f t="shared" si="9"/>
        <v>48.33</v>
      </c>
      <c r="Q142" s="11" t="s">
        <v>8315</v>
      </c>
      <c r="R142" t="s">
        <v>8316</v>
      </c>
      <c r="S142" s="16">
        <f t="shared" si="10"/>
        <v>42136.536134259266</v>
      </c>
      <c r="T142" s="16">
        <f t="shared" si="11"/>
        <v>42167.875</v>
      </c>
    </row>
    <row r="143" spans="1:20" ht="42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9">
        <f t="shared" si="8"/>
        <v>102</v>
      </c>
      <c r="P143">
        <f t="shared" si="9"/>
        <v>53.18</v>
      </c>
      <c r="Q143" s="11" t="s">
        <v>8315</v>
      </c>
      <c r="R143" t="s">
        <v>8316</v>
      </c>
      <c r="S143" s="16">
        <f t="shared" si="10"/>
        <v>42172.757638888885</v>
      </c>
      <c r="T143" s="16">
        <f t="shared" si="11"/>
        <v>42202.757638888885</v>
      </c>
    </row>
    <row r="144" spans="1:20" ht="42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9">
        <f t="shared" si="8"/>
        <v>128</v>
      </c>
      <c r="P144">
        <f t="shared" si="9"/>
        <v>60.95</v>
      </c>
      <c r="Q144" s="11" t="s">
        <v>8315</v>
      </c>
      <c r="R144" t="s">
        <v>8316</v>
      </c>
      <c r="S144" s="16">
        <f t="shared" si="10"/>
        <v>42590.90425925926</v>
      </c>
      <c r="T144" s="16">
        <f t="shared" si="11"/>
        <v>42606.90425925926</v>
      </c>
    </row>
    <row r="145" spans="1:20" ht="4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9">
        <f t="shared" si="8"/>
        <v>154</v>
      </c>
      <c r="P145">
        <f t="shared" si="9"/>
        <v>106.5</v>
      </c>
      <c r="Q145" s="11" t="s">
        <v>8315</v>
      </c>
      <c r="R145" t="s">
        <v>8316</v>
      </c>
      <c r="S145" s="16">
        <f t="shared" si="10"/>
        <v>42284.500104166669</v>
      </c>
      <c r="T145" s="16">
        <f t="shared" si="11"/>
        <v>42314.541770833333</v>
      </c>
    </row>
    <row r="146" spans="1:20" ht="4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9">
        <f t="shared" si="8"/>
        <v>107</v>
      </c>
      <c r="P146">
        <f t="shared" si="9"/>
        <v>204.57</v>
      </c>
      <c r="Q146" s="11" t="s">
        <v>8315</v>
      </c>
      <c r="R146" t="s">
        <v>8316</v>
      </c>
      <c r="S146" s="16">
        <f t="shared" si="10"/>
        <v>42611.801412037035</v>
      </c>
      <c r="T146" s="16">
        <f t="shared" si="11"/>
        <v>42627.791666666672</v>
      </c>
    </row>
    <row r="147" spans="1:20" ht="42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9">
        <f t="shared" si="8"/>
        <v>101</v>
      </c>
      <c r="P147">
        <f t="shared" si="9"/>
        <v>54.91</v>
      </c>
      <c r="Q147" s="11" t="s">
        <v>8315</v>
      </c>
      <c r="R147" t="s">
        <v>8316</v>
      </c>
      <c r="S147" s="16">
        <f t="shared" si="10"/>
        <v>42400.704537037032</v>
      </c>
      <c r="T147" s="16">
        <f t="shared" si="11"/>
        <v>42444.875</v>
      </c>
    </row>
    <row r="148" spans="1:20" ht="4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9">
        <f t="shared" si="8"/>
        <v>100</v>
      </c>
      <c r="P148">
        <f t="shared" si="9"/>
        <v>150.41999999999999</v>
      </c>
      <c r="Q148" s="11" t="s">
        <v>8315</v>
      </c>
      <c r="R148" t="s">
        <v>8316</v>
      </c>
      <c r="S148" s="16">
        <f t="shared" si="10"/>
        <v>42017.88045138889</v>
      </c>
      <c r="T148" s="16">
        <f t="shared" si="11"/>
        <v>42044.1875</v>
      </c>
    </row>
    <row r="149" spans="1:20" ht="4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9">
        <f t="shared" si="8"/>
        <v>114</v>
      </c>
      <c r="P149">
        <f t="shared" si="9"/>
        <v>105.21</v>
      </c>
      <c r="Q149" s="11" t="s">
        <v>8315</v>
      </c>
      <c r="R149" t="s">
        <v>8316</v>
      </c>
      <c r="S149" s="16">
        <f t="shared" si="10"/>
        <v>42431.102534722217</v>
      </c>
      <c r="T149" s="16">
        <f t="shared" si="11"/>
        <v>42461.06086805556</v>
      </c>
    </row>
    <row r="150" spans="1:20" ht="4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9">
        <f t="shared" si="8"/>
        <v>103</v>
      </c>
      <c r="P150">
        <f t="shared" si="9"/>
        <v>68.67</v>
      </c>
      <c r="Q150" s="11" t="s">
        <v>8315</v>
      </c>
      <c r="R150" t="s">
        <v>8316</v>
      </c>
      <c r="S150" s="16">
        <f t="shared" si="10"/>
        <v>42121.756921296299</v>
      </c>
      <c r="T150" s="16">
        <f t="shared" si="11"/>
        <v>42156.208333333328</v>
      </c>
    </row>
    <row r="151" spans="1:20" ht="28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9">
        <f t="shared" si="8"/>
        <v>122</v>
      </c>
      <c r="P151">
        <f t="shared" si="9"/>
        <v>129.36000000000001</v>
      </c>
      <c r="Q151" s="11" t="s">
        <v>8315</v>
      </c>
      <c r="R151" t="s">
        <v>8316</v>
      </c>
      <c r="S151" s="16">
        <f t="shared" si="10"/>
        <v>42219.019733796296</v>
      </c>
      <c r="T151" s="16">
        <f t="shared" si="11"/>
        <v>42249.019733796296</v>
      </c>
    </row>
    <row r="152" spans="1:20" ht="42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9">
        <f t="shared" si="8"/>
        <v>103</v>
      </c>
      <c r="P152">
        <f t="shared" si="9"/>
        <v>134.26</v>
      </c>
      <c r="Q152" s="11" t="s">
        <v>8315</v>
      </c>
      <c r="R152" t="s">
        <v>8316</v>
      </c>
      <c r="S152" s="16">
        <f t="shared" si="10"/>
        <v>42445.19430555556</v>
      </c>
      <c r="T152" s="16">
        <f t="shared" si="11"/>
        <v>42489.19430555556</v>
      </c>
    </row>
    <row r="153" spans="1:20" ht="42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9">
        <f t="shared" si="8"/>
        <v>102</v>
      </c>
      <c r="P153">
        <f t="shared" si="9"/>
        <v>203.2</v>
      </c>
      <c r="Q153" s="11" t="s">
        <v>8315</v>
      </c>
      <c r="R153" t="s">
        <v>8316</v>
      </c>
      <c r="S153" s="16">
        <f t="shared" si="10"/>
        <v>42380.884872685187</v>
      </c>
      <c r="T153" s="16">
        <f t="shared" si="11"/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9">
        <f t="shared" si="8"/>
        <v>112</v>
      </c>
      <c r="P154">
        <f t="shared" si="9"/>
        <v>69.19</v>
      </c>
      <c r="Q154" s="11" t="s">
        <v>8315</v>
      </c>
      <c r="R154" t="s">
        <v>8316</v>
      </c>
      <c r="S154" s="16">
        <f t="shared" si="10"/>
        <v>42762.942430555559</v>
      </c>
      <c r="T154" s="16">
        <f t="shared" si="11"/>
        <v>42794.208333333328</v>
      </c>
    </row>
    <row r="155" spans="1:20" ht="4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9">
        <f t="shared" si="8"/>
        <v>102</v>
      </c>
      <c r="P155">
        <f t="shared" si="9"/>
        <v>125.12</v>
      </c>
      <c r="Q155" s="11" t="s">
        <v>8315</v>
      </c>
      <c r="R155" t="s">
        <v>8316</v>
      </c>
      <c r="S155" s="16">
        <f t="shared" si="10"/>
        <v>42567.840069444443</v>
      </c>
      <c r="T155" s="16">
        <f t="shared" si="11"/>
        <v>42597.840069444443</v>
      </c>
    </row>
    <row r="156" spans="1:20" ht="4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9">
        <f t="shared" si="8"/>
        <v>114</v>
      </c>
      <c r="P156">
        <f t="shared" si="9"/>
        <v>40.71</v>
      </c>
      <c r="Q156" s="11" t="s">
        <v>8315</v>
      </c>
      <c r="R156" t="s">
        <v>8316</v>
      </c>
      <c r="S156" s="16">
        <f t="shared" si="10"/>
        <v>42232.702546296292</v>
      </c>
      <c r="T156" s="16">
        <f t="shared" si="11"/>
        <v>42264.165972222225</v>
      </c>
    </row>
    <row r="157" spans="1:20" ht="4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9">
        <f t="shared" si="8"/>
        <v>102</v>
      </c>
      <c r="P157">
        <f t="shared" si="9"/>
        <v>141.29</v>
      </c>
      <c r="Q157" s="11" t="s">
        <v>8315</v>
      </c>
      <c r="R157" t="s">
        <v>8316</v>
      </c>
      <c r="S157" s="16">
        <f t="shared" si="10"/>
        <v>42239.957962962959</v>
      </c>
      <c r="T157" s="16">
        <f t="shared" si="11"/>
        <v>42260</v>
      </c>
    </row>
    <row r="158" spans="1:20" ht="42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9">
        <f t="shared" si="8"/>
        <v>116</v>
      </c>
      <c r="P158">
        <f t="shared" si="9"/>
        <v>55.33</v>
      </c>
      <c r="Q158" s="11" t="s">
        <v>8315</v>
      </c>
      <c r="R158" t="s">
        <v>8316</v>
      </c>
      <c r="S158" s="16">
        <f t="shared" si="10"/>
        <v>42261.917395833334</v>
      </c>
      <c r="T158" s="16">
        <f t="shared" si="11"/>
        <v>42291.917395833334</v>
      </c>
    </row>
    <row r="159" spans="1:20" ht="42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9">
        <f t="shared" si="8"/>
        <v>136</v>
      </c>
      <c r="P159">
        <f t="shared" si="9"/>
        <v>46.42</v>
      </c>
      <c r="Q159" s="11" t="s">
        <v>8315</v>
      </c>
      <c r="R159" t="s">
        <v>8316</v>
      </c>
      <c r="S159" s="16">
        <f t="shared" si="10"/>
        <v>42102.743773148148</v>
      </c>
      <c r="T159" s="16">
        <f t="shared" si="11"/>
        <v>42123.743773148148</v>
      </c>
    </row>
    <row r="160" spans="1:20" ht="42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9">
        <f t="shared" si="8"/>
        <v>133</v>
      </c>
      <c r="P160">
        <f t="shared" si="9"/>
        <v>57.2</v>
      </c>
      <c r="Q160" s="11" t="s">
        <v>8315</v>
      </c>
      <c r="R160" t="s">
        <v>8316</v>
      </c>
      <c r="S160" s="16">
        <f t="shared" si="10"/>
        <v>42538.73583333334</v>
      </c>
      <c r="T160" s="16">
        <f t="shared" si="11"/>
        <v>42583.290972222225</v>
      </c>
    </row>
    <row r="161" spans="1:20" ht="42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9">
        <f t="shared" si="8"/>
        <v>116</v>
      </c>
      <c r="P161">
        <f t="shared" si="9"/>
        <v>59.6</v>
      </c>
      <c r="Q161" s="11" t="s">
        <v>8315</v>
      </c>
      <c r="R161" t="s">
        <v>8316</v>
      </c>
      <c r="S161" s="16">
        <f t="shared" si="10"/>
        <v>42056.65143518518</v>
      </c>
      <c r="T161" s="16">
        <f t="shared" si="11"/>
        <v>42091.609768518523</v>
      </c>
    </row>
    <row r="162" spans="1:20" ht="42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9">
        <f t="shared" si="8"/>
        <v>105</v>
      </c>
      <c r="P162">
        <f t="shared" si="9"/>
        <v>89.59</v>
      </c>
      <c r="Q162" s="11" t="s">
        <v>8315</v>
      </c>
      <c r="R162" t="s">
        <v>8316</v>
      </c>
      <c r="S162" s="16">
        <f t="shared" si="10"/>
        <v>42696.624444444446</v>
      </c>
      <c r="T162" s="16">
        <f t="shared" si="11"/>
        <v>42726.624444444446</v>
      </c>
    </row>
    <row r="163" spans="1:20" ht="42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9">
        <f t="shared" si="8"/>
        <v>102</v>
      </c>
      <c r="P163">
        <f t="shared" si="9"/>
        <v>204.05</v>
      </c>
      <c r="Q163" s="11" t="s">
        <v>8315</v>
      </c>
      <c r="R163" t="s">
        <v>8316</v>
      </c>
      <c r="S163" s="16">
        <f t="shared" si="10"/>
        <v>42186.855879629627</v>
      </c>
      <c r="T163" s="16">
        <f t="shared" si="11"/>
        <v>42216.855879629627</v>
      </c>
    </row>
    <row r="164" spans="1:20" ht="42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9">
        <f t="shared" si="8"/>
        <v>175</v>
      </c>
      <c r="P164">
        <f t="shared" si="9"/>
        <v>48.7</v>
      </c>
      <c r="Q164" s="11" t="s">
        <v>8315</v>
      </c>
      <c r="R164" t="s">
        <v>8316</v>
      </c>
      <c r="S164" s="16">
        <f t="shared" si="10"/>
        <v>42493.219236111108</v>
      </c>
      <c r="T164" s="16">
        <f t="shared" si="11"/>
        <v>42531.125</v>
      </c>
    </row>
    <row r="165" spans="1:20" ht="42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9">
        <f t="shared" si="8"/>
        <v>107</v>
      </c>
      <c r="P165">
        <f t="shared" si="9"/>
        <v>53.34</v>
      </c>
      <c r="Q165" s="11" t="s">
        <v>8315</v>
      </c>
      <c r="R165" t="s">
        <v>8316</v>
      </c>
      <c r="S165" s="16">
        <f t="shared" si="10"/>
        <v>42475.057164351849</v>
      </c>
      <c r="T165" s="16">
        <f t="shared" si="11"/>
        <v>42505.057164351849</v>
      </c>
    </row>
    <row r="166" spans="1:20" ht="42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9">
        <f t="shared" si="8"/>
        <v>122</v>
      </c>
      <c r="P166">
        <f t="shared" si="9"/>
        <v>75.09</v>
      </c>
      <c r="Q166" s="11" t="s">
        <v>8315</v>
      </c>
      <c r="R166" t="s">
        <v>8316</v>
      </c>
      <c r="S166" s="16">
        <f t="shared" si="10"/>
        <v>42452.876909722225</v>
      </c>
      <c r="T166" s="16">
        <f t="shared" si="11"/>
        <v>42473.876909722225</v>
      </c>
    </row>
    <row r="167" spans="1:20" ht="2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9">
        <f t="shared" si="8"/>
        <v>100</v>
      </c>
      <c r="P167">
        <f t="shared" si="9"/>
        <v>209.84</v>
      </c>
      <c r="Q167" s="11" t="s">
        <v>8315</v>
      </c>
      <c r="R167" t="s">
        <v>8316</v>
      </c>
      <c r="S167" s="16">
        <f t="shared" si="10"/>
        <v>42253.928530092591</v>
      </c>
      <c r="T167" s="16">
        <f t="shared" si="11"/>
        <v>42283.928530092591</v>
      </c>
    </row>
    <row r="168" spans="1:20" ht="42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9">
        <f t="shared" si="8"/>
        <v>110</v>
      </c>
      <c r="P168">
        <f t="shared" si="9"/>
        <v>61.02</v>
      </c>
      <c r="Q168" s="11" t="s">
        <v>8315</v>
      </c>
      <c r="R168" t="s">
        <v>8316</v>
      </c>
      <c r="S168" s="16">
        <f t="shared" si="10"/>
        <v>42264.29178240741</v>
      </c>
      <c r="T168" s="16">
        <f t="shared" si="11"/>
        <v>42294.29178240741</v>
      </c>
    </row>
    <row r="169" spans="1:20" ht="42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9">
        <f t="shared" si="8"/>
        <v>100</v>
      </c>
      <c r="P169">
        <f t="shared" si="9"/>
        <v>61</v>
      </c>
      <c r="Q169" s="11" t="s">
        <v>8315</v>
      </c>
      <c r="R169" t="s">
        <v>8316</v>
      </c>
      <c r="S169" s="16">
        <f t="shared" si="10"/>
        <v>42664.809560185182</v>
      </c>
      <c r="T169" s="16">
        <f t="shared" si="11"/>
        <v>42685.916666666672</v>
      </c>
    </row>
    <row r="170" spans="1:20" ht="42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9">
        <f t="shared" si="8"/>
        <v>116</v>
      </c>
      <c r="P170">
        <f t="shared" si="9"/>
        <v>80.03</v>
      </c>
      <c r="Q170" s="11" t="s">
        <v>8315</v>
      </c>
      <c r="R170" t="s">
        <v>8316</v>
      </c>
      <c r="S170" s="16">
        <f t="shared" si="10"/>
        <v>42382.244409722218</v>
      </c>
      <c r="T170" s="16">
        <f t="shared" si="11"/>
        <v>42396.041666666672</v>
      </c>
    </row>
    <row r="171" spans="1:20" ht="70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9">
        <f t="shared" si="8"/>
        <v>100</v>
      </c>
      <c r="P171">
        <f t="shared" si="9"/>
        <v>93.98</v>
      </c>
      <c r="Q171" s="11" t="s">
        <v>8315</v>
      </c>
      <c r="R171" t="s">
        <v>8316</v>
      </c>
      <c r="S171" s="16">
        <f t="shared" si="10"/>
        <v>41826.871238425927</v>
      </c>
      <c r="T171" s="16">
        <f t="shared" si="11"/>
        <v>41859.57916666667</v>
      </c>
    </row>
    <row r="172" spans="1:20" ht="42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9">
        <f t="shared" si="8"/>
        <v>106</v>
      </c>
      <c r="P172">
        <f t="shared" si="9"/>
        <v>61.94</v>
      </c>
      <c r="Q172" s="11" t="s">
        <v>8315</v>
      </c>
      <c r="R172" t="s">
        <v>8316</v>
      </c>
      <c r="S172" s="16">
        <f t="shared" si="10"/>
        <v>42499.039629629624</v>
      </c>
      <c r="T172" s="16">
        <f t="shared" si="11"/>
        <v>42529.039629629624</v>
      </c>
    </row>
    <row r="173" spans="1:20" ht="42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9">
        <f t="shared" si="8"/>
        <v>101</v>
      </c>
      <c r="P173">
        <f t="shared" si="9"/>
        <v>66.45</v>
      </c>
      <c r="Q173" s="11" t="s">
        <v>8315</v>
      </c>
      <c r="R173" t="s">
        <v>8316</v>
      </c>
      <c r="S173" s="16">
        <f t="shared" si="10"/>
        <v>42513.045798611114</v>
      </c>
      <c r="T173" s="16">
        <f t="shared" si="11"/>
        <v>42543.045798611114</v>
      </c>
    </row>
    <row r="174" spans="1:20" ht="42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9">
        <f t="shared" si="8"/>
        <v>107</v>
      </c>
      <c r="P174">
        <f t="shared" si="9"/>
        <v>35.799999999999997</v>
      </c>
      <c r="Q174" s="11" t="s">
        <v>8315</v>
      </c>
      <c r="R174" t="s">
        <v>8316</v>
      </c>
      <c r="S174" s="16">
        <f t="shared" si="10"/>
        <v>41914.100289351853</v>
      </c>
      <c r="T174" s="16">
        <f t="shared" si="11"/>
        <v>41928.165972222225</v>
      </c>
    </row>
    <row r="175" spans="1:20" ht="4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9">
        <f t="shared" si="8"/>
        <v>102</v>
      </c>
      <c r="P175">
        <f t="shared" si="9"/>
        <v>145.65</v>
      </c>
      <c r="Q175" s="11" t="s">
        <v>8315</v>
      </c>
      <c r="R175" t="s">
        <v>8316</v>
      </c>
      <c r="S175" s="16">
        <f t="shared" si="10"/>
        <v>42521.010370370372</v>
      </c>
      <c r="T175" s="16">
        <f t="shared" si="11"/>
        <v>42543.163194444445</v>
      </c>
    </row>
    <row r="176" spans="1:20" ht="42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9">
        <f t="shared" si="8"/>
        <v>101</v>
      </c>
      <c r="P176">
        <f t="shared" si="9"/>
        <v>142.28</v>
      </c>
      <c r="Q176" s="11" t="s">
        <v>8315</v>
      </c>
      <c r="R176" t="s">
        <v>8316</v>
      </c>
      <c r="S176" s="16">
        <f t="shared" si="10"/>
        <v>42041.714178240742</v>
      </c>
      <c r="T176" s="16">
        <f t="shared" si="11"/>
        <v>42071.67251157407</v>
      </c>
    </row>
    <row r="177" spans="1:20" ht="4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9">
        <f t="shared" si="8"/>
        <v>146</v>
      </c>
      <c r="P177">
        <f t="shared" si="9"/>
        <v>292.77999999999997</v>
      </c>
      <c r="Q177" s="11" t="s">
        <v>8315</v>
      </c>
      <c r="R177" t="s">
        <v>8316</v>
      </c>
      <c r="S177" s="16">
        <f t="shared" si="10"/>
        <v>41822.57503472222</v>
      </c>
      <c r="T177" s="16">
        <f t="shared" si="11"/>
        <v>41825.041666666664</v>
      </c>
    </row>
    <row r="178" spans="1:20" ht="4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9">
        <f t="shared" si="8"/>
        <v>105</v>
      </c>
      <c r="P178">
        <f t="shared" si="9"/>
        <v>80.400000000000006</v>
      </c>
      <c r="Q178" s="11" t="s">
        <v>8315</v>
      </c>
      <c r="R178" t="s">
        <v>8316</v>
      </c>
      <c r="S178" s="16">
        <f t="shared" si="10"/>
        <v>42248.697754629626</v>
      </c>
      <c r="T178" s="16">
        <f t="shared" si="11"/>
        <v>42283.697754629626</v>
      </c>
    </row>
    <row r="179" spans="1:20" ht="42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9">
        <f t="shared" si="8"/>
        <v>100</v>
      </c>
      <c r="P179">
        <f t="shared" si="9"/>
        <v>72.290000000000006</v>
      </c>
      <c r="Q179" s="11" t="s">
        <v>8315</v>
      </c>
      <c r="R179" t="s">
        <v>8316</v>
      </c>
      <c r="S179" s="16">
        <f t="shared" si="10"/>
        <v>41809.860300925924</v>
      </c>
      <c r="T179" s="16">
        <f t="shared" si="11"/>
        <v>41839.860300925924</v>
      </c>
    </row>
    <row r="180" spans="1:20" ht="4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9">
        <f t="shared" si="8"/>
        <v>105</v>
      </c>
      <c r="P180">
        <f t="shared" si="9"/>
        <v>32.97</v>
      </c>
      <c r="Q180" s="11" t="s">
        <v>8315</v>
      </c>
      <c r="R180" t="s">
        <v>8316</v>
      </c>
      <c r="S180" s="16">
        <f t="shared" si="10"/>
        <v>42148.676851851851</v>
      </c>
      <c r="T180" s="16">
        <f t="shared" si="11"/>
        <v>42170.676851851851</v>
      </c>
    </row>
    <row r="181" spans="1:20" ht="28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9">
        <f t="shared" si="8"/>
        <v>139</v>
      </c>
      <c r="P181">
        <f t="shared" si="9"/>
        <v>116.65</v>
      </c>
      <c r="Q181" s="11" t="s">
        <v>8315</v>
      </c>
      <c r="R181" t="s">
        <v>8316</v>
      </c>
      <c r="S181" s="16">
        <f t="shared" si="10"/>
        <v>42185.521087962959</v>
      </c>
      <c r="T181" s="16">
        <f t="shared" si="11"/>
        <v>42215.521087962959</v>
      </c>
    </row>
    <row r="182" spans="1:20" ht="28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9">
        <f t="shared" si="8"/>
        <v>102</v>
      </c>
      <c r="P182">
        <f t="shared" si="9"/>
        <v>136.85</v>
      </c>
      <c r="Q182" s="11" t="s">
        <v>8315</v>
      </c>
      <c r="R182" t="s">
        <v>8316</v>
      </c>
      <c r="S182" s="16">
        <f t="shared" si="10"/>
        <v>42769.574999999997</v>
      </c>
      <c r="T182" s="16">
        <f t="shared" si="11"/>
        <v>42790.574999999997</v>
      </c>
    </row>
    <row r="183" spans="1:20" ht="28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9">
        <f t="shared" si="8"/>
        <v>104</v>
      </c>
      <c r="P183">
        <f t="shared" si="9"/>
        <v>177.62</v>
      </c>
      <c r="Q183" s="11" t="s">
        <v>8315</v>
      </c>
      <c r="R183" t="s">
        <v>8316</v>
      </c>
      <c r="S183" s="16">
        <f t="shared" si="10"/>
        <v>42549.665717592594</v>
      </c>
      <c r="T183" s="16">
        <f t="shared" si="11"/>
        <v>42579.665717592594</v>
      </c>
    </row>
    <row r="184" spans="1:20" ht="4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9">
        <f t="shared" si="8"/>
        <v>138</v>
      </c>
      <c r="P184">
        <f t="shared" si="9"/>
        <v>109.08</v>
      </c>
      <c r="Q184" s="11" t="s">
        <v>8315</v>
      </c>
      <c r="R184" t="s">
        <v>8316</v>
      </c>
      <c r="S184" s="16">
        <f t="shared" si="10"/>
        <v>42685.974004629628</v>
      </c>
      <c r="T184" s="16">
        <f t="shared" si="11"/>
        <v>42710.974004629628</v>
      </c>
    </row>
    <row r="185" spans="1:20" ht="28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9">
        <f t="shared" si="8"/>
        <v>102</v>
      </c>
      <c r="P185">
        <f t="shared" si="9"/>
        <v>78.209999999999994</v>
      </c>
      <c r="Q185" s="11" t="s">
        <v>8315</v>
      </c>
      <c r="R185" t="s">
        <v>8316</v>
      </c>
      <c r="S185" s="16">
        <f t="shared" si="10"/>
        <v>42062.296412037031</v>
      </c>
      <c r="T185" s="16">
        <f t="shared" si="11"/>
        <v>42095.207638888889</v>
      </c>
    </row>
    <row r="186" spans="1:20" ht="42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9">
        <f t="shared" si="8"/>
        <v>101</v>
      </c>
      <c r="P186">
        <f t="shared" si="9"/>
        <v>114.13</v>
      </c>
      <c r="Q186" s="11" t="s">
        <v>8315</v>
      </c>
      <c r="R186" t="s">
        <v>8316</v>
      </c>
      <c r="S186" s="16">
        <f t="shared" si="10"/>
        <v>41851.200150462959</v>
      </c>
      <c r="T186" s="16">
        <f t="shared" si="11"/>
        <v>41881.200150462959</v>
      </c>
    </row>
    <row r="187" spans="1:20" ht="42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9">
        <f t="shared" si="8"/>
        <v>130</v>
      </c>
      <c r="P187">
        <f t="shared" si="9"/>
        <v>50</v>
      </c>
      <c r="Q187" s="11" t="s">
        <v>8315</v>
      </c>
      <c r="R187" t="s">
        <v>8316</v>
      </c>
      <c r="S187" s="16">
        <f t="shared" si="10"/>
        <v>42053.106111111112</v>
      </c>
      <c r="T187" s="16">
        <f t="shared" si="11"/>
        <v>42112.025694444441</v>
      </c>
    </row>
    <row r="188" spans="1:20" ht="42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9">
        <f t="shared" si="8"/>
        <v>110</v>
      </c>
      <c r="P188">
        <f t="shared" si="9"/>
        <v>91.67</v>
      </c>
      <c r="Q188" s="11" t="s">
        <v>8315</v>
      </c>
      <c r="R188" t="s">
        <v>8316</v>
      </c>
      <c r="S188" s="16">
        <f t="shared" si="10"/>
        <v>42054.024421296301</v>
      </c>
      <c r="T188" s="16">
        <f t="shared" si="11"/>
        <v>42061.024421296301</v>
      </c>
    </row>
    <row r="189" spans="1:20" ht="4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9">
        <f t="shared" si="8"/>
        <v>100</v>
      </c>
      <c r="P189">
        <f t="shared" si="9"/>
        <v>69.819999999999993</v>
      </c>
      <c r="Q189" s="11" t="s">
        <v>8315</v>
      </c>
      <c r="R189" t="s">
        <v>8316</v>
      </c>
      <c r="S189" s="16">
        <f t="shared" si="10"/>
        <v>42466.558796296296</v>
      </c>
      <c r="T189" s="16">
        <f t="shared" si="11"/>
        <v>42490.165972222225</v>
      </c>
    </row>
    <row r="190" spans="1:20" ht="42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9">
        <f t="shared" si="8"/>
        <v>153</v>
      </c>
      <c r="P190">
        <f t="shared" si="9"/>
        <v>109.57</v>
      </c>
      <c r="Q190" s="11" t="s">
        <v>8315</v>
      </c>
      <c r="R190" t="s">
        <v>8316</v>
      </c>
      <c r="S190" s="16">
        <f t="shared" si="10"/>
        <v>42513.110787037032</v>
      </c>
      <c r="T190" s="16">
        <f t="shared" si="11"/>
        <v>42534.708333333328</v>
      </c>
    </row>
    <row r="191" spans="1:20" ht="28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9">
        <f t="shared" si="8"/>
        <v>102</v>
      </c>
      <c r="P191">
        <f t="shared" si="9"/>
        <v>55.6</v>
      </c>
      <c r="Q191" s="11" t="s">
        <v>8315</v>
      </c>
      <c r="R191" t="s">
        <v>8316</v>
      </c>
      <c r="S191" s="16">
        <f t="shared" si="10"/>
        <v>42270.7269212963</v>
      </c>
      <c r="T191" s="16">
        <f t="shared" si="11"/>
        <v>42306.167361111111</v>
      </c>
    </row>
    <row r="192" spans="1:20" ht="42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9">
        <f t="shared" si="8"/>
        <v>103</v>
      </c>
      <c r="P192">
        <f t="shared" si="9"/>
        <v>63.57</v>
      </c>
      <c r="Q192" s="11" t="s">
        <v>8315</v>
      </c>
      <c r="R192" t="s">
        <v>8316</v>
      </c>
      <c r="S192" s="16">
        <f t="shared" si="10"/>
        <v>41932.311099537037</v>
      </c>
      <c r="T192" s="16">
        <f t="shared" si="11"/>
        <v>41962.352766203709</v>
      </c>
    </row>
    <row r="193" spans="1:20" ht="28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9">
        <f t="shared" si="8"/>
        <v>106</v>
      </c>
      <c r="P193">
        <f t="shared" si="9"/>
        <v>184.78</v>
      </c>
      <c r="Q193" s="11" t="s">
        <v>8315</v>
      </c>
      <c r="R193" t="s">
        <v>8316</v>
      </c>
      <c r="S193" s="16">
        <f t="shared" si="10"/>
        <v>42746.057106481487</v>
      </c>
      <c r="T193" s="16">
        <f t="shared" si="11"/>
        <v>42791.057106481487</v>
      </c>
    </row>
    <row r="194" spans="1:20" ht="42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9">
        <f t="shared" ref="O194:O257" si="12">ROUND(E194/D194*100,0)</f>
        <v>113</v>
      </c>
      <c r="P194">
        <f t="shared" ref="P194:P257" si="13">IFERROR(ROUND(E194/L194,2),0)</f>
        <v>83.43</v>
      </c>
      <c r="Q194" s="11" t="s">
        <v>8315</v>
      </c>
      <c r="R194" t="s">
        <v>8316</v>
      </c>
      <c r="S194" s="16">
        <f t="shared" ref="S194:S257" si="14">(((J194/60)/60/24)+DATE(1970,1,1))</f>
        <v>41866.025347222225</v>
      </c>
      <c r="T194" s="16">
        <f t="shared" ref="T194:T257" si="15">(((I194/60)/60)/24)+DATE(1970,1,1)</f>
        <v>41883.665972222225</v>
      </c>
    </row>
    <row r="195" spans="1:20" ht="42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9">
        <f t="shared" si="12"/>
        <v>218</v>
      </c>
      <c r="P195">
        <f t="shared" si="13"/>
        <v>54.5</v>
      </c>
      <c r="Q195" s="11" t="s">
        <v>8315</v>
      </c>
      <c r="R195" t="s">
        <v>8316</v>
      </c>
      <c r="S195" s="16">
        <f t="shared" si="14"/>
        <v>42056.091631944444</v>
      </c>
      <c r="T195" s="16">
        <f t="shared" si="15"/>
        <v>42070.204861111109</v>
      </c>
    </row>
    <row r="196" spans="1:20" ht="42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9">
        <f t="shared" si="12"/>
        <v>101</v>
      </c>
      <c r="P196">
        <f t="shared" si="13"/>
        <v>302.31</v>
      </c>
      <c r="Q196" s="11" t="s">
        <v>8315</v>
      </c>
      <c r="R196" t="s">
        <v>8316</v>
      </c>
      <c r="S196" s="16">
        <f t="shared" si="14"/>
        <v>41851.771354166667</v>
      </c>
      <c r="T196" s="16">
        <f t="shared" si="15"/>
        <v>41870.666666666664</v>
      </c>
    </row>
    <row r="197" spans="1:20" ht="42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9">
        <f t="shared" si="12"/>
        <v>104</v>
      </c>
      <c r="P197">
        <f t="shared" si="13"/>
        <v>866.67</v>
      </c>
      <c r="Q197" s="11" t="s">
        <v>8315</v>
      </c>
      <c r="R197" t="s">
        <v>8316</v>
      </c>
      <c r="S197" s="16">
        <f t="shared" si="14"/>
        <v>42321.101759259262</v>
      </c>
      <c r="T197" s="16">
        <f t="shared" si="15"/>
        <v>42351.101759259262</v>
      </c>
    </row>
    <row r="198" spans="1:20" ht="4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9">
        <f t="shared" si="12"/>
        <v>221</v>
      </c>
      <c r="P198">
        <f t="shared" si="13"/>
        <v>61.39</v>
      </c>
      <c r="Q198" s="11" t="s">
        <v>8315</v>
      </c>
      <c r="R198" t="s">
        <v>8316</v>
      </c>
      <c r="S198" s="16">
        <f t="shared" si="14"/>
        <v>42107.067557870367</v>
      </c>
      <c r="T198" s="16">
        <f t="shared" si="15"/>
        <v>42137.067557870367</v>
      </c>
    </row>
    <row r="199" spans="1:20" ht="42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9">
        <f t="shared" si="12"/>
        <v>105</v>
      </c>
      <c r="P199">
        <f t="shared" si="13"/>
        <v>45.48</v>
      </c>
      <c r="Q199" s="11" t="s">
        <v>8315</v>
      </c>
      <c r="R199" t="s">
        <v>8316</v>
      </c>
      <c r="S199" s="16">
        <f t="shared" si="14"/>
        <v>41969.199756944443</v>
      </c>
      <c r="T199" s="16">
        <f t="shared" si="15"/>
        <v>42005.208333333328</v>
      </c>
    </row>
    <row r="200" spans="1:20" ht="28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9">
        <f t="shared" si="12"/>
        <v>118</v>
      </c>
      <c r="P200">
        <f t="shared" si="13"/>
        <v>67.92</v>
      </c>
      <c r="Q200" s="11" t="s">
        <v>8315</v>
      </c>
      <c r="R200" t="s">
        <v>8316</v>
      </c>
      <c r="S200" s="16">
        <f t="shared" si="14"/>
        <v>42690.334317129629</v>
      </c>
      <c r="T200" s="16">
        <f t="shared" si="15"/>
        <v>42721.333333333328</v>
      </c>
    </row>
    <row r="201" spans="1:20" ht="28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9">
        <f t="shared" si="12"/>
        <v>139</v>
      </c>
      <c r="P201">
        <f t="shared" si="13"/>
        <v>30.78</v>
      </c>
      <c r="Q201" s="11" t="s">
        <v>8315</v>
      </c>
      <c r="R201" t="s">
        <v>8316</v>
      </c>
      <c r="S201" s="16">
        <f t="shared" si="14"/>
        <v>42312.874594907407</v>
      </c>
      <c r="T201" s="16">
        <f t="shared" si="15"/>
        <v>42340.874594907407</v>
      </c>
    </row>
    <row r="202" spans="1:20" ht="42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9">
        <f t="shared" si="12"/>
        <v>104</v>
      </c>
      <c r="P202">
        <f t="shared" si="13"/>
        <v>38.33</v>
      </c>
      <c r="Q202" s="11" t="s">
        <v>8315</v>
      </c>
      <c r="R202" t="s">
        <v>8316</v>
      </c>
      <c r="S202" s="16">
        <f t="shared" si="14"/>
        <v>41855.548101851848</v>
      </c>
      <c r="T202" s="16">
        <f t="shared" si="15"/>
        <v>41876.207638888889</v>
      </c>
    </row>
    <row r="203" spans="1:20" ht="42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9">
        <f t="shared" si="12"/>
        <v>100</v>
      </c>
      <c r="P203">
        <f t="shared" si="13"/>
        <v>421.11</v>
      </c>
      <c r="Q203" s="11" t="s">
        <v>8315</v>
      </c>
      <c r="R203" t="s">
        <v>8316</v>
      </c>
      <c r="S203" s="16">
        <f t="shared" si="14"/>
        <v>42059.701319444444</v>
      </c>
      <c r="T203" s="16">
        <f t="shared" si="15"/>
        <v>42119.659652777773</v>
      </c>
    </row>
    <row r="204" spans="1:20" ht="42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9">
        <f t="shared" si="12"/>
        <v>104</v>
      </c>
      <c r="P204">
        <f t="shared" si="13"/>
        <v>111.89</v>
      </c>
      <c r="Q204" s="11" t="s">
        <v>8315</v>
      </c>
      <c r="R204" t="s">
        <v>8316</v>
      </c>
      <c r="S204" s="16">
        <f t="shared" si="14"/>
        <v>41937.95344907407</v>
      </c>
      <c r="T204" s="16">
        <f t="shared" si="15"/>
        <v>41972.995115740734</v>
      </c>
    </row>
    <row r="205" spans="1:20" ht="42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9">
        <f t="shared" si="12"/>
        <v>102</v>
      </c>
      <c r="P205">
        <f t="shared" si="13"/>
        <v>85.21</v>
      </c>
      <c r="Q205" s="11" t="s">
        <v>8315</v>
      </c>
      <c r="R205" t="s">
        <v>8316</v>
      </c>
      <c r="S205" s="16">
        <f t="shared" si="14"/>
        <v>42044.184988425928</v>
      </c>
      <c r="T205" s="16">
        <f t="shared" si="15"/>
        <v>42074.143321759257</v>
      </c>
    </row>
    <row r="206" spans="1:20" ht="4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9">
        <f t="shared" si="12"/>
        <v>112</v>
      </c>
      <c r="P206">
        <f t="shared" si="13"/>
        <v>65.17</v>
      </c>
      <c r="Q206" s="11" t="s">
        <v>8315</v>
      </c>
      <c r="R206" t="s">
        <v>8316</v>
      </c>
      <c r="S206" s="16">
        <f t="shared" si="14"/>
        <v>42524.782638888893</v>
      </c>
      <c r="T206" s="16">
        <f t="shared" si="15"/>
        <v>42544.782638888893</v>
      </c>
    </row>
    <row r="207" spans="1:20" ht="4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9">
        <f t="shared" si="12"/>
        <v>100</v>
      </c>
      <c r="P207">
        <f t="shared" si="13"/>
        <v>93.76</v>
      </c>
      <c r="Q207" s="11" t="s">
        <v>8315</v>
      </c>
      <c r="R207" t="s">
        <v>8316</v>
      </c>
      <c r="S207" s="16">
        <f t="shared" si="14"/>
        <v>42292.087592592594</v>
      </c>
      <c r="T207" s="16">
        <f t="shared" si="15"/>
        <v>42329.125</v>
      </c>
    </row>
    <row r="208" spans="1:20" ht="42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9">
        <f t="shared" si="12"/>
        <v>100</v>
      </c>
      <c r="P208">
        <f t="shared" si="13"/>
        <v>133.33000000000001</v>
      </c>
      <c r="Q208" s="11" t="s">
        <v>8315</v>
      </c>
      <c r="R208" t="s">
        <v>8316</v>
      </c>
      <c r="S208" s="16">
        <f t="shared" si="14"/>
        <v>41953.8675</v>
      </c>
      <c r="T208" s="16">
        <f t="shared" si="15"/>
        <v>41983.8675</v>
      </c>
    </row>
    <row r="209" spans="1:20" ht="4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9">
        <f t="shared" si="12"/>
        <v>105</v>
      </c>
      <c r="P209">
        <f t="shared" si="13"/>
        <v>51.22</v>
      </c>
      <c r="Q209" s="11" t="s">
        <v>8315</v>
      </c>
      <c r="R209" t="s">
        <v>8316</v>
      </c>
      <c r="S209" s="16">
        <f t="shared" si="14"/>
        <v>41946.644745370373</v>
      </c>
      <c r="T209" s="16">
        <f t="shared" si="15"/>
        <v>41976.644745370373</v>
      </c>
    </row>
    <row r="210" spans="1:20" ht="42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9">
        <f t="shared" si="12"/>
        <v>117</v>
      </c>
      <c r="P210">
        <f t="shared" si="13"/>
        <v>100.17</v>
      </c>
      <c r="Q210" s="11" t="s">
        <v>8315</v>
      </c>
      <c r="R210" t="s">
        <v>8316</v>
      </c>
      <c r="S210" s="16">
        <f t="shared" si="14"/>
        <v>41947.762592592589</v>
      </c>
      <c r="T210" s="16">
        <f t="shared" si="15"/>
        <v>41987.762592592597</v>
      </c>
    </row>
    <row r="211" spans="1:20" ht="42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9">
        <f t="shared" si="12"/>
        <v>115</v>
      </c>
      <c r="P211">
        <f t="shared" si="13"/>
        <v>184.68</v>
      </c>
      <c r="Q211" s="11" t="s">
        <v>8315</v>
      </c>
      <c r="R211" t="s">
        <v>8316</v>
      </c>
      <c r="S211" s="16">
        <f t="shared" si="14"/>
        <v>42494.563449074078</v>
      </c>
      <c r="T211" s="16">
        <f t="shared" si="15"/>
        <v>42524.563449074078</v>
      </c>
    </row>
    <row r="212" spans="1:20" ht="4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9">
        <f t="shared" si="12"/>
        <v>102</v>
      </c>
      <c r="P212">
        <f t="shared" si="13"/>
        <v>69.819999999999993</v>
      </c>
      <c r="Q212" s="11" t="s">
        <v>8315</v>
      </c>
      <c r="R212" t="s">
        <v>8316</v>
      </c>
      <c r="S212" s="16">
        <f t="shared" si="14"/>
        <v>41815.774826388886</v>
      </c>
      <c r="T212" s="16">
        <f t="shared" si="15"/>
        <v>41830.774826388886</v>
      </c>
    </row>
    <row r="213" spans="1:20" ht="42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9">
        <f t="shared" si="12"/>
        <v>223</v>
      </c>
      <c r="P213">
        <f t="shared" si="13"/>
        <v>61.94</v>
      </c>
      <c r="Q213" s="11" t="s">
        <v>8315</v>
      </c>
      <c r="R213" t="s">
        <v>8316</v>
      </c>
      <c r="S213" s="16">
        <f t="shared" si="14"/>
        <v>41830.545694444445</v>
      </c>
      <c r="T213" s="16">
        <f t="shared" si="15"/>
        <v>41859.936111111114</v>
      </c>
    </row>
    <row r="214" spans="1:20" ht="42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9">
        <f t="shared" si="12"/>
        <v>106</v>
      </c>
      <c r="P214">
        <f t="shared" si="13"/>
        <v>36.07</v>
      </c>
      <c r="Q214" s="11" t="s">
        <v>8315</v>
      </c>
      <c r="R214" t="s">
        <v>8316</v>
      </c>
      <c r="S214" s="16">
        <f t="shared" si="14"/>
        <v>41923.921643518523</v>
      </c>
      <c r="T214" s="16">
        <f t="shared" si="15"/>
        <v>41949.031944444447</v>
      </c>
    </row>
    <row r="215" spans="1:20" ht="4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9">
        <f t="shared" si="12"/>
        <v>104</v>
      </c>
      <c r="P215">
        <f t="shared" si="13"/>
        <v>55.89</v>
      </c>
      <c r="Q215" s="11" t="s">
        <v>8315</v>
      </c>
      <c r="R215" t="s">
        <v>8316</v>
      </c>
      <c r="S215" s="16">
        <f t="shared" si="14"/>
        <v>41764.44663194444</v>
      </c>
      <c r="T215" s="16">
        <f t="shared" si="15"/>
        <v>41791.165972222225</v>
      </c>
    </row>
    <row r="216" spans="1:20" ht="4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9">
        <f t="shared" si="12"/>
        <v>111</v>
      </c>
      <c r="P216">
        <f t="shared" si="13"/>
        <v>68.349999999999994</v>
      </c>
      <c r="Q216" s="11" t="s">
        <v>8315</v>
      </c>
      <c r="R216" t="s">
        <v>8316</v>
      </c>
      <c r="S216" s="16">
        <f t="shared" si="14"/>
        <v>41941.75203703704</v>
      </c>
      <c r="T216" s="16">
        <f t="shared" si="15"/>
        <v>41964.708333333328</v>
      </c>
    </row>
    <row r="217" spans="1:20" ht="4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9">
        <f t="shared" si="12"/>
        <v>100</v>
      </c>
      <c r="P217">
        <f t="shared" si="13"/>
        <v>118.13</v>
      </c>
      <c r="Q217" s="11" t="s">
        <v>8315</v>
      </c>
      <c r="R217" t="s">
        <v>8316</v>
      </c>
      <c r="S217" s="16">
        <f t="shared" si="14"/>
        <v>41834.953865740739</v>
      </c>
      <c r="T217" s="16">
        <f t="shared" si="15"/>
        <v>41879.953865740739</v>
      </c>
    </row>
    <row r="218" spans="1:20" ht="42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9">
        <f t="shared" si="12"/>
        <v>110</v>
      </c>
      <c r="P218">
        <f t="shared" si="13"/>
        <v>99.79</v>
      </c>
      <c r="Q218" s="11" t="s">
        <v>8315</v>
      </c>
      <c r="R218" t="s">
        <v>8316</v>
      </c>
      <c r="S218" s="16">
        <f t="shared" si="14"/>
        <v>42290.61855324074</v>
      </c>
      <c r="T218" s="16">
        <f t="shared" si="15"/>
        <v>42320.104861111111</v>
      </c>
    </row>
    <row r="219" spans="1:20" ht="4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9">
        <f t="shared" si="12"/>
        <v>122</v>
      </c>
      <c r="P219">
        <f t="shared" si="13"/>
        <v>203.33</v>
      </c>
      <c r="Q219" s="11" t="s">
        <v>8315</v>
      </c>
      <c r="R219" t="s">
        <v>8316</v>
      </c>
      <c r="S219" s="16">
        <f t="shared" si="14"/>
        <v>42152.503495370373</v>
      </c>
      <c r="T219" s="16">
        <f t="shared" si="15"/>
        <v>42172.503495370373</v>
      </c>
    </row>
    <row r="220" spans="1:20" ht="28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9">
        <f t="shared" si="12"/>
        <v>100</v>
      </c>
      <c r="P220">
        <f t="shared" si="13"/>
        <v>110.23</v>
      </c>
      <c r="Q220" s="11" t="s">
        <v>8315</v>
      </c>
      <c r="R220" t="s">
        <v>8316</v>
      </c>
      <c r="S220" s="16">
        <f t="shared" si="14"/>
        <v>41791.492777777778</v>
      </c>
      <c r="T220" s="16">
        <f t="shared" si="15"/>
        <v>41836.492777777778</v>
      </c>
    </row>
    <row r="221" spans="1:20" ht="42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9">
        <f t="shared" si="12"/>
        <v>211</v>
      </c>
      <c r="P221">
        <f t="shared" si="13"/>
        <v>58.61</v>
      </c>
      <c r="Q221" s="11" t="s">
        <v>8315</v>
      </c>
      <c r="R221" t="s">
        <v>8316</v>
      </c>
      <c r="S221" s="16">
        <f t="shared" si="14"/>
        <v>41808.991944444446</v>
      </c>
      <c r="T221" s="16">
        <f t="shared" si="15"/>
        <v>41838.991944444446</v>
      </c>
    </row>
    <row r="222" spans="1:20" ht="42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9">
        <f t="shared" si="12"/>
        <v>109</v>
      </c>
      <c r="P222">
        <f t="shared" si="13"/>
        <v>81.38</v>
      </c>
      <c r="Q222" s="11" t="s">
        <v>8315</v>
      </c>
      <c r="R222" t="s">
        <v>8316</v>
      </c>
      <c r="S222" s="16">
        <f t="shared" si="14"/>
        <v>42500.041550925926</v>
      </c>
      <c r="T222" s="16">
        <f t="shared" si="15"/>
        <v>42527.291666666672</v>
      </c>
    </row>
    <row r="223" spans="1:20" ht="4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9">
        <f t="shared" si="12"/>
        <v>104</v>
      </c>
      <c r="P223">
        <f t="shared" si="13"/>
        <v>199.17</v>
      </c>
      <c r="Q223" s="11" t="s">
        <v>8315</v>
      </c>
      <c r="R223" t="s">
        <v>8316</v>
      </c>
      <c r="S223" s="16">
        <f t="shared" si="14"/>
        <v>42265.022824074069</v>
      </c>
      <c r="T223" s="16">
        <f t="shared" si="15"/>
        <v>42285.022824074069</v>
      </c>
    </row>
    <row r="224" spans="1:20" ht="4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9">
        <f t="shared" si="12"/>
        <v>130</v>
      </c>
      <c r="P224">
        <f t="shared" si="13"/>
        <v>46.43</v>
      </c>
      <c r="Q224" s="11" t="s">
        <v>8315</v>
      </c>
      <c r="R224" t="s">
        <v>8316</v>
      </c>
      <c r="S224" s="16">
        <f t="shared" si="14"/>
        <v>42053.733078703706</v>
      </c>
      <c r="T224" s="16">
        <f t="shared" si="15"/>
        <v>42063.207638888889</v>
      </c>
    </row>
    <row r="225" spans="1:20" ht="42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9">
        <f t="shared" si="12"/>
        <v>104</v>
      </c>
      <c r="P225">
        <f t="shared" si="13"/>
        <v>70.569999999999993</v>
      </c>
      <c r="Q225" s="11" t="s">
        <v>8315</v>
      </c>
      <c r="R225" t="s">
        <v>8316</v>
      </c>
      <c r="S225" s="16">
        <f t="shared" si="14"/>
        <v>42675.832465277781</v>
      </c>
      <c r="T225" s="16">
        <f t="shared" si="15"/>
        <v>42705.332638888889</v>
      </c>
    </row>
    <row r="226" spans="1:20" ht="28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9">
        <f t="shared" si="12"/>
        <v>100</v>
      </c>
      <c r="P226">
        <f t="shared" si="13"/>
        <v>22.22</v>
      </c>
      <c r="Q226" s="11" t="s">
        <v>8315</v>
      </c>
      <c r="R226" t="s">
        <v>8316</v>
      </c>
      <c r="S226" s="16">
        <f t="shared" si="14"/>
        <v>42467.144166666665</v>
      </c>
      <c r="T226" s="16">
        <f t="shared" si="15"/>
        <v>42477.979166666672</v>
      </c>
    </row>
    <row r="227" spans="1:20" ht="4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9">
        <f t="shared" si="12"/>
        <v>100</v>
      </c>
      <c r="P227">
        <f t="shared" si="13"/>
        <v>37.78</v>
      </c>
      <c r="Q227" s="11" t="s">
        <v>8315</v>
      </c>
      <c r="R227" t="s">
        <v>8316</v>
      </c>
      <c r="S227" s="16">
        <f t="shared" si="14"/>
        <v>41894.91375</v>
      </c>
      <c r="T227" s="16">
        <f t="shared" si="15"/>
        <v>41938.029861111114</v>
      </c>
    </row>
    <row r="228" spans="1:20" ht="42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9">
        <f t="shared" si="12"/>
        <v>101</v>
      </c>
      <c r="P228">
        <f t="shared" si="13"/>
        <v>72.05</v>
      </c>
      <c r="Q228" s="11" t="s">
        <v>8315</v>
      </c>
      <c r="R228" t="s">
        <v>8316</v>
      </c>
      <c r="S228" s="16">
        <f t="shared" si="14"/>
        <v>41752.83457175926</v>
      </c>
      <c r="T228" s="16">
        <f t="shared" si="15"/>
        <v>41782.83457175926</v>
      </c>
    </row>
    <row r="229" spans="1:20" ht="42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9">
        <f t="shared" si="12"/>
        <v>101</v>
      </c>
      <c r="P229">
        <f t="shared" si="13"/>
        <v>103.21</v>
      </c>
      <c r="Q229" s="11" t="s">
        <v>8315</v>
      </c>
      <c r="R229" t="s">
        <v>8316</v>
      </c>
      <c r="S229" s="16">
        <f t="shared" si="14"/>
        <v>42037.791238425925</v>
      </c>
      <c r="T229" s="16">
        <f t="shared" si="15"/>
        <v>42067.791238425925</v>
      </c>
    </row>
    <row r="230" spans="1:20" ht="42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9">
        <f t="shared" si="12"/>
        <v>140</v>
      </c>
      <c r="P230">
        <f t="shared" si="13"/>
        <v>35</v>
      </c>
      <c r="Q230" s="11" t="s">
        <v>8315</v>
      </c>
      <c r="R230" t="s">
        <v>8316</v>
      </c>
      <c r="S230" s="16">
        <f t="shared" si="14"/>
        <v>42088.911354166667</v>
      </c>
      <c r="T230" s="16">
        <f t="shared" si="15"/>
        <v>42118.911354166667</v>
      </c>
    </row>
    <row r="231" spans="1:20" ht="42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9">
        <f t="shared" si="12"/>
        <v>104</v>
      </c>
      <c r="P231">
        <f t="shared" si="13"/>
        <v>81.78</v>
      </c>
      <c r="Q231" s="11" t="s">
        <v>8315</v>
      </c>
      <c r="R231" t="s">
        <v>8316</v>
      </c>
      <c r="S231" s="16">
        <f t="shared" si="14"/>
        <v>42018.676898148144</v>
      </c>
      <c r="T231" s="16">
        <f t="shared" si="15"/>
        <v>42040.290972222225</v>
      </c>
    </row>
    <row r="232" spans="1:20" ht="4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9">
        <f t="shared" si="12"/>
        <v>103</v>
      </c>
      <c r="P232">
        <f t="shared" si="13"/>
        <v>297.02999999999997</v>
      </c>
      <c r="Q232" s="11" t="s">
        <v>8315</v>
      </c>
      <c r="R232" t="s">
        <v>8316</v>
      </c>
      <c r="S232" s="16">
        <f t="shared" si="14"/>
        <v>41884.617314814815</v>
      </c>
      <c r="T232" s="16">
        <f t="shared" si="15"/>
        <v>41916.617314814815</v>
      </c>
    </row>
    <row r="233" spans="1:20" ht="42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9">
        <f t="shared" si="12"/>
        <v>108</v>
      </c>
      <c r="P233">
        <f t="shared" si="13"/>
        <v>46.61</v>
      </c>
      <c r="Q233" s="11" t="s">
        <v>8315</v>
      </c>
      <c r="R233" t="s">
        <v>8316</v>
      </c>
      <c r="S233" s="16">
        <f t="shared" si="14"/>
        <v>41884.056747685187</v>
      </c>
      <c r="T233" s="16">
        <f t="shared" si="15"/>
        <v>41903.083333333336</v>
      </c>
    </row>
    <row r="234" spans="1:20" ht="42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9">
        <f t="shared" si="12"/>
        <v>100</v>
      </c>
      <c r="P234">
        <f t="shared" si="13"/>
        <v>95.24</v>
      </c>
      <c r="Q234" s="11" t="s">
        <v>8315</v>
      </c>
      <c r="R234" t="s">
        <v>8316</v>
      </c>
      <c r="S234" s="16">
        <f t="shared" si="14"/>
        <v>41839.730937500004</v>
      </c>
      <c r="T234" s="16">
        <f t="shared" si="15"/>
        <v>41869.730937500004</v>
      </c>
    </row>
    <row r="235" spans="1:20" ht="42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9">
        <f t="shared" si="12"/>
        <v>110</v>
      </c>
      <c r="P235">
        <f t="shared" si="13"/>
        <v>52.21</v>
      </c>
      <c r="Q235" s="11" t="s">
        <v>8315</v>
      </c>
      <c r="R235" t="s">
        <v>8316</v>
      </c>
      <c r="S235" s="16">
        <f t="shared" si="14"/>
        <v>42380.581180555557</v>
      </c>
      <c r="T235" s="16">
        <f t="shared" si="15"/>
        <v>42405.916666666672</v>
      </c>
    </row>
    <row r="236" spans="1:20" ht="42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9">
        <f t="shared" si="12"/>
        <v>100</v>
      </c>
      <c r="P236">
        <f t="shared" si="13"/>
        <v>134.15</v>
      </c>
      <c r="Q236" s="11" t="s">
        <v>8315</v>
      </c>
      <c r="R236" t="s">
        <v>8316</v>
      </c>
      <c r="S236" s="16">
        <f t="shared" si="14"/>
        <v>41776.063136574077</v>
      </c>
      <c r="T236" s="16">
        <f t="shared" si="15"/>
        <v>41807.125</v>
      </c>
    </row>
    <row r="237" spans="1:20" ht="4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9">
        <f t="shared" si="12"/>
        <v>106</v>
      </c>
      <c r="P237">
        <f t="shared" si="13"/>
        <v>62.83</v>
      </c>
      <c r="Q237" s="11" t="s">
        <v>8315</v>
      </c>
      <c r="R237" t="s">
        <v>8316</v>
      </c>
      <c r="S237" s="16">
        <f t="shared" si="14"/>
        <v>41800.380428240744</v>
      </c>
      <c r="T237" s="16">
        <f t="shared" si="15"/>
        <v>41830.380428240744</v>
      </c>
    </row>
    <row r="238" spans="1:20" ht="4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9">
        <f t="shared" si="12"/>
        <v>112</v>
      </c>
      <c r="P238">
        <f t="shared" si="13"/>
        <v>58.95</v>
      </c>
      <c r="Q238" s="11" t="s">
        <v>8315</v>
      </c>
      <c r="R238" t="s">
        <v>8316</v>
      </c>
      <c r="S238" s="16">
        <f t="shared" si="14"/>
        <v>42572.61681712963</v>
      </c>
      <c r="T238" s="16">
        <f t="shared" si="15"/>
        <v>42589.125</v>
      </c>
    </row>
    <row r="239" spans="1:20" ht="42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9">
        <f t="shared" si="12"/>
        <v>106</v>
      </c>
      <c r="P239">
        <f t="shared" si="13"/>
        <v>143.11000000000001</v>
      </c>
      <c r="Q239" s="11" t="s">
        <v>8315</v>
      </c>
      <c r="R239" t="s">
        <v>8316</v>
      </c>
      <c r="S239" s="16">
        <f t="shared" si="14"/>
        <v>41851.541585648149</v>
      </c>
      <c r="T239" s="16">
        <f t="shared" si="15"/>
        <v>41872.686111111114</v>
      </c>
    </row>
    <row r="240" spans="1:20" ht="42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9">
        <f t="shared" si="12"/>
        <v>101</v>
      </c>
      <c r="P240">
        <f t="shared" si="13"/>
        <v>84.17</v>
      </c>
      <c r="Q240" s="11" t="s">
        <v>8315</v>
      </c>
      <c r="R240" t="s">
        <v>8316</v>
      </c>
      <c r="S240" s="16">
        <f t="shared" si="14"/>
        <v>42205.710879629631</v>
      </c>
      <c r="T240" s="16">
        <f t="shared" si="15"/>
        <v>42235.710879629631</v>
      </c>
    </row>
    <row r="241" spans="1:20" ht="2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9">
        <f t="shared" si="12"/>
        <v>135</v>
      </c>
      <c r="P241">
        <f t="shared" si="13"/>
        <v>89.79</v>
      </c>
      <c r="Q241" s="11" t="s">
        <v>8315</v>
      </c>
      <c r="R241" t="s">
        <v>8316</v>
      </c>
      <c r="S241" s="16">
        <f t="shared" si="14"/>
        <v>42374.911226851851</v>
      </c>
      <c r="T241" s="16">
        <f t="shared" si="15"/>
        <v>42388.207638888889</v>
      </c>
    </row>
    <row r="242" spans="1:20" ht="4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9">
        <f t="shared" si="12"/>
        <v>105</v>
      </c>
      <c r="P242">
        <f t="shared" si="13"/>
        <v>64.16</v>
      </c>
      <c r="Q242" s="11" t="s">
        <v>8315</v>
      </c>
      <c r="R242" t="s">
        <v>8316</v>
      </c>
      <c r="S242" s="16">
        <f t="shared" si="14"/>
        <v>41809.12300925926</v>
      </c>
      <c r="T242" s="16">
        <f t="shared" si="15"/>
        <v>41831.677083333336</v>
      </c>
    </row>
    <row r="243" spans="1:20" ht="42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9">
        <f t="shared" si="12"/>
        <v>103</v>
      </c>
      <c r="P243">
        <f t="shared" si="13"/>
        <v>59.65</v>
      </c>
      <c r="Q243" s="11" t="s">
        <v>8315</v>
      </c>
      <c r="R243" t="s">
        <v>8316</v>
      </c>
      <c r="S243" s="16">
        <f t="shared" si="14"/>
        <v>42294.429641203707</v>
      </c>
      <c r="T243" s="16">
        <f t="shared" si="15"/>
        <v>42321.845138888893</v>
      </c>
    </row>
    <row r="244" spans="1:20" ht="4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9">
        <f t="shared" si="12"/>
        <v>100</v>
      </c>
      <c r="P244">
        <f t="shared" si="13"/>
        <v>31.25</v>
      </c>
      <c r="Q244" s="11" t="s">
        <v>8315</v>
      </c>
      <c r="R244" t="s">
        <v>8316</v>
      </c>
      <c r="S244" s="16">
        <f t="shared" si="14"/>
        <v>42124.841111111105</v>
      </c>
      <c r="T244" s="16">
        <f t="shared" si="15"/>
        <v>42154.841111111105</v>
      </c>
    </row>
    <row r="245" spans="1:20" ht="42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9">
        <f t="shared" si="12"/>
        <v>186</v>
      </c>
      <c r="P245">
        <f t="shared" si="13"/>
        <v>41.22</v>
      </c>
      <c r="Q245" s="11" t="s">
        <v>8315</v>
      </c>
      <c r="R245" t="s">
        <v>8316</v>
      </c>
      <c r="S245" s="16">
        <f t="shared" si="14"/>
        <v>41861.524837962963</v>
      </c>
      <c r="T245" s="16">
        <f t="shared" si="15"/>
        <v>41891.524837962963</v>
      </c>
    </row>
    <row r="246" spans="1:20" ht="28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9">
        <f t="shared" si="12"/>
        <v>108</v>
      </c>
      <c r="P246">
        <f t="shared" si="13"/>
        <v>77</v>
      </c>
      <c r="Q246" s="11" t="s">
        <v>8315</v>
      </c>
      <c r="R246" t="s">
        <v>8316</v>
      </c>
      <c r="S246" s="16">
        <f t="shared" si="14"/>
        <v>42402.889027777783</v>
      </c>
      <c r="T246" s="16">
        <f t="shared" si="15"/>
        <v>42447.847361111111</v>
      </c>
    </row>
    <row r="247" spans="1:20" ht="42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9">
        <f t="shared" si="12"/>
        <v>110</v>
      </c>
      <c r="P247">
        <f t="shared" si="13"/>
        <v>51.22</v>
      </c>
      <c r="Q247" s="11" t="s">
        <v>8315</v>
      </c>
      <c r="R247" t="s">
        <v>8316</v>
      </c>
      <c r="S247" s="16">
        <f t="shared" si="14"/>
        <v>41960.119085648148</v>
      </c>
      <c r="T247" s="16">
        <f t="shared" si="15"/>
        <v>41990.119085648148</v>
      </c>
    </row>
    <row r="248" spans="1:20" ht="42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9">
        <f t="shared" si="12"/>
        <v>171</v>
      </c>
      <c r="P248">
        <f t="shared" si="13"/>
        <v>68.25</v>
      </c>
      <c r="Q248" s="11" t="s">
        <v>8315</v>
      </c>
      <c r="R248" t="s">
        <v>8316</v>
      </c>
      <c r="S248" s="16">
        <f t="shared" si="14"/>
        <v>42532.052523148144</v>
      </c>
      <c r="T248" s="16">
        <f t="shared" si="15"/>
        <v>42560.166666666672</v>
      </c>
    </row>
    <row r="249" spans="1:20" ht="42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9">
        <f t="shared" si="12"/>
        <v>101</v>
      </c>
      <c r="P249">
        <f t="shared" si="13"/>
        <v>41.13</v>
      </c>
      <c r="Q249" s="11" t="s">
        <v>8315</v>
      </c>
      <c r="R249" t="s">
        <v>8316</v>
      </c>
      <c r="S249" s="16">
        <f t="shared" si="14"/>
        <v>42088.723692129628</v>
      </c>
      <c r="T249" s="16">
        <f t="shared" si="15"/>
        <v>42115.723692129628</v>
      </c>
    </row>
    <row r="250" spans="1:20" ht="42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9">
        <f t="shared" si="12"/>
        <v>153</v>
      </c>
      <c r="P250">
        <f t="shared" si="13"/>
        <v>41.41</v>
      </c>
      <c r="Q250" s="11" t="s">
        <v>8315</v>
      </c>
      <c r="R250" t="s">
        <v>8316</v>
      </c>
      <c r="S250" s="16">
        <f t="shared" si="14"/>
        <v>41820.639189814814</v>
      </c>
      <c r="T250" s="16">
        <f t="shared" si="15"/>
        <v>41843.165972222225</v>
      </c>
    </row>
    <row r="251" spans="1:20" ht="42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9">
        <f t="shared" si="12"/>
        <v>101</v>
      </c>
      <c r="P251">
        <f t="shared" si="13"/>
        <v>145.87</v>
      </c>
      <c r="Q251" s="11" t="s">
        <v>8315</v>
      </c>
      <c r="R251" t="s">
        <v>8316</v>
      </c>
      <c r="S251" s="16">
        <f t="shared" si="14"/>
        <v>42626.7503125</v>
      </c>
      <c r="T251" s="16">
        <f t="shared" si="15"/>
        <v>42656.7503125</v>
      </c>
    </row>
    <row r="252" spans="1:20" ht="42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9">
        <f t="shared" si="12"/>
        <v>191</v>
      </c>
      <c r="P252">
        <f t="shared" si="13"/>
        <v>358.69</v>
      </c>
      <c r="Q252" s="11" t="s">
        <v>8315</v>
      </c>
      <c r="R252" t="s">
        <v>8316</v>
      </c>
      <c r="S252" s="16">
        <f t="shared" si="14"/>
        <v>41821.205636574072</v>
      </c>
      <c r="T252" s="16">
        <f t="shared" si="15"/>
        <v>41852.290972222225</v>
      </c>
    </row>
    <row r="253" spans="1:20" ht="28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9">
        <f t="shared" si="12"/>
        <v>140</v>
      </c>
      <c r="P253">
        <f t="shared" si="13"/>
        <v>50.98</v>
      </c>
      <c r="Q253" s="11" t="s">
        <v>8315</v>
      </c>
      <c r="R253" t="s">
        <v>8316</v>
      </c>
      <c r="S253" s="16">
        <f t="shared" si="14"/>
        <v>42016.706678240742</v>
      </c>
      <c r="T253" s="16">
        <f t="shared" si="15"/>
        <v>42047.249305555553</v>
      </c>
    </row>
    <row r="254" spans="1:20" ht="42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9">
        <f t="shared" si="12"/>
        <v>124</v>
      </c>
      <c r="P254">
        <f t="shared" si="13"/>
        <v>45.04</v>
      </c>
      <c r="Q254" s="11" t="s">
        <v>8315</v>
      </c>
      <c r="R254" t="s">
        <v>8316</v>
      </c>
      <c r="S254" s="16">
        <f t="shared" si="14"/>
        <v>42011.202581018515</v>
      </c>
      <c r="T254" s="16">
        <f t="shared" si="15"/>
        <v>42038.185416666667</v>
      </c>
    </row>
    <row r="255" spans="1:20" ht="4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9">
        <f t="shared" si="12"/>
        <v>139</v>
      </c>
      <c r="P255">
        <f t="shared" si="13"/>
        <v>57.92</v>
      </c>
      <c r="Q255" s="11" t="s">
        <v>8315</v>
      </c>
      <c r="R255" t="s">
        <v>8316</v>
      </c>
      <c r="S255" s="16">
        <f t="shared" si="14"/>
        <v>42643.632858796293</v>
      </c>
      <c r="T255" s="16">
        <f t="shared" si="15"/>
        <v>42672.125</v>
      </c>
    </row>
    <row r="256" spans="1:20" ht="42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9">
        <f t="shared" si="12"/>
        <v>202</v>
      </c>
      <c r="P256">
        <f t="shared" si="13"/>
        <v>29.71</v>
      </c>
      <c r="Q256" s="11" t="s">
        <v>8315</v>
      </c>
      <c r="R256" t="s">
        <v>8316</v>
      </c>
      <c r="S256" s="16">
        <f t="shared" si="14"/>
        <v>42179.898472222223</v>
      </c>
      <c r="T256" s="16">
        <f t="shared" si="15"/>
        <v>42195.75</v>
      </c>
    </row>
    <row r="257" spans="1:20" ht="42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9">
        <f t="shared" si="12"/>
        <v>102</v>
      </c>
      <c r="P257">
        <f t="shared" si="13"/>
        <v>55.01</v>
      </c>
      <c r="Q257" s="11" t="s">
        <v>8315</v>
      </c>
      <c r="R257" t="s">
        <v>8316</v>
      </c>
      <c r="S257" s="16">
        <f t="shared" si="14"/>
        <v>42575.130057870367</v>
      </c>
      <c r="T257" s="16">
        <f t="shared" si="15"/>
        <v>42605.130057870367</v>
      </c>
    </row>
    <row r="258" spans="1:20" ht="28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9">
        <f t="shared" ref="O258:O321" si="16">ROUND(E258/D258*100,0)</f>
        <v>127</v>
      </c>
      <c r="P258">
        <f t="shared" ref="P258:P321" si="17">IFERROR(ROUND(E258/L258,2),0)</f>
        <v>72.95</v>
      </c>
      <c r="Q258" s="11" t="s">
        <v>8315</v>
      </c>
      <c r="R258" t="s">
        <v>8316</v>
      </c>
      <c r="S258" s="16">
        <f t="shared" ref="S258:S321" si="18">(((J258/60)/60/24)+DATE(1970,1,1))</f>
        <v>42420.019097222219</v>
      </c>
      <c r="T258" s="16">
        <f t="shared" ref="T258:T321" si="19">(((I258/60)/60)/24)+DATE(1970,1,1)</f>
        <v>42479.977430555555</v>
      </c>
    </row>
    <row r="259" spans="1:20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9">
        <f t="shared" si="16"/>
        <v>101</v>
      </c>
      <c r="P259">
        <f t="shared" si="17"/>
        <v>64.47</v>
      </c>
      <c r="Q259" s="11" t="s">
        <v>8315</v>
      </c>
      <c r="R259" t="s">
        <v>8316</v>
      </c>
      <c r="S259" s="16">
        <f t="shared" si="18"/>
        <v>42053.671666666662</v>
      </c>
      <c r="T259" s="16">
        <f t="shared" si="19"/>
        <v>42083.630000000005</v>
      </c>
    </row>
    <row r="260" spans="1:20" ht="4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9">
        <f t="shared" si="16"/>
        <v>122</v>
      </c>
      <c r="P260">
        <f t="shared" si="17"/>
        <v>716.35</v>
      </c>
      <c r="Q260" s="11" t="s">
        <v>8315</v>
      </c>
      <c r="R260" t="s">
        <v>8316</v>
      </c>
      <c r="S260" s="16">
        <f t="shared" si="18"/>
        <v>42605.765381944439</v>
      </c>
      <c r="T260" s="16">
        <f t="shared" si="19"/>
        <v>42634.125</v>
      </c>
    </row>
    <row r="261" spans="1:20" ht="4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9">
        <f t="shared" si="16"/>
        <v>113</v>
      </c>
      <c r="P261">
        <f t="shared" si="17"/>
        <v>50.4</v>
      </c>
      <c r="Q261" s="11" t="s">
        <v>8315</v>
      </c>
      <c r="R261" t="s">
        <v>8316</v>
      </c>
      <c r="S261" s="16">
        <f t="shared" si="18"/>
        <v>42458.641724537039</v>
      </c>
      <c r="T261" s="16">
        <f t="shared" si="19"/>
        <v>42488.641724537039</v>
      </c>
    </row>
    <row r="262" spans="1:20" ht="28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9">
        <f t="shared" si="16"/>
        <v>150</v>
      </c>
      <c r="P262">
        <f t="shared" si="17"/>
        <v>41.67</v>
      </c>
      <c r="Q262" s="11" t="s">
        <v>8315</v>
      </c>
      <c r="R262" t="s">
        <v>8316</v>
      </c>
      <c r="S262" s="16">
        <f t="shared" si="18"/>
        <v>42529.022013888884</v>
      </c>
      <c r="T262" s="16">
        <f t="shared" si="19"/>
        <v>42566.901388888888</v>
      </c>
    </row>
    <row r="263" spans="1:20" ht="42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9">
        <f t="shared" si="16"/>
        <v>102</v>
      </c>
      <c r="P263">
        <f t="shared" si="17"/>
        <v>88.74</v>
      </c>
      <c r="Q263" s="11" t="s">
        <v>8315</v>
      </c>
      <c r="R263" t="s">
        <v>8316</v>
      </c>
      <c r="S263" s="16">
        <f t="shared" si="18"/>
        <v>41928.170497685183</v>
      </c>
      <c r="T263" s="16">
        <f t="shared" si="19"/>
        <v>41949.249305555553</v>
      </c>
    </row>
    <row r="264" spans="1:20" ht="4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9">
        <f t="shared" si="16"/>
        <v>100</v>
      </c>
      <c r="P264">
        <f t="shared" si="17"/>
        <v>148.47999999999999</v>
      </c>
      <c r="Q264" s="11" t="s">
        <v>8315</v>
      </c>
      <c r="R264" t="s">
        <v>8316</v>
      </c>
      <c r="S264" s="16">
        <f t="shared" si="18"/>
        <v>42062.834444444445</v>
      </c>
      <c r="T264" s="16">
        <f t="shared" si="19"/>
        <v>42083.852083333331</v>
      </c>
    </row>
    <row r="265" spans="1:20" ht="4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9">
        <f t="shared" si="16"/>
        <v>104</v>
      </c>
      <c r="P265">
        <f t="shared" si="17"/>
        <v>52</v>
      </c>
      <c r="Q265" s="11" t="s">
        <v>8315</v>
      </c>
      <c r="R265" t="s">
        <v>8316</v>
      </c>
      <c r="S265" s="16">
        <f t="shared" si="18"/>
        <v>41921.279976851853</v>
      </c>
      <c r="T265" s="16">
        <f t="shared" si="19"/>
        <v>41939.125</v>
      </c>
    </row>
    <row r="266" spans="1:20" ht="42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9">
        <f t="shared" si="16"/>
        <v>115</v>
      </c>
      <c r="P266">
        <f t="shared" si="17"/>
        <v>53.23</v>
      </c>
      <c r="Q266" s="11" t="s">
        <v>8315</v>
      </c>
      <c r="R266" t="s">
        <v>8316</v>
      </c>
      <c r="S266" s="16">
        <f t="shared" si="18"/>
        <v>42128.736608796295</v>
      </c>
      <c r="T266" s="16">
        <f t="shared" si="19"/>
        <v>42141.125</v>
      </c>
    </row>
    <row r="267" spans="1:20" ht="4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f t="shared" si="16"/>
        <v>113</v>
      </c>
      <c r="P267">
        <f t="shared" si="17"/>
        <v>39.6</v>
      </c>
      <c r="Q267" s="11" t="s">
        <v>8315</v>
      </c>
      <c r="R267" t="s">
        <v>8316</v>
      </c>
      <c r="S267" s="16">
        <f t="shared" si="18"/>
        <v>42053.916921296302</v>
      </c>
      <c r="T267" s="16">
        <f t="shared" si="19"/>
        <v>42079.875</v>
      </c>
    </row>
    <row r="268" spans="1:20" ht="42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9">
        <f t="shared" si="16"/>
        <v>143</v>
      </c>
      <c r="P268">
        <f t="shared" si="17"/>
        <v>164.62</v>
      </c>
      <c r="Q268" s="11" t="s">
        <v>8315</v>
      </c>
      <c r="R268" t="s">
        <v>8316</v>
      </c>
      <c r="S268" s="16">
        <f t="shared" si="18"/>
        <v>42171.317442129628</v>
      </c>
      <c r="T268" s="16">
        <f t="shared" si="19"/>
        <v>42195.875</v>
      </c>
    </row>
    <row r="269" spans="1:20" ht="42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9">
        <f t="shared" si="16"/>
        <v>160</v>
      </c>
      <c r="P269">
        <f t="shared" si="17"/>
        <v>40.29</v>
      </c>
      <c r="Q269" s="11" t="s">
        <v>8315</v>
      </c>
      <c r="R269" t="s">
        <v>8316</v>
      </c>
      <c r="S269" s="16">
        <f t="shared" si="18"/>
        <v>41793.668761574074</v>
      </c>
      <c r="T269" s="16">
        <f t="shared" si="19"/>
        <v>41823.668761574074</v>
      </c>
    </row>
    <row r="270" spans="1:20" ht="42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9">
        <f t="shared" si="16"/>
        <v>114</v>
      </c>
      <c r="P270">
        <f t="shared" si="17"/>
        <v>64.91</v>
      </c>
      <c r="Q270" s="11" t="s">
        <v>8315</v>
      </c>
      <c r="R270" t="s">
        <v>8316</v>
      </c>
      <c r="S270" s="16">
        <f t="shared" si="18"/>
        <v>42506.760405092587</v>
      </c>
      <c r="T270" s="16">
        <f t="shared" si="19"/>
        <v>42536.760405092587</v>
      </c>
    </row>
    <row r="271" spans="1:20" ht="4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9">
        <f t="shared" si="16"/>
        <v>101</v>
      </c>
      <c r="P271">
        <f t="shared" si="17"/>
        <v>55.33</v>
      </c>
      <c r="Q271" s="11" t="s">
        <v>8315</v>
      </c>
      <c r="R271" t="s">
        <v>8316</v>
      </c>
      <c r="S271" s="16">
        <f t="shared" si="18"/>
        <v>42372.693055555559</v>
      </c>
      <c r="T271" s="16">
        <f t="shared" si="19"/>
        <v>42402.693055555559</v>
      </c>
    </row>
    <row r="272" spans="1:20" ht="42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9">
        <f t="shared" si="16"/>
        <v>155</v>
      </c>
      <c r="P272">
        <f t="shared" si="17"/>
        <v>83.14</v>
      </c>
      <c r="Q272" s="11" t="s">
        <v>8315</v>
      </c>
      <c r="R272" t="s">
        <v>8316</v>
      </c>
      <c r="S272" s="16">
        <f t="shared" si="18"/>
        <v>42126.87501157407</v>
      </c>
      <c r="T272" s="16">
        <f t="shared" si="19"/>
        <v>42158.290972222225</v>
      </c>
    </row>
    <row r="273" spans="1:20" ht="4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9">
        <f t="shared" si="16"/>
        <v>121</v>
      </c>
      <c r="P273">
        <f t="shared" si="17"/>
        <v>125.38</v>
      </c>
      <c r="Q273" s="11" t="s">
        <v>8315</v>
      </c>
      <c r="R273" t="s">
        <v>8316</v>
      </c>
      <c r="S273" s="16">
        <f t="shared" si="18"/>
        <v>42087.768055555556</v>
      </c>
      <c r="T273" s="16">
        <f t="shared" si="19"/>
        <v>42111.666666666672</v>
      </c>
    </row>
    <row r="274" spans="1:20" ht="42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9">
        <f t="shared" si="16"/>
        <v>128</v>
      </c>
      <c r="P274">
        <f t="shared" si="17"/>
        <v>47.22</v>
      </c>
      <c r="Q274" s="11" t="s">
        <v>8315</v>
      </c>
      <c r="R274" t="s">
        <v>8316</v>
      </c>
      <c r="S274" s="16">
        <f t="shared" si="18"/>
        <v>42443.802361111113</v>
      </c>
      <c r="T274" s="16">
        <f t="shared" si="19"/>
        <v>42473.802361111113</v>
      </c>
    </row>
    <row r="275" spans="1:20" ht="4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9">
        <f t="shared" si="16"/>
        <v>158</v>
      </c>
      <c r="P275">
        <f t="shared" si="17"/>
        <v>79.099999999999994</v>
      </c>
      <c r="Q275" s="11" t="s">
        <v>8315</v>
      </c>
      <c r="R275" t="s">
        <v>8316</v>
      </c>
      <c r="S275" s="16">
        <f t="shared" si="18"/>
        <v>42121.249814814815</v>
      </c>
      <c r="T275" s="16">
        <f t="shared" si="19"/>
        <v>42142.249814814815</v>
      </c>
    </row>
    <row r="276" spans="1:20" ht="42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9">
        <f t="shared" si="16"/>
        <v>105</v>
      </c>
      <c r="P276">
        <f t="shared" si="17"/>
        <v>114.29</v>
      </c>
      <c r="Q276" s="11" t="s">
        <v>8315</v>
      </c>
      <c r="R276" t="s">
        <v>8316</v>
      </c>
      <c r="S276" s="16">
        <f t="shared" si="18"/>
        <v>42268.009224537032</v>
      </c>
      <c r="T276" s="16">
        <f t="shared" si="19"/>
        <v>42303.009224537032</v>
      </c>
    </row>
    <row r="277" spans="1:20" ht="42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9">
        <f t="shared" si="16"/>
        <v>100</v>
      </c>
      <c r="P277">
        <f t="shared" si="17"/>
        <v>51.72</v>
      </c>
      <c r="Q277" s="11" t="s">
        <v>8315</v>
      </c>
      <c r="R277" t="s">
        <v>8316</v>
      </c>
      <c r="S277" s="16">
        <f t="shared" si="18"/>
        <v>41848.866157407407</v>
      </c>
      <c r="T277" s="16">
        <f t="shared" si="19"/>
        <v>41868.21597222222</v>
      </c>
    </row>
    <row r="278" spans="1:20" ht="42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9">
        <f t="shared" si="16"/>
        <v>100</v>
      </c>
      <c r="P278">
        <f t="shared" si="17"/>
        <v>30.77</v>
      </c>
      <c r="Q278" s="11" t="s">
        <v>8315</v>
      </c>
      <c r="R278" t="s">
        <v>8316</v>
      </c>
      <c r="S278" s="16">
        <f t="shared" si="18"/>
        <v>42689.214988425927</v>
      </c>
      <c r="T278" s="16">
        <f t="shared" si="19"/>
        <v>42700.25</v>
      </c>
    </row>
    <row r="279" spans="1:20" ht="4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9">
        <f t="shared" si="16"/>
        <v>124</v>
      </c>
      <c r="P279">
        <f t="shared" si="17"/>
        <v>47.85</v>
      </c>
      <c r="Q279" s="11" t="s">
        <v>8315</v>
      </c>
      <c r="R279" t="s">
        <v>8316</v>
      </c>
      <c r="S279" s="16">
        <f t="shared" si="18"/>
        <v>42584.846828703703</v>
      </c>
      <c r="T279" s="16">
        <f t="shared" si="19"/>
        <v>42624.846828703703</v>
      </c>
    </row>
    <row r="280" spans="1:20" ht="4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9">
        <f t="shared" si="16"/>
        <v>109</v>
      </c>
      <c r="P280">
        <f t="shared" si="17"/>
        <v>34.409999999999997</v>
      </c>
      <c r="Q280" s="11" t="s">
        <v>8315</v>
      </c>
      <c r="R280" t="s">
        <v>8316</v>
      </c>
      <c r="S280" s="16">
        <f t="shared" si="18"/>
        <v>42511.741944444439</v>
      </c>
      <c r="T280" s="16">
        <f t="shared" si="19"/>
        <v>42523.916666666672</v>
      </c>
    </row>
    <row r="281" spans="1:20" ht="42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9">
        <f t="shared" si="16"/>
        <v>106</v>
      </c>
      <c r="P281">
        <f t="shared" si="17"/>
        <v>60.29</v>
      </c>
      <c r="Q281" s="11" t="s">
        <v>8315</v>
      </c>
      <c r="R281" t="s">
        <v>8316</v>
      </c>
      <c r="S281" s="16">
        <f t="shared" si="18"/>
        <v>42132.036168981482</v>
      </c>
      <c r="T281" s="16">
        <f t="shared" si="19"/>
        <v>42186.290972222225</v>
      </c>
    </row>
    <row r="282" spans="1:20" ht="4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9">
        <f t="shared" si="16"/>
        <v>106</v>
      </c>
      <c r="P282">
        <f t="shared" si="17"/>
        <v>25.31</v>
      </c>
      <c r="Q282" s="11" t="s">
        <v>8315</v>
      </c>
      <c r="R282" t="s">
        <v>8316</v>
      </c>
      <c r="S282" s="16">
        <f t="shared" si="18"/>
        <v>42419.91942129629</v>
      </c>
      <c r="T282" s="16">
        <f t="shared" si="19"/>
        <v>42436.207638888889</v>
      </c>
    </row>
    <row r="283" spans="1:20" ht="4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9">
        <f t="shared" si="16"/>
        <v>105</v>
      </c>
      <c r="P283">
        <f t="shared" si="17"/>
        <v>136</v>
      </c>
      <c r="Q283" s="11" t="s">
        <v>8315</v>
      </c>
      <c r="R283" t="s">
        <v>8316</v>
      </c>
      <c r="S283" s="16">
        <f t="shared" si="18"/>
        <v>42430.839398148149</v>
      </c>
      <c r="T283" s="16">
        <f t="shared" si="19"/>
        <v>42445.165972222225</v>
      </c>
    </row>
    <row r="284" spans="1:20" ht="4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9">
        <f t="shared" si="16"/>
        <v>100</v>
      </c>
      <c r="P284">
        <f t="shared" si="17"/>
        <v>125</v>
      </c>
      <c r="Q284" s="11" t="s">
        <v>8315</v>
      </c>
      <c r="R284" t="s">
        <v>8316</v>
      </c>
      <c r="S284" s="16">
        <f t="shared" si="18"/>
        <v>42297.748738425929</v>
      </c>
      <c r="T284" s="16">
        <f t="shared" si="19"/>
        <v>42327.790405092594</v>
      </c>
    </row>
    <row r="285" spans="1:20" ht="8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9">
        <f t="shared" si="16"/>
        <v>104</v>
      </c>
      <c r="P285">
        <f t="shared" si="17"/>
        <v>66.510000000000005</v>
      </c>
      <c r="Q285" s="11" t="s">
        <v>8315</v>
      </c>
      <c r="R285" t="s">
        <v>8316</v>
      </c>
      <c r="S285" s="16">
        <f t="shared" si="18"/>
        <v>41760.935706018521</v>
      </c>
      <c r="T285" s="16">
        <f t="shared" si="19"/>
        <v>41772.166666666664</v>
      </c>
    </row>
    <row r="286" spans="1:20" ht="4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9">
        <f t="shared" si="16"/>
        <v>102</v>
      </c>
      <c r="P286">
        <f t="shared" si="17"/>
        <v>105</v>
      </c>
      <c r="Q286" s="11" t="s">
        <v>8315</v>
      </c>
      <c r="R286" t="s">
        <v>8316</v>
      </c>
      <c r="S286" s="16">
        <f t="shared" si="18"/>
        <v>41829.734259259261</v>
      </c>
      <c r="T286" s="16">
        <f t="shared" si="19"/>
        <v>41874.734259259261</v>
      </c>
    </row>
    <row r="287" spans="1:20" ht="28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9">
        <f t="shared" si="16"/>
        <v>104</v>
      </c>
      <c r="P287">
        <f t="shared" si="17"/>
        <v>145</v>
      </c>
      <c r="Q287" s="11" t="s">
        <v>8315</v>
      </c>
      <c r="R287" t="s">
        <v>8316</v>
      </c>
      <c r="S287" s="16">
        <f t="shared" si="18"/>
        <v>42491.92288194444</v>
      </c>
      <c r="T287" s="16">
        <f t="shared" si="19"/>
        <v>42521.92288194444</v>
      </c>
    </row>
    <row r="288" spans="1:20" ht="4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9">
        <f t="shared" si="16"/>
        <v>106</v>
      </c>
      <c r="P288">
        <f t="shared" si="17"/>
        <v>96.67</v>
      </c>
      <c r="Q288" s="11" t="s">
        <v>8315</v>
      </c>
      <c r="R288" t="s">
        <v>8316</v>
      </c>
      <c r="S288" s="16">
        <f t="shared" si="18"/>
        <v>41950.859560185185</v>
      </c>
      <c r="T288" s="16">
        <f t="shared" si="19"/>
        <v>41964.204861111109</v>
      </c>
    </row>
    <row r="289" spans="1:20" ht="42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9">
        <f t="shared" si="16"/>
        <v>101</v>
      </c>
      <c r="P289">
        <f t="shared" si="17"/>
        <v>60.33</v>
      </c>
      <c r="Q289" s="11" t="s">
        <v>8315</v>
      </c>
      <c r="R289" t="s">
        <v>8316</v>
      </c>
      <c r="S289" s="16">
        <f t="shared" si="18"/>
        <v>41802.62090277778</v>
      </c>
      <c r="T289" s="16">
        <f t="shared" si="19"/>
        <v>41822.62090277778</v>
      </c>
    </row>
    <row r="290" spans="1:20" ht="4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9">
        <f t="shared" si="16"/>
        <v>118</v>
      </c>
      <c r="P290">
        <f t="shared" si="17"/>
        <v>75.34</v>
      </c>
      <c r="Q290" s="11" t="s">
        <v>8315</v>
      </c>
      <c r="R290" t="s">
        <v>8316</v>
      </c>
      <c r="S290" s="16">
        <f t="shared" si="18"/>
        <v>41781.096203703702</v>
      </c>
      <c r="T290" s="16">
        <f t="shared" si="19"/>
        <v>41794.207638888889</v>
      </c>
    </row>
    <row r="291" spans="1:20" ht="4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9">
        <f t="shared" si="16"/>
        <v>110</v>
      </c>
      <c r="P291">
        <f t="shared" si="17"/>
        <v>55</v>
      </c>
      <c r="Q291" s="11" t="s">
        <v>8315</v>
      </c>
      <c r="R291" t="s">
        <v>8316</v>
      </c>
      <c r="S291" s="16">
        <f t="shared" si="18"/>
        <v>42020.846666666665</v>
      </c>
      <c r="T291" s="16">
        <f t="shared" si="19"/>
        <v>42037.207638888889</v>
      </c>
    </row>
    <row r="292" spans="1:20" ht="42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9">
        <f t="shared" si="16"/>
        <v>103</v>
      </c>
      <c r="P292">
        <f t="shared" si="17"/>
        <v>66.959999999999994</v>
      </c>
      <c r="Q292" s="11" t="s">
        <v>8315</v>
      </c>
      <c r="R292" t="s">
        <v>8316</v>
      </c>
      <c r="S292" s="16">
        <f t="shared" si="18"/>
        <v>42125.772812499999</v>
      </c>
      <c r="T292" s="16">
        <f t="shared" si="19"/>
        <v>42155.772812499999</v>
      </c>
    </row>
    <row r="293" spans="1:20" ht="42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9">
        <f t="shared" si="16"/>
        <v>100</v>
      </c>
      <c r="P293">
        <f t="shared" si="17"/>
        <v>227.27</v>
      </c>
      <c r="Q293" s="11" t="s">
        <v>8315</v>
      </c>
      <c r="R293" t="s">
        <v>8316</v>
      </c>
      <c r="S293" s="16">
        <f t="shared" si="18"/>
        <v>41856.010069444441</v>
      </c>
      <c r="T293" s="16">
        <f t="shared" si="19"/>
        <v>41890.125</v>
      </c>
    </row>
    <row r="294" spans="1:20" ht="4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9">
        <f t="shared" si="16"/>
        <v>110</v>
      </c>
      <c r="P294">
        <f t="shared" si="17"/>
        <v>50.02</v>
      </c>
      <c r="Q294" s="11" t="s">
        <v>8315</v>
      </c>
      <c r="R294" t="s">
        <v>8316</v>
      </c>
      <c r="S294" s="16">
        <f t="shared" si="18"/>
        <v>41893.783553240741</v>
      </c>
      <c r="T294" s="16">
        <f t="shared" si="19"/>
        <v>41914.597916666666</v>
      </c>
    </row>
    <row r="295" spans="1:20" ht="42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9">
        <f t="shared" si="16"/>
        <v>169</v>
      </c>
      <c r="P295">
        <f t="shared" si="17"/>
        <v>45.62</v>
      </c>
      <c r="Q295" s="11" t="s">
        <v>8315</v>
      </c>
      <c r="R295" t="s">
        <v>8316</v>
      </c>
      <c r="S295" s="16">
        <f t="shared" si="18"/>
        <v>41881.361342592594</v>
      </c>
      <c r="T295" s="16">
        <f t="shared" si="19"/>
        <v>41911.361342592594</v>
      </c>
    </row>
    <row r="296" spans="1:20" ht="4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9">
        <f t="shared" si="16"/>
        <v>102</v>
      </c>
      <c r="P296">
        <f t="shared" si="17"/>
        <v>137.24</v>
      </c>
      <c r="Q296" s="11" t="s">
        <v>8315</v>
      </c>
      <c r="R296" t="s">
        <v>8316</v>
      </c>
      <c r="S296" s="16">
        <f t="shared" si="18"/>
        <v>41880.76357638889</v>
      </c>
      <c r="T296" s="16">
        <f t="shared" si="19"/>
        <v>41895.166666666664</v>
      </c>
    </row>
    <row r="297" spans="1:20" ht="42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9">
        <f t="shared" si="16"/>
        <v>106</v>
      </c>
      <c r="P297">
        <f t="shared" si="17"/>
        <v>75.709999999999994</v>
      </c>
      <c r="Q297" s="11" t="s">
        <v>8315</v>
      </c>
      <c r="R297" t="s">
        <v>8316</v>
      </c>
      <c r="S297" s="16">
        <f t="shared" si="18"/>
        <v>42214.6956712963</v>
      </c>
      <c r="T297" s="16">
        <f t="shared" si="19"/>
        <v>42225.666666666672</v>
      </c>
    </row>
    <row r="298" spans="1:20" ht="4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9">
        <f t="shared" si="16"/>
        <v>102</v>
      </c>
      <c r="P298">
        <f t="shared" si="17"/>
        <v>99</v>
      </c>
      <c r="Q298" s="11" t="s">
        <v>8315</v>
      </c>
      <c r="R298" t="s">
        <v>8316</v>
      </c>
      <c r="S298" s="16">
        <f t="shared" si="18"/>
        <v>42460.335312499999</v>
      </c>
      <c r="T298" s="16">
        <f t="shared" si="19"/>
        <v>42488.249305555553</v>
      </c>
    </row>
    <row r="299" spans="1:20" ht="4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9">
        <f t="shared" si="16"/>
        <v>117</v>
      </c>
      <c r="P299">
        <f t="shared" si="17"/>
        <v>81.569999999999993</v>
      </c>
      <c r="Q299" s="11" t="s">
        <v>8315</v>
      </c>
      <c r="R299" t="s">
        <v>8316</v>
      </c>
      <c r="S299" s="16">
        <f t="shared" si="18"/>
        <v>42167.023206018523</v>
      </c>
      <c r="T299" s="16">
        <f t="shared" si="19"/>
        <v>42196.165972222225</v>
      </c>
    </row>
    <row r="300" spans="1:20" ht="4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9">
        <f t="shared" si="16"/>
        <v>132</v>
      </c>
      <c r="P300">
        <f t="shared" si="17"/>
        <v>36.67</v>
      </c>
      <c r="Q300" s="11" t="s">
        <v>8315</v>
      </c>
      <c r="R300" t="s">
        <v>8316</v>
      </c>
      <c r="S300" s="16">
        <f t="shared" si="18"/>
        <v>42177.761782407411</v>
      </c>
      <c r="T300" s="16">
        <f t="shared" si="19"/>
        <v>42198.041666666672</v>
      </c>
    </row>
    <row r="301" spans="1:20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9">
        <f t="shared" si="16"/>
        <v>128</v>
      </c>
      <c r="P301">
        <f t="shared" si="17"/>
        <v>49.23</v>
      </c>
      <c r="Q301" s="11" t="s">
        <v>8315</v>
      </c>
      <c r="R301" t="s">
        <v>8316</v>
      </c>
      <c r="S301" s="16">
        <f t="shared" si="18"/>
        <v>42521.654328703706</v>
      </c>
      <c r="T301" s="16">
        <f t="shared" si="19"/>
        <v>42551.654328703706</v>
      </c>
    </row>
    <row r="302" spans="1:20" ht="42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9">
        <f t="shared" si="16"/>
        <v>119</v>
      </c>
      <c r="P302">
        <f t="shared" si="17"/>
        <v>42.3</v>
      </c>
      <c r="Q302" s="11" t="s">
        <v>8315</v>
      </c>
      <c r="R302" t="s">
        <v>8316</v>
      </c>
      <c r="S302" s="16">
        <f t="shared" si="18"/>
        <v>41884.599849537037</v>
      </c>
      <c r="T302" s="16">
        <f t="shared" si="19"/>
        <v>41900.165972222225</v>
      </c>
    </row>
    <row r="303" spans="1:20" ht="42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9">
        <f t="shared" si="16"/>
        <v>126</v>
      </c>
      <c r="P303">
        <f t="shared" si="17"/>
        <v>78.88</v>
      </c>
      <c r="Q303" s="11" t="s">
        <v>8315</v>
      </c>
      <c r="R303" t="s">
        <v>8316</v>
      </c>
      <c r="S303" s="16">
        <f t="shared" si="18"/>
        <v>42289.761192129634</v>
      </c>
      <c r="T303" s="16">
        <f t="shared" si="19"/>
        <v>42319.802858796291</v>
      </c>
    </row>
    <row r="304" spans="1:20" ht="28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9">
        <f t="shared" si="16"/>
        <v>156</v>
      </c>
      <c r="P304">
        <f t="shared" si="17"/>
        <v>38.28</v>
      </c>
      <c r="Q304" s="11" t="s">
        <v>8315</v>
      </c>
      <c r="R304" t="s">
        <v>8316</v>
      </c>
      <c r="S304" s="16">
        <f t="shared" si="18"/>
        <v>42243.6252662037</v>
      </c>
      <c r="T304" s="16">
        <f t="shared" si="19"/>
        <v>42278.6252662037</v>
      </c>
    </row>
    <row r="305" spans="1:20" ht="42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9">
        <f t="shared" si="16"/>
        <v>120</v>
      </c>
      <c r="P305">
        <f t="shared" si="17"/>
        <v>55.23</v>
      </c>
      <c r="Q305" s="11" t="s">
        <v>8315</v>
      </c>
      <c r="R305" t="s">
        <v>8316</v>
      </c>
      <c r="S305" s="16">
        <f t="shared" si="18"/>
        <v>42600.756041666667</v>
      </c>
      <c r="T305" s="16">
        <f t="shared" si="19"/>
        <v>42621.756041666667</v>
      </c>
    </row>
    <row r="306" spans="1:20" ht="4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9">
        <f t="shared" si="16"/>
        <v>102</v>
      </c>
      <c r="P306">
        <f t="shared" si="17"/>
        <v>66.150000000000006</v>
      </c>
      <c r="Q306" s="11" t="s">
        <v>8315</v>
      </c>
      <c r="R306" t="s">
        <v>8316</v>
      </c>
      <c r="S306" s="16">
        <f t="shared" si="18"/>
        <v>41829.599791666667</v>
      </c>
      <c r="T306" s="16">
        <f t="shared" si="19"/>
        <v>41889.599791666667</v>
      </c>
    </row>
    <row r="307" spans="1:20" ht="28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9">
        <f t="shared" si="16"/>
        <v>100</v>
      </c>
      <c r="P307">
        <f t="shared" si="17"/>
        <v>104.17</v>
      </c>
      <c r="Q307" s="11" t="s">
        <v>8315</v>
      </c>
      <c r="R307" t="s">
        <v>8316</v>
      </c>
      <c r="S307" s="16">
        <f t="shared" si="18"/>
        <v>42040.831678240742</v>
      </c>
      <c r="T307" s="16">
        <f t="shared" si="19"/>
        <v>42070.831678240742</v>
      </c>
    </row>
    <row r="308" spans="1:20" ht="4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9">
        <f t="shared" si="16"/>
        <v>100</v>
      </c>
      <c r="P308">
        <f t="shared" si="17"/>
        <v>31.38</v>
      </c>
      <c r="Q308" s="11" t="s">
        <v>8315</v>
      </c>
      <c r="R308" t="s">
        <v>8316</v>
      </c>
      <c r="S308" s="16">
        <f t="shared" si="18"/>
        <v>42075.807395833333</v>
      </c>
      <c r="T308" s="16">
        <f t="shared" si="19"/>
        <v>42105.807395833333</v>
      </c>
    </row>
    <row r="309" spans="1:20" ht="4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9">
        <f t="shared" si="16"/>
        <v>102</v>
      </c>
      <c r="P309">
        <f t="shared" si="17"/>
        <v>59.21</v>
      </c>
      <c r="Q309" s="11" t="s">
        <v>8315</v>
      </c>
      <c r="R309" t="s">
        <v>8316</v>
      </c>
      <c r="S309" s="16">
        <f t="shared" si="18"/>
        <v>42073.660694444443</v>
      </c>
      <c r="T309" s="16">
        <f t="shared" si="19"/>
        <v>42095.165972222225</v>
      </c>
    </row>
    <row r="310" spans="1:20" ht="42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9">
        <f t="shared" si="16"/>
        <v>114</v>
      </c>
      <c r="P310">
        <f t="shared" si="17"/>
        <v>119.18</v>
      </c>
      <c r="Q310" s="11" t="s">
        <v>8315</v>
      </c>
      <c r="R310" t="s">
        <v>8316</v>
      </c>
      <c r="S310" s="16">
        <f t="shared" si="18"/>
        <v>42480.078715277778</v>
      </c>
      <c r="T310" s="16">
        <f t="shared" si="19"/>
        <v>42504.165972222225</v>
      </c>
    </row>
    <row r="311" spans="1:20" ht="42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9">
        <f t="shared" si="16"/>
        <v>102</v>
      </c>
      <c r="P311">
        <f t="shared" si="17"/>
        <v>164.62</v>
      </c>
      <c r="Q311" s="11" t="s">
        <v>8315</v>
      </c>
      <c r="R311" t="s">
        <v>8316</v>
      </c>
      <c r="S311" s="16">
        <f t="shared" si="18"/>
        <v>42411.942291666666</v>
      </c>
      <c r="T311" s="16">
        <f t="shared" si="19"/>
        <v>42434.041666666672</v>
      </c>
    </row>
    <row r="312" spans="1:20" ht="4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9">
        <f t="shared" si="16"/>
        <v>102</v>
      </c>
      <c r="P312">
        <f t="shared" si="17"/>
        <v>61.1</v>
      </c>
      <c r="Q312" s="11" t="s">
        <v>8315</v>
      </c>
      <c r="R312" t="s">
        <v>8316</v>
      </c>
      <c r="S312" s="16">
        <f t="shared" si="18"/>
        <v>41753.515856481477</v>
      </c>
      <c r="T312" s="16">
        <f t="shared" si="19"/>
        <v>41781.921527777777</v>
      </c>
    </row>
    <row r="313" spans="1:20" ht="4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9">
        <f t="shared" si="16"/>
        <v>106</v>
      </c>
      <c r="P313">
        <f t="shared" si="17"/>
        <v>56.2</v>
      </c>
      <c r="Q313" s="11" t="s">
        <v>8315</v>
      </c>
      <c r="R313" t="s">
        <v>8316</v>
      </c>
      <c r="S313" s="16">
        <f t="shared" si="18"/>
        <v>42196.028703703705</v>
      </c>
      <c r="T313" s="16">
        <f t="shared" si="19"/>
        <v>42228</v>
      </c>
    </row>
    <row r="314" spans="1:20" ht="42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9">
        <f t="shared" si="16"/>
        <v>113</v>
      </c>
      <c r="P314">
        <f t="shared" si="17"/>
        <v>107</v>
      </c>
      <c r="Q314" s="11" t="s">
        <v>8315</v>
      </c>
      <c r="R314" t="s">
        <v>8316</v>
      </c>
      <c r="S314" s="16">
        <f t="shared" si="18"/>
        <v>42016.050451388888</v>
      </c>
      <c r="T314" s="16">
        <f t="shared" si="19"/>
        <v>42046.708333333328</v>
      </c>
    </row>
    <row r="315" spans="1:20" ht="4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9">
        <f t="shared" si="16"/>
        <v>100</v>
      </c>
      <c r="P315">
        <f t="shared" si="17"/>
        <v>179.28</v>
      </c>
      <c r="Q315" s="11" t="s">
        <v>8315</v>
      </c>
      <c r="R315" t="s">
        <v>8316</v>
      </c>
      <c r="S315" s="16">
        <f t="shared" si="18"/>
        <v>41730.276747685188</v>
      </c>
      <c r="T315" s="16">
        <f t="shared" si="19"/>
        <v>41764.276747685188</v>
      </c>
    </row>
    <row r="316" spans="1:20" ht="98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9">
        <f t="shared" si="16"/>
        <v>102</v>
      </c>
      <c r="P316">
        <f t="shared" si="17"/>
        <v>47.41</v>
      </c>
      <c r="Q316" s="11" t="s">
        <v>8315</v>
      </c>
      <c r="R316" t="s">
        <v>8316</v>
      </c>
      <c r="S316" s="16">
        <f t="shared" si="18"/>
        <v>42203.680300925931</v>
      </c>
      <c r="T316" s="16">
        <f t="shared" si="19"/>
        <v>42221.774999999994</v>
      </c>
    </row>
    <row r="317" spans="1:20" ht="42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9">
        <f t="shared" si="16"/>
        <v>131</v>
      </c>
      <c r="P317">
        <f t="shared" si="17"/>
        <v>97.92</v>
      </c>
      <c r="Q317" s="11" t="s">
        <v>8315</v>
      </c>
      <c r="R317" t="s">
        <v>8316</v>
      </c>
      <c r="S317" s="16">
        <f t="shared" si="18"/>
        <v>41974.743148148147</v>
      </c>
      <c r="T317" s="16">
        <f t="shared" si="19"/>
        <v>42004.743148148147</v>
      </c>
    </row>
    <row r="318" spans="1:20" ht="4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9">
        <f t="shared" si="16"/>
        <v>111</v>
      </c>
      <c r="P318">
        <f t="shared" si="17"/>
        <v>58.42</v>
      </c>
      <c r="Q318" s="11" t="s">
        <v>8315</v>
      </c>
      <c r="R318" t="s">
        <v>8316</v>
      </c>
      <c r="S318" s="16">
        <f t="shared" si="18"/>
        <v>41869.740671296298</v>
      </c>
      <c r="T318" s="16">
        <f t="shared" si="19"/>
        <v>41899.740671296298</v>
      </c>
    </row>
    <row r="319" spans="1:20" ht="42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9">
        <f t="shared" si="16"/>
        <v>100</v>
      </c>
      <c r="P319">
        <f t="shared" si="17"/>
        <v>122.54</v>
      </c>
      <c r="Q319" s="11" t="s">
        <v>8315</v>
      </c>
      <c r="R319" t="s">
        <v>8316</v>
      </c>
      <c r="S319" s="16">
        <f t="shared" si="18"/>
        <v>41982.688611111109</v>
      </c>
      <c r="T319" s="16">
        <f t="shared" si="19"/>
        <v>42012.688611111109</v>
      </c>
    </row>
    <row r="320" spans="1:20" ht="42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9">
        <f t="shared" si="16"/>
        <v>114</v>
      </c>
      <c r="P320">
        <f t="shared" si="17"/>
        <v>87.96</v>
      </c>
      <c r="Q320" s="11" t="s">
        <v>8315</v>
      </c>
      <c r="R320" t="s">
        <v>8316</v>
      </c>
      <c r="S320" s="16">
        <f t="shared" si="18"/>
        <v>41976.331979166673</v>
      </c>
      <c r="T320" s="16">
        <f t="shared" si="19"/>
        <v>42004.291666666672</v>
      </c>
    </row>
    <row r="321" spans="1:20" ht="42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9">
        <f t="shared" si="16"/>
        <v>106</v>
      </c>
      <c r="P321">
        <f t="shared" si="17"/>
        <v>136.78</v>
      </c>
      <c r="Q321" s="11" t="s">
        <v>8315</v>
      </c>
      <c r="R321" t="s">
        <v>8316</v>
      </c>
      <c r="S321" s="16">
        <f t="shared" si="18"/>
        <v>41926.942685185182</v>
      </c>
      <c r="T321" s="16">
        <f t="shared" si="19"/>
        <v>41956.984351851846</v>
      </c>
    </row>
    <row r="322" spans="1:20" ht="4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9">
        <f t="shared" ref="O322:O385" si="20">ROUND(E322/D322*100,0)</f>
        <v>101</v>
      </c>
      <c r="P322">
        <f t="shared" ref="P322:P385" si="21">IFERROR(ROUND(E322/L322,2),0)</f>
        <v>99.34</v>
      </c>
      <c r="Q322" s="11" t="s">
        <v>8315</v>
      </c>
      <c r="R322" t="s">
        <v>8316</v>
      </c>
      <c r="S322" s="16">
        <f t="shared" ref="S322:S385" si="22">(((J322/60)/60/24)+DATE(1970,1,1))</f>
        <v>42561.783877314811</v>
      </c>
      <c r="T322" s="16">
        <f t="shared" ref="T322:T385" si="23">(((I322/60)/60)/24)+DATE(1970,1,1)</f>
        <v>42593.165972222225</v>
      </c>
    </row>
    <row r="323" spans="1:20" ht="42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9">
        <f t="shared" si="20"/>
        <v>100</v>
      </c>
      <c r="P323">
        <f t="shared" si="21"/>
        <v>20</v>
      </c>
      <c r="Q323" s="11" t="s">
        <v>8315</v>
      </c>
      <c r="R323" t="s">
        <v>8316</v>
      </c>
      <c r="S323" s="16">
        <f t="shared" si="22"/>
        <v>42649.54923611111</v>
      </c>
      <c r="T323" s="16">
        <f t="shared" si="23"/>
        <v>42709.590902777782</v>
      </c>
    </row>
    <row r="324" spans="1:20" ht="42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9">
        <f t="shared" si="20"/>
        <v>130</v>
      </c>
      <c r="P324">
        <f t="shared" si="21"/>
        <v>28.89</v>
      </c>
      <c r="Q324" s="11" t="s">
        <v>8315</v>
      </c>
      <c r="R324" t="s">
        <v>8316</v>
      </c>
      <c r="S324" s="16">
        <f t="shared" si="22"/>
        <v>42093.786840277782</v>
      </c>
      <c r="T324" s="16">
        <f t="shared" si="23"/>
        <v>42120.26944444445</v>
      </c>
    </row>
    <row r="325" spans="1:20" ht="42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9">
        <f t="shared" si="20"/>
        <v>114</v>
      </c>
      <c r="P325">
        <f t="shared" si="21"/>
        <v>37.96</v>
      </c>
      <c r="Q325" s="11" t="s">
        <v>8315</v>
      </c>
      <c r="R325" t="s">
        <v>8316</v>
      </c>
      <c r="S325" s="16">
        <f t="shared" si="22"/>
        <v>42026.176180555558</v>
      </c>
      <c r="T325" s="16">
        <f t="shared" si="23"/>
        <v>42064.207638888889</v>
      </c>
    </row>
    <row r="326" spans="1:20" ht="42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9">
        <f t="shared" si="20"/>
        <v>287</v>
      </c>
      <c r="P326">
        <f t="shared" si="21"/>
        <v>58.57</v>
      </c>
      <c r="Q326" s="11" t="s">
        <v>8315</v>
      </c>
      <c r="R326" t="s">
        <v>8316</v>
      </c>
      <c r="S326" s="16">
        <f t="shared" si="22"/>
        <v>42451.095856481479</v>
      </c>
      <c r="T326" s="16">
        <f t="shared" si="23"/>
        <v>42465.095856481479</v>
      </c>
    </row>
    <row r="327" spans="1:20" ht="4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9">
        <f t="shared" si="20"/>
        <v>109</v>
      </c>
      <c r="P327">
        <f t="shared" si="21"/>
        <v>135.63</v>
      </c>
      <c r="Q327" s="11" t="s">
        <v>8315</v>
      </c>
      <c r="R327" t="s">
        <v>8316</v>
      </c>
      <c r="S327" s="16">
        <f t="shared" si="22"/>
        <v>42418.425983796296</v>
      </c>
      <c r="T327" s="16">
        <f t="shared" si="23"/>
        <v>42478.384317129632</v>
      </c>
    </row>
    <row r="328" spans="1:20" ht="42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9">
        <f t="shared" si="20"/>
        <v>119</v>
      </c>
      <c r="P328">
        <f t="shared" si="21"/>
        <v>176.09</v>
      </c>
      <c r="Q328" s="11" t="s">
        <v>8315</v>
      </c>
      <c r="R328" t="s">
        <v>8316</v>
      </c>
      <c r="S328" s="16">
        <f t="shared" si="22"/>
        <v>41964.716319444444</v>
      </c>
      <c r="T328" s="16">
        <f t="shared" si="23"/>
        <v>41994.716319444444</v>
      </c>
    </row>
    <row r="329" spans="1:20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9">
        <f t="shared" si="20"/>
        <v>109</v>
      </c>
      <c r="P329">
        <f t="shared" si="21"/>
        <v>151.97999999999999</v>
      </c>
      <c r="Q329" s="11" t="s">
        <v>8315</v>
      </c>
      <c r="R329" t="s">
        <v>8316</v>
      </c>
      <c r="S329" s="16">
        <f t="shared" si="22"/>
        <v>42576.697569444441</v>
      </c>
      <c r="T329" s="16">
        <f t="shared" si="23"/>
        <v>42636.697569444441</v>
      </c>
    </row>
    <row r="330" spans="1:20" ht="4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9">
        <f t="shared" si="20"/>
        <v>128</v>
      </c>
      <c r="P330">
        <f t="shared" si="21"/>
        <v>82.26</v>
      </c>
      <c r="Q330" s="11" t="s">
        <v>8315</v>
      </c>
      <c r="R330" t="s">
        <v>8316</v>
      </c>
      <c r="S330" s="16">
        <f t="shared" si="22"/>
        <v>42125.647534722222</v>
      </c>
      <c r="T330" s="16">
        <f t="shared" si="23"/>
        <v>42150.647534722222</v>
      </c>
    </row>
    <row r="331" spans="1:20" ht="4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9">
        <f t="shared" si="20"/>
        <v>175</v>
      </c>
      <c r="P331">
        <f t="shared" si="21"/>
        <v>68.06</v>
      </c>
      <c r="Q331" s="11" t="s">
        <v>8315</v>
      </c>
      <c r="R331" t="s">
        <v>8316</v>
      </c>
      <c r="S331" s="16">
        <f t="shared" si="22"/>
        <v>42003.948425925926</v>
      </c>
      <c r="T331" s="16">
        <f t="shared" si="23"/>
        <v>42028.207638888889</v>
      </c>
    </row>
    <row r="332" spans="1:20" ht="42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9">
        <f t="shared" si="20"/>
        <v>127</v>
      </c>
      <c r="P332">
        <f t="shared" si="21"/>
        <v>72.709999999999994</v>
      </c>
      <c r="Q332" s="11" t="s">
        <v>8315</v>
      </c>
      <c r="R332" t="s">
        <v>8316</v>
      </c>
      <c r="S332" s="16">
        <f t="shared" si="22"/>
        <v>41988.829942129625</v>
      </c>
      <c r="T332" s="16">
        <f t="shared" si="23"/>
        <v>42046.207638888889</v>
      </c>
    </row>
    <row r="333" spans="1:20" ht="42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9">
        <f t="shared" si="20"/>
        <v>111</v>
      </c>
      <c r="P333">
        <f t="shared" si="21"/>
        <v>77.19</v>
      </c>
      <c r="Q333" s="11" t="s">
        <v>8315</v>
      </c>
      <c r="R333" t="s">
        <v>8316</v>
      </c>
      <c r="S333" s="16">
        <f t="shared" si="22"/>
        <v>41974.898599537039</v>
      </c>
      <c r="T333" s="16">
        <f t="shared" si="23"/>
        <v>42009.851388888885</v>
      </c>
    </row>
    <row r="334" spans="1:20" ht="42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9">
        <f t="shared" si="20"/>
        <v>126</v>
      </c>
      <c r="P334">
        <f t="shared" si="21"/>
        <v>55.97</v>
      </c>
      <c r="Q334" s="11" t="s">
        <v>8315</v>
      </c>
      <c r="R334" t="s">
        <v>8316</v>
      </c>
      <c r="S334" s="16">
        <f t="shared" si="22"/>
        <v>42592.066921296297</v>
      </c>
      <c r="T334" s="16">
        <f t="shared" si="23"/>
        <v>42617.066921296297</v>
      </c>
    </row>
    <row r="335" spans="1:20" ht="2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9">
        <f t="shared" si="20"/>
        <v>119</v>
      </c>
      <c r="P335">
        <f t="shared" si="21"/>
        <v>49.69</v>
      </c>
      <c r="Q335" s="11" t="s">
        <v>8315</v>
      </c>
      <c r="R335" t="s">
        <v>8316</v>
      </c>
      <c r="S335" s="16">
        <f t="shared" si="22"/>
        <v>42050.008368055554</v>
      </c>
      <c r="T335" s="16">
        <f t="shared" si="23"/>
        <v>42076.290972222225</v>
      </c>
    </row>
    <row r="336" spans="1:20" ht="28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9">
        <f t="shared" si="20"/>
        <v>103</v>
      </c>
      <c r="P336">
        <f t="shared" si="21"/>
        <v>77.73</v>
      </c>
      <c r="Q336" s="11" t="s">
        <v>8315</v>
      </c>
      <c r="R336" t="s">
        <v>8316</v>
      </c>
      <c r="S336" s="16">
        <f t="shared" si="22"/>
        <v>42417.585532407407</v>
      </c>
      <c r="T336" s="16">
        <f t="shared" si="23"/>
        <v>42432.249305555553</v>
      </c>
    </row>
    <row r="337" spans="1:20" ht="42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9">
        <f t="shared" si="20"/>
        <v>110</v>
      </c>
      <c r="P337">
        <f t="shared" si="21"/>
        <v>40.78</v>
      </c>
      <c r="Q337" s="11" t="s">
        <v>8315</v>
      </c>
      <c r="R337" t="s">
        <v>8316</v>
      </c>
      <c r="S337" s="16">
        <f t="shared" si="22"/>
        <v>41866.79886574074</v>
      </c>
      <c r="T337" s="16">
        <f t="shared" si="23"/>
        <v>41885.207638888889</v>
      </c>
    </row>
    <row r="338" spans="1:20" ht="42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9">
        <f t="shared" si="20"/>
        <v>202</v>
      </c>
      <c r="P338">
        <f t="shared" si="21"/>
        <v>59.41</v>
      </c>
      <c r="Q338" s="11" t="s">
        <v>8315</v>
      </c>
      <c r="R338" t="s">
        <v>8316</v>
      </c>
      <c r="S338" s="16">
        <f t="shared" si="22"/>
        <v>42220.79487268519</v>
      </c>
      <c r="T338" s="16">
        <f t="shared" si="23"/>
        <v>42246</v>
      </c>
    </row>
    <row r="339" spans="1:20" ht="2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9">
        <f t="shared" si="20"/>
        <v>130</v>
      </c>
      <c r="P339">
        <f t="shared" si="21"/>
        <v>3.25</v>
      </c>
      <c r="Q339" s="11" t="s">
        <v>8315</v>
      </c>
      <c r="R339" t="s">
        <v>8316</v>
      </c>
      <c r="S339" s="16">
        <f t="shared" si="22"/>
        <v>42628.849120370374</v>
      </c>
      <c r="T339" s="16">
        <f t="shared" si="23"/>
        <v>42656.849120370374</v>
      </c>
    </row>
    <row r="340" spans="1:20" ht="4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9">
        <f t="shared" si="20"/>
        <v>100</v>
      </c>
      <c r="P340">
        <f t="shared" si="21"/>
        <v>81.67</v>
      </c>
      <c r="Q340" s="11" t="s">
        <v>8315</v>
      </c>
      <c r="R340" t="s">
        <v>8316</v>
      </c>
      <c r="S340" s="16">
        <f t="shared" si="22"/>
        <v>42447.894432870366</v>
      </c>
      <c r="T340" s="16">
        <f t="shared" si="23"/>
        <v>42507.894432870366</v>
      </c>
    </row>
    <row r="341" spans="1:20" ht="42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9">
        <f t="shared" si="20"/>
        <v>171</v>
      </c>
      <c r="P341">
        <f t="shared" si="21"/>
        <v>44.91</v>
      </c>
      <c r="Q341" s="11" t="s">
        <v>8315</v>
      </c>
      <c r="R341" t="s">
        <v>8316</v>
      </c>
      <c r="S341" s="16">
        <f t="shared" si="22"/>
        <v>42283.864351851851</v>
      </c>
      <c r="T341" s="16">
        <f t="shared" si="23"/>
        <v>42313.906018518523</v>
      </c>
    </row>
    <row r="342" spans="1:20" ht="42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9">
        <f t="shared" si="20"/>
        <v>113</v>
      </c>
      <c r="P342">
        <f t="shared" si="21"/>
        <v>49.06</v>
      </c>
      <c r="Q342" s="11" t="s">
        <v>8315</v>
      </c>
      <c r="R342" t="s">
        <v>8316</v>
      </c>
      <c r="S342" s="16">
        <f t="shared" si="22"/>
        <v>42483.015694444446</v>
      </c>
      <c r="T342" s="16">
        <f t="shared" si="23"/>
        <v>42489.290972222225</v>
      </c>
    </row>
    <row r="343" spans="1:20" ht="2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9">
        <f t="shared" si="20"/>
        <v>100</v>
      </c>
      <c r="P343">
        <f t="shared" si="21"/>
        <v>62.5</v>
      </c>
      <c r="Q343" s="11" t="s">
        <v>8315</v>
      </c>
      <c r="R343" t="s">
        <v>8316</v>
      </c>
      <c r="S343" s="16">
        <f t="shared" si="22"/>
        <v>41788.58997685185</v>
      </c>
      <c r="T343" s="16">
        <f t="shared" si="23"/>
        <v>41818.58997685185</v>
      </c>
    </row>
    <row r="344" spans="1:20" ht="42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9">
        <f t="shared" si="20"/>
        <v>101</v>
      </c>
      <c r="P344">
        <f t="shared" si="21"/>
        <v>35.49</v>
      </c>
      <c r="Q344" s="11" t="s">
        <v>8315</v>
      </c>
      <c r="R344" t="s">
        <v>8316</v>
      </c>
      <c r="S344" s="16">
        <f t="shared" si="22"/>
        <v>42144.041851851856</v>
      </c>
      <c r="T344" s="16">
        <f t="shared" si="23"/>
        <v>42174.041851851856</v>
      </c>
    </row>
    <row r="345" spans="1:20" ht="42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9">
        <f t="shared" si="20"/>
        <v>113</v>
      </c>
      <c r="P345">
        <f t="shared" si="21"/>
        <v>66.47</v>
      </c>
      <c r="Q345" s="11" t="s">
        <v>8315</v>
      </c>
      <c r="R345" t="s">
        <v>8316</v>
      </c>
      <c r="S345" s="16">
        <f t="shared" si="22"/>
        <v>42661.132245370376</v>
      </c>
      <c r="T345" s="16">
        <f t="shared" si="23"/>
        <v>42693.916666666672</v>
      </c>
    </row>
    <row r="346" spans="1:20" ht="42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9">
        <f t="shared" si="20"/>
        <v>105</v>
      </c>
      <c r="P346">
        <f t="shared" si="21"/>
        <v>56.07</v>
      </c>
      <c r="Q346" s="11" t="s">
        <v>8315</v>
      </c>
      <c r="R346" t="s">
        <v>8316</v>
      </c>
      <c r="S346" s="16">
        <f t="shared" si="22"/>
        <v>42037.938206018516</v>
      </c>
      <c r="T346" s="16">
        <f t="shared" si="23"/>
        <v>42068.166666666672</v>
      </c>
    </row>
    <row r="347" spans="1:20" ht="42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9">
        <f t="shared" si="20"/>
        <v>110</v>
      </c>
      <c r="P347">
        <f t="shared" si="21"/>
        <v>47.03</v>
      </c>
      <c r="Q347" s="11" t="s">
        <v>8315</v>
      </c>
      <c r="R347" t="s">
        <v>8316</v>
      </c>
      <c r="S347" s="16">
        <f t="shared" si="22"/>
        <v>42619.935694444444</v>
      </c>
      <c r="T347" s="16">
        <f t="shared" si="23"/>
        <v>42643.875</v>
      </c>
    </row>
    <row r="348" spans="1:20" ht="2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9">
        <f t="shared" si="20"/>
        <v>100</v>
      </c>
      <c r="P348">
        <f t="shared" si="21"/>
        <v>47.67</v>
      </c>
      <c r="Q348" s="11" t="s">
        <v>8315</v>
      </c>
      <c r="R348" t="s">
        <v>8316</v>
      </c>
      <c r="S348" s="16">
        <f t="shared" si="22"/>
        <v>41877.221886574072</v>
      </c>
      <c r="T348" s="16">
        <f t="shared" si="23"/>
        <v>41910.140972222223</v>
      </c>
    </row>
    <row r="349" spans="1:20" ht="28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9">
        <f t="shared" si="20"/>
        <v>120</v>
      </c>
      <c r="P349">
        <f t="shared" si="21"/>
        <v>88.24</v>
      </c>
      <c r="Q349" s="11" t="s">
        <v>8315</v>
      </c>
      <c r="R349" t="s">
        <v>8316</v>
      </c>
      <c r="S349" s="16">
        <f t="shared" si="22"/>
        <v>41828.736921296295</v>
      </c>
      <c r="T349" s="16">
        <f t="shared" si="23"/>
        <v>41846.291666666664</v>
      </c>
    </row>
    <row r="350" spans="1:20" ht="70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9">
        <f t="shared" si="20"/>
        <v>105</v>
      </c>
      <c r="P350">
        <f t="shared" si="21"/>
        <v>80.72</v>
      </c>
      <c r="Q350" s="11" t="s">
        <v>8315</v>
      </c>
      <c r="R350" t="s">
        <v>8316</v>
      </c>
      <c r="S350" s="16">
        <f t="shared" si="22"/>
        <v>42545.774189814809</v>
      </c>
      <c r="T350" s="16">
        <f t="shared" si="23"/>
        <v>42605.774189814809</v>
      </c>
    </row>
    <row r="351" spans="1:20" ht="42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9">
        <f t="shared" si="20"/>
        <v>100</v>
      </c>
      <c r="P351">
        <f t="shared" si="21"/>
        <v>68.97</v>
      </c>
      <c r="Q351" s="11" t="s">
        <v>8315</v>
      </c>
      <c r="R351" t="s">
        <v>8316</v>
      </c>
      <c r="S351" s="16">
        <f t="shared" si="22"/>
        <v>42460.741747685184</v>
      </c>
      <c r="T351" s="16">
        <f t="shared" si="23"/>
        <v>42511.165972222225</v>
      </c>
    </row>
    <row r="352" spans="1:20" ht="2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9">
        <f t="shared" si="20"/>
        <v>100</v>
      </c>
      <c r="P352">
        <f t="shared" si="21"/>
        <v>550.04</v>
      </c>
      <c r="Q352" s="11" t="s">
        <v>8315</v>
      </c>
      <c r="R352" t="s">
        <v>8316</v>
      </c>
      <c r="S352" s="16">
        <f t="shared" si="22"/>
        <v>41887.292187500003</v>
      </c>
      <c r="T352" s="16">
        <f t="shared" si="23"/>
        <v>41917.292187500003</v>
      </c>
    </row>
    <row r="353" spans="1:20" ht="4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9">
        <f t="shared" si="20"/>
        <v>104</v>
      </c>
      <c r="P353">
        <f t="shared" si="21"/>
        <v>57.78</v>
      </c>
      <c r="Q353" s="11" t="s">
        <v>8315</v>
      </c>
      <c r="R353" t="s">
        <v>8316</v>
      </c>
      <c r="S353" s="16">
        <f t="shared" si="22"/>
        <v>41828.646319444444</v>
      </c>
      <c r="T353" s="16">
        <f t="shared" si="23"/>
        <v>41861.665972222225</v>
      </c>
    </row>
    <row r="354" spans="1:20" ht="4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9">
        <f t="shared" si="20"/>
        <v>116</v>
      </c>
      <c r="P354">
        <f t="shared" si="21"/>
        <v>73.58</v>
      </c>
      <c r="Q354" s="11" t="s">
        <v>8315</v>
      </c>
      <c r="R354" t="s">
        <v>8316</v>
      </c>
      <c r="S354" s="16">
        <f t="shared" si="22"/>
        <v>42173.803217592591</v>
      </c>
      <c r="T354" s="16">
        <f t="shared" si="23"/>
        <v>42203.290972222225</v>
      </c>
    </row>
    <row r="355" spans="1:20" ht="2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9">
        <f t="shared" si="20"/>
        <v>101</v>
      </c>
      <c r="P355">
        <f t="shared" si="21"/>
        <v>75.5</v>
      </c>
      <c r="Q355" s="11" t="s">
        <v>8315</v>
      </c>
      <c r="R355" t="s">
        <v>8316</v>
      </c>
      <c r="S355" s="16">
        <f t="shared" si="22"/>
        <v>41775.858564814815</v>
      </c>
      <c r="T355" s="16">
        <f t="shared" si="23"/>
        <v>41822.165972222225</v>
      </c>
    </row>
    <row r="356" spans="1:20" ht="42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9">
        <f t="shared" si="20"/>
        <v>102</v>
      </c>
      <c r="P356">
        <f t="shared" si="21"/>
        <v>235.46</v>
      </c>
      <c r="Q356" s="11" t="s">
        <v>8315</v>
      </c>
      <c r="R356" t="s">
        <v>8316</v>
      </c>
      <c r="S356" s="16">
        <f t="shared" si="22"/>
        <v>42055.277199074073</v>
      </c>
      <c r="T356" s="16">
        <f t="shared" si="23"/>
        <v>42082.610416666663</v>
      </c>
    </row>
    <row r="357" spans="1:20" ht="42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9">
        <f t="shared" si="20"/>
        <v>111</v>
      </c>
      <c r="P357">
        <f t="shared" si="21"/>
        <v>92.5</v>
      </c>
      <c r="Q357" s="11" t="s">
        <v>8315</v>
      </c>
      <c r="R357" t="s">
        <v>8316</v>
      </c>
      <c r="S357" s="16">
        <f t="shared" si="22"/>
        <v>42447.896666666667</v>
      </c>
      <c r="T357" s="16">
        <f t="shared" si="23"/>
        <v>42470.166666666672</v>
      </c>
    </row>
    <row r="358" spans="1:20" ht="4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9">
        <f t="shared" si="20"/>
        <v>109</v>
      </c>
      <c r="P358">
        <f t="shared" si="21"/>
        <v>46.05</v>
      </c>
      <c r="Q358" s="11" t="s">
        <v>8315</v>
      </c>
      <c r="R358" t="s">
        <v>8316</v>
      </c>
      <c r="S358" s="16">
        <f t="shared" si="22"/>
        <v>42523.248715277776</v>
      </c>
      <c r="T358" s="16">
        <f t="shared" si="23"/>
        <v>42537.248715277776</v>
      </c>
    </row>
    <row r="359" spans="1:20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9">
        <f t="shared" si="20"/>
        <v>100</v>
      </c>
      <c r="P359">
        <f t="shared" si="21"/>
        <v>31.58</v>
      </c>
      <c r="Q359" s="11" t="s">
        <v>8315</v>
      </c>
      <c r="R359" t="s">
        <v>8316</v>
      </c>
      <c r="S359" s="16">
        <f t="shared" si="22"/>
        <v>41822.90488425926</v>
      </c>
      <c r="T359" s="16">
        <f t="shared" si="23"/>
        <v>41844.291666666664</v>
      </c>
    </row>
    <row r="360" spans="1:20" ht="42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9">
        <f t="shared" si="20"/>
        <v>104</v>
      </c>
      <c r="P360">
        <f t="shared" si="21"/>
        <v>36.96</v>
      </c>
      <c r="Q360" s="11" t="s">
        <v>8315</v>
      </c>
      <c r="R360" t="s">
        <v>8316</v>
      </c>
      <c r="S360" s="16">
        <f t="shared" si="22"/>
        <v>42185.556157407409</v>
      </c>
      <c r="T360" s="16">
        <f t="shared" si="23"/>
        <v>42208.772916666669</v>
      </c>
    </row>
    <row r="361" spans="1:20" ht="4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9">
        <f t="shared" si="20"/>
        <v>101</v>
      </c>
      <c r="P361">
        <f t="shared" si="21"/>
        <v>88.25</v>
      </c>
      <c r="Q361" s="11" t="s">
        <v>8315</v>
      </c>
      <c r="R361" t="s">
        <v>8316</v>
      </c>
      <c r="S361" s="16">
        <f t="shared" si="22"/>
        <v>41820.62809027778</v>
      </c>
      <c r="T361" s="16">
        <f t="shared" si="23"/>
        <v>41841.165972222225</v>
      </c>
    </row>
    <row r="362" spans="1:20" ht="4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9">
        <f t="shared" si="20"/>
        <v>129</v>
      </c>
      <c r="P362">
        <f t="shared" si="21"/>
        <v>64.38</v>
      </c>
      <c r="Q362" s="11" t="s">
        <v>8315</v>
      </c>
      <c r="R362" t="s">
        <v>8316</v>
      </c>
      <c r="S362" s="16">
        <f t="shared" si="22"/>
        <v>41876.815787037034</v>
      </c>
      <c r="T362" s="16">
        <f t="shared" si="23"/>
        <v>41894.815787037034</v>
      </c>
    </row>
    <row r="363" spans="1:20" ht="28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9">
        <f t="shared" si="20"/>
        <v>103</v>
      </c>
      <c r="P363">
        <f t="shared" si="21"/>
        <v>62.05</v>
      </c>
      <c r="Q363" s="11" t="s">
        <v>8315</v>
      </c>
      <c r="R363" t="s">
        <v>8316</v>
      </c>
      <c r="S363" s="16">
        <f t="shared" si="22"/>
        <v>41802.574282407404</v>
      </c>
      <c r="T363" s="16">
        <f t="shared" si="23"/>
        <v>41823.165972222225</v>
      </c>
    </row>
    <row r="364" spans="1:20" ht="42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9">
        <f t="shared" si="20"/>
        <v>110</v>
      </c>
      <c r="P364">
        <f t="shared" si="21"/>
        <v>73.400000000000006</v>
      </c>
      <c r="Q364" s="11" t="s">
        <v>8315</v>
      </c>
      <c r="R364" t="s">
        <v>8316</v>
      </c>
      <c r="S364" s="16">
        <f t="shared" si="22"/>
        <v>41786.761354166665</v>
      </c>
      <c r="T364" s="16">
        <f t="shared" si="23"/>
        <v>41821.207638888889</v>
      </c>
    </row>
    <row r="365" spans="1:20" ht="42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9">
        <f t="shared" si="20"/>
        <v>113</v>
      </c>
      <c r="P365">
        <f t="shared" si="21"/>
        <v>99.5</v>
      </c>
      <c r="Q365" s="11" t="s">
        <v>8315</v>
      </c>
      <c r="R365" t="s">
        <v>8316</v>
      </c>
      <c r="S365" s="16">
        <f t="shared" si="22"/>
        <v>42627.454097222217</v>
      </c>
      <c r="T365" s="16">
        <f t="shared" si="23"/>
        <v>42648.454097222217</v>
      </c>
    </row>
    <row r="366" spans="1:20" ht="56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9">
        <f t="shared" si="20"/>
        <v>112</v>
      </c>
      <c r="P366">
        <f t="shared" si="21"/>
        <v>62.17</v>
      </c>
      <c r="Q366" s="11" t="s">
        <v>8315</v>
      </c>
      <c r="R366" t="s">
        <v>8316</v>
      </c>
      <c r="S366" s="16">
        <f t="shared" si="22"/>
        <v>42374.651504629626</v>
      </c>
      <c r="T366" s="16">
        <f t="shared" si="23"/>
        <v>42384.651504629626</v>
      </c>
    </row>
    <row r="367" spans="1:20" ht="42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9">
        <f t="shared" si="20"/>
        <v>139</v>
      </c>
      <c r="P367">
        <f t="shared" si="21"/>
        <v>62.33</v>
      </c>
      <c r="Q367" s="11" t="s">
        <v>8315</v>
      </c>
      <c r="R367" t="s">
        <v>8316</v>
      </c>
      <c r="S367" s="16">
        <f t="shared" si="22"/>
        <v>41772.685393518521</v>
      </c>
      <c r="T367" s="16">
        <f t="shared" si="23"/>
        <v>41806.290972222225</v>
      </c>
    </row>
    <row r="368" spans="1:20" ht="42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9">
        <f t="shared" si="20"/>
        <v>111</v>
      </c>
      <c r="P368">
        <f t="shared" si="21"/>
        <v>58.79</v>
      </c>
      <c r="Q368" s="11" t="s">
        <v>8315</v>
      </c>
      <c r="R368" t="s">
        <v>8316</v>
      </c>
      <c r="S368" s="16">
        <f t="shared" si="22"/>
        <v>42633.116851851853</v>
      </c>
      <c r="T368" s="16">
        <f t="shared" si="23"/>
        <v>42663.116851851853</v>
      </c>
    </row>
    <row r="369" spans="1:20" ht="42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9">
        <f t="shared" si="20"/>
        <v>139</v>
      </c>
      <c r="P369">
        <f t="shared" si="21"/>
        <v>45.35</v>
      </c>
      <c r="Q369" s="11" t="s">
        <v>8315</v>
      </c>
      <c r="R369" t="s">
        <v>8316</v>
      </c>
      <c r="S369" s="16">
        <f t="shared" si="22"/>
        <v>42219.180393518516</v>
      </c>
      <c r="T369" s="16">
        <f t="shared" si="23"/>
        <v>42249.180393518516</v>
      </c>
    </row>
    <row r="370" spans="1:20" ht="42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9">
        <f t="shared" si="20"/>
        <v>106</v>
      </c>
      <c r="P370">
        <f t="shared" si="21"/>
        <v>41.94</v>
      </c>
      <c r="Q370" s="11" t="s">
        <v>8315</v>
      </c>
      <c r="R370" t="s">
        <v>8316</v>
      </c>
      <c r="S370" s="16">
        <f t="shared" si="22"/>
        <v>41753.593275462961</v>
      </c>
      <c r="T370" s="16">
        <f t="shared" si="23"/>
        <v>41778.875</v>
      </c>
    </row>
    <row r="371" spans="1:20" ht="42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9">
        <f t="shared" si="20"/>
        <v>101</v>
      </c>
      <c r="P371">
        <f t="shared" si="21"/>
        <v>59.17</v>
      </c>
      <c r="Q371" s="11" t="s">
        <v>8315</v>
      </c>
      <c r="R371" t="s">
        <v>8316</v>
      </c>
      <c r="S371" s="16">
        <f t="shared" si="22"/>
        <v>42230.662731481483</v>
      </c>
      <c r="T371" s="16">
        <f t="shared" si="23"/>
        <v>42245.165972222225</v>
      </c>
    </row>
    <row r="372" spans="1:20" ht="4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9">
        <f t="shared" si="20"/>
        <v>100</v>
      </c>
      <c r="P372">
        <f t="shared" si="21"/>
        <v>200.49</v>
      </c>
      <c r="Q372" s="11" t="s">
        <v>8315</v>
      </c>
      <c r="R372" t="s">
        <v>8316</v>
      </c>
      <c r="S372" s="16">
        <f t="shared" si="22"/>
        <v>41787.218229166669</v>
      </c>
      <c r="T372" s="16">
        <f t="shared" si="23"/>
        <v>41817.218229166669</v>
      </c>
    </row>
    <row r="373" spans="1:20" ht="4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9">
        <f t="shared" si="20"/>
        <v>118</v>
      </c>
      <c r="P373">
        <f t="shared" si="21"/>
        <v>57.26</v>
      </c>
      <c r="Q373" s="11" t="s">
        <v>8315</v>
      </c>
      <c r="R373" t="s">
        <v>8316</v>
      </c>
      <c r="S373" s="16">
        <f t="shared" si="22"/>
        <v>42147.826840277776</v>
      </c>
      <c r="T373" s="16">
        <f t="shared" si="23"/>
        <v>42176.934027777781</v>
      </c>
    </row>
    <row r="374" spans="1:20" ht="42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9">
        <f t="shared" si="20"/>
        <v>120</v>
      </c>
      <c r="P374">
        <f t="shared" si="21"/>
        <v>58.06</v>
      </c>
      <c r="Q374" s="11" t="s">
        <v>8315</v>
      </c>
      <c r="R374" t="s">
        <v>8316</v>
      </c>
      <c r="S374" s="16">
        <f t="shared" si="22"/>
        <v>41940.598182870373</v>
      </c>
      <c r="T374" s="16">
        <f t="shared" si="23"/>
        <v>41970.639849537038</v>
      </c>
    </row>
    <row r="375" spans="1:20" ht="28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9">
        <f t="shared" si="20"/>
        <v>128</v>
      </c>
      <c r="P375">
        <f t="shared" si="21"/>
        <v>186.8</v>
      </c>
      <c r="Q375" s="11" t="s">
        <v>8315</v>
      </c>
      <c r="R375" t="s">
        <v>8316</v>
      </c>
      <c r="S375" s="16">
        <f t="shared" si="22"/>
        <v>42020.700567129628</v>
      </c>
      <c r="T375" s="16">
        <f t="shared" si="23"/>
        <v>42065.207638888889</v>
      </c>
    </row>
    <row r="376" spans="1:20" ht="28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9">
        <f t="shared" si="20"/>
        <v>126</v>
      </c>
      <c r="P376">
        <f t="shared" si="21"/>
        <v>74.12</v>
      </c>
      <c r="Q376" s="11" t="s">
        <v>8315</v>
      </c>
      <c r="R376" t="s">
        <v>8316</v>
      </c>
      <c r="S376" s="16">
        <f t="shared" si="22"/>
        <v>41891.96503472222</v>
      </c>
      <c r="T376" s="16">
        <f t="shared" si="23"/>
        <v>41901</v>
      </c>
    </row>
    <row r="377" spans="1:20" ht="42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9">
        <f t="shared" si="20"/>
        <v>107</v>
      </c>
      <c r="P377">
        <f t="shared" si="21"/>
        <v>62.67</v>
      </c>
      <c r="Q377" s="11" t="s">
        <v>8315</v>
      </c>
      <c r="R377" t="s">
        <v>8316</v>
      </c>
      <c r="S377" s="16">
        <f t="shared" si="22"/>
        <v>42490.133877314816</v>
      </c>
      <c r="T377" s="16">
        <f t="shared" si="23"/>
        <v>42527.083333333328</v>
      </c>
    </row>
    <row r="378" spans="1:20" ht="56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9">
        <f t="shared" si="20"/>
        <v>100</v>
      </c>
      <c r="P378">
        <f t="shared" si="21"/>
        <v>121.36</v>
      </c>
      <c r="Q378" s="11" t="s">
        <v>8315</v>
      </c>
      <c r="R378" t="s">
        <v>8316</v>
      </c>
      <c r="S378" s="16">
        <f t="shared" si="22"/>
        <v>41995.870486111111</v>
      </c>
      <c r="T378" s="16">
        <f t="shared" si="23"/>
        <v>42015.870486111111</v>
      </c>
    </row>
    <row r="379" spans="1:20" ht="28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9">
        <f t="shared" si="20"/>
        <v>111</v>
      </c>
      <c r="P379">
        <f t="shared" si="21"/>
        <v>40.630000000000003</v>
      </c>
      <c r="Q379" s="11" t="s">
        <v>8315</v>
      </c>
      <c r="R379" t="s">
        <v>8316</v>
      </c>
      <c r="S379" s="16">
        <f t="shared" si="22"/>
        <v>42401.806562500002</v>
      </c>
      <c r="T379" s="16">
        <f t="shared" si="23"/>
        <v>42431.806562500002</v>
      </c>
    </row>
    <row r="380" spans="1:20" ht="4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9">
        <f t="shared" si="20"/>
        <v>101</v>
      </c>
      <c r="P380">
        <f t="shared" si="21"/>
        <v>63</v>
      </c>
      <c r="Q380" s="11" t="s">
        <v>8315</v>
      </c>
      <c r="R380" t="s">
        <v>8316</v>
      </c>
      <c r="S380" s="16">
        <f t="shared" si="22"/>
        <v>41897.602037037039</v>
      </c>
      <c r="T380" s="16">
        <f t="shared" si="23"/>
        <v>41927.602037037039</v>
      </c>
    </row>
    <row r="381" spans="1:20" ht="2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9">
        <f t="shared" si="20"/>
        <v>121</v>
      </c>
      <c r="P381">
        <f t="shared" si="21"/>
        <v>33.67</v>
      </c>
      <c r="Q381" s="11" t="s">
        <v>8315</v>
      </c>
      <c r="R381" t="s">
        <v>8316</v>
      </c>
      <c r="S381" s="16">
        <f t="shared" si="22"/>
        <v>41882.585648148146</v>
      </c>
      <c r="T381" s="16">
        <f t="shared" si="23"/>
        <v>41912.666666666664</v>
      </c>
    </row>
    <row r="382" spans="1:20" ht="42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9">
        <f t="shared" si="20"/>
        <v>123</v>
      </c>
      <c r="P382">
        <f t="shared" si="21"/>
        <v>43.2</v>
      </c>
      <c r="Q382" s="11" t="s">
        <v>8315</v>
      </c>
      <c r="R382" t="s">
        <v>8316</v>
      </c>
      <c r="S382" s="16">
        <f t="shared" si="22"/>
        <v>42556.504490740743</v>
      </c>
      <c r="T382" s="16">
        <f t="shared" si="23"/>
        <v>42595.290972222225</v>
      </c>
    </row>
    <row r="383" spans="1:20" ht="42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9">
        <f t="shared" si="20"/>
        <v>103</v>
      </c>
      <c r="P383">
        <f t="shared" si="21"/>
        <v>83.57</v>
      </c>
      <c r="Q383" s="11" t="s">
        <v>8315</v>
      </c>
      <c r="R383" t="s">
        <v>8316</v>
      </c>
      <c r="S383" s="16">
        <f t="shared" si="22"/>
        <v>41792.542986111112</v>
      </c>
      <c r="T383" s="16">
        <f t="shared" si="23"/>
        <v>41813.75</v>
      </c>
    </row>
    <row r="384" spans="1:20" ht="42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9">
        <f t="shared" si="20"/>
        <v>121</v>
      </c>
      <c r="P384">
        <f t="shared" si="21"/>
        <v>140</v>
      </c>
      <c r="Q384" s="11" t="s">
        <v>8315</v>
      </c>
      <c r="R384" t="s">
        <v>8316</v>
      </c>
      <c r="S384" s="16">
        <f t="shared" si="22"/>
        <v>41879.913761574076</v>
      </c>
      <c r="T384" s="16">
        <f t="shared" si="23"/>
        <v>41894.913761574076</v>
      </c>
    </row>
    <row r="385" spans="1:20" ht="28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9">
        <f t="shared" si="20"/>
        <v>186</v>
      </c>
      <c r="P385">
        <f t="shared" si="21"/>
        <v>80.87</v>
      </c>
      <c r="Q385" s="11" t="s">
        <v>8315</v>
      </c>
      <c r="R385" t="s">
        <v>8316</v>
      </c>
      <c r="S385" s="16">
        <f t="shared" si="22"/>
        <v>42552.048356481479</v>
      </c>
      <c r="T385" s="16">
        <f t="shared" si="23"/>
        <v>42573.226388888885</v>
      </c>
    </row>
    <row r="386" spans="1:20" ht="4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9">
        <f t="shared" ref="O386:O413" si="24">ROUND(E386/D386*100,0)</f>
        <v>300</v>
      </c>
      <c r="P386">
        <f t="shared" ref="P386:P413" si="25">IFERROR(ROUND(E386/L386,2),0)</f>
        <v>53.85</v>
      </c>
      <c r="Q386" s="11" t="s">
        <v>8315</v>
      </c>
      <c r="R386" t="s">
        <v>8316</v>
      </c>
      <c r="S386" s="16">
        <f t="shared" ref="S386:S413" si="26">(((J386/60)/60/24)+DATE(1970,1,1))</f>
        <v>41810.142199074071</v>
      </c>
      <c r="T386" s="16">
        <f t="shared" ref="T386:T413" si="27">(((I386/60)/60)/24)+DATE(1970,1,1)</f>
        <v>41824.142199074071</v>
      </c>
    </row>
    <row r="387" spans="1:20" ht="28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9">
        <f t="shared" si="24"/>
        <v>141</v>
      </c>
      <c r="P387">
        <f t="shared" si="25"/>
        <v>67.959999999999994</v>
      </c>
      <c r="Q387" s="11" t="s">
        <v>8315</v>
      </c>
      <c r="R387" t="s">
        <v>8316</v>
      </c>
      <c r="S387" s="16">
        <f t="shared" si="26"/>
        <v>42072.576249999998</v>
      </c>
      <c r="T387" s="16">
        <f t="shared" si="27"/>
        <v>42097.576249999998</v>
      </c>
    </row>
    <row r="388" spans="1:20" ht="2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9">
        <f t="shared" si="24"/>
        <v>114</v>
      </c>
      <c r="P388">
        <f t="shared" si="25"/>
        <v>27.14</v>
      </c>
      <c r="Q388" s="11" t="s">
        <v>8315</v>
      </c>
      <c r="R388" t="s">
        <v>8316</v>
      </c>
      <c r="S388" s="16">
        <f t="shared" si="26"/>
        <v>41779.724224537036</v>
      </c>
      <c r="T388" s="16">
        <f t="shared" si="27"/>
        <v>41805.666666666664</v>
      </c>
    </row>
    <row r="389" spans="1:20" ht="42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9">
        <f t="shared" si="24"/>
        <v>154</v>
      </c>
      <c r="P389">
        <f t="shared" si="25"/>
        <v>110.87</v>
      </c>
      <c r="Q389" s="11" t="s">
        <v>8315</v>
      </c>
      <c r="R389" t="s">
        <v>8316</v>
      </c>
      <c r="S389" s="16">
        <f t="shared" si="26"/>
        <v>42134.172071759262</v>
      </c>
      <c r="T389" s="16">
        <f t="shared" si="27"/>
        <v>42155.290972222225</v>
      </c>
    </row>
    <row r="390" spans="1:20" ht="4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9">
        <f t="shared" si="24"/>
        <v>102</v>
      </c>
      <c r="P390">
        <f t="shared" si="25"/>
        <v>106.84</v>
      </c>
      <c r="Q390" s="11" t="s">
        <v>8315</v>
      </c>
      <c r="R390" t="s">
        <v>8316</v>
      </c>
      <c r="S390" s="16">
        <f t="shared" si="26"/>
        <v>42505.738032407404</v>
      </c>
      <c r="T390" s="16">
        <f t="shared" si="27"/>
        <v>42525.738032407404</v>
      </c>
    </row>
    <row r="391" spans="1:20" ht="4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9">
        <f t="shared" si="24"/>
        <v>102</v>
      </c>
      <c r="P391">
        <f t="shared" si="25"/>
        <v>105.52</v>
      </c>
      <c r="Q391" s="11" t="s">
        <v>8315</v>
      </c>
      <c r="R391" t="s">
        <v>8316</v>
      </c>
      <c r="S391" s="16">
        <f t="shared" si="26"/>
        <v>42118.556331018524</v>
      </c>
      <c r="T391" s="16">
        <f t="shared" si="27"/>
        <v>42150.165972222225</v>
      </c>
    </row>
    <row r="392" spans="1:20" ht="4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9">
        <f t="shared" si="24"/>
        <v>156</v>
      </c>
      <c r="P392">
        <f t="shared" si="25"/>
        <v>51.92</v>
      </c>
      <c r="Q392" s="11" t="s">
        <v>8315</v>
      </c>
      <c r="R392" t="s">
        <v>8316</v>
      </c>
      <c r="S392" s="16">
        <f t="shared" si="26"/>
        <v>42360.887835648144</v>
      </c>
      <c r="T392" s="16">
        <f t="shared" si="27"/>
        <v>42390.887835648144</v>
      </c>
    </row>
    <row r="393" spans="1:20" ht="2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9">
        <f t="shared" si="24"/>
        <v>105</v>
      </c>
      <c r="P393">
        <f t="shared" si="25"/>
        <v>86.23</v>
      </c>
      <c r="Q393" s="11" t="s">
        <v>8315</v>
      </c>
      <c r="R393" t="s">
        <v>8316</v>
      </c>
      <c r="S393" s="16">
        <f t="shared" si="26"/>
        <v>42165.993125000001</v>
      </c>
      <c r="T393" s="16">
        <f t="shared" si="27"/>
        <v>42187.993125000001</v>
      </c>
    </row>
    <row r="394" spans="1:20" ht="4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9">
        <f t="shared" si="24"/>
        <v>101</v>
      </c>
      <c r="P394">
        <f t="shared" si="25"/>
        <v>114.55</v>
      </c>
      <c r="Q394" s="11" t="s">
        <v>8315</v>
      </c>
      <c r="R394" t="s">
        <v>8316</v>
      </c>
      <c r="S394" s="16">
        <f t="shared" si="26"/>
        <v>41927.936157407406</v>
      </c>
      <c r="T394" s="16">
        <f t="shared" si="27"/>
        <v>41948.977824074071</v>
      </c>
    </row>
    <row r="395" spans="1:20" ht="4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9">
        <f t="shared" si="24"/>
        <v>339</v>
      </c>
      <c r="P395">
        <f t="shared" si="25"/>
        <v>62.59</v>
      </c>
      <c r="Q395" s="11" t="s">
        <v>8315</v>
      </c>
      <c r="R395" t="s">
        <v>8316</v>
      </c>
      <c r="S395" s="16">
        <f t="shared" si="26"/>
        <v>42462.140868055561</v>
      </c>
      <c r="T395" s="16">
        <f t="shared" si="27"/>
        <v>42489.875</v>
      </c>
    </row>
    <row r="396" spans="1:20" ht="42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9">
        <f t="shared" si="24"/>
        <v>101</v>
      </c>
      <c r="P396">
        <f t="shared" si="25"/>
        <v>61.06</v>
      </c>
      <c r="Q396" s="11" t="s">
        <v>8315</v>
      </c>
      <c r="R396" t="s">
        <v>8316</v>
      </c>
      <c r="S396" s="16">
        <f t="shared" si="26"/>
        <v>42632.348310185189</v>
      </c>
      <c r="T396" s="16">
        <f t="shared" si="27"/>
        <v>42663.204861111109</v>
      </c>
    </row>
    <row r="397" spans="1:20" ht="42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9">
        <f t="shared" si="24"/>
        <v>122</v>
      </c>
      <c r="P397">
        <f t="shared" si="25"/>
        <v>70.23</v>
      </c>
      <c r="Q397" s="11" t="s">
        <v>8315</v>
      </c>
      <c r="R397" t="s">
        <v>8316</v>
      </c>
      <c r="S397" s="16">
        <f t="shared" si="26"/>
        <v>42054.849050925928</v>
      </c>
      <c r="T397" s="16">
        <f t="shared" si="27"/>
        <v>42084.807384259257</v>
      </c>
    </row>
    <row r="398" spans="1:20" ht="4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9">
        <f t="shared" si="24"/>
        <v>101</v>
      </c>
      <c r="P398">
        <f t="shared" si="25"/>
        <v>78.52</v>
      </c>
      <c r="Q398" s="11" t="s">
        <v>8315</v>
      </c>
      <c r="R398" t="s">
        <v>8316</v>
      </c>
      <c r="S398" s="16">
        <f t="shared" si="26"/>
        <v>42497.275706018518</v>
      </c>
      <c r="T398" s="16">
        <f t="shared" si="27"/>
        <v>42535.904861111107</v>
      </c>
    </row>
    <row r="399" spans="1:20" ht="4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9">
        <f t="shared" si="24"/>
        <v>140</v>
      </c>
      <c r="P399">
        <f t="shared" si="25"/>
        <v>61.82</v>
      </c>
      <c r="Q399" s="11" t="s">
        <v>8315</v>
      </c>
      <c r="R399" t="s">
        <v>8316</v>
      </c>
      <c r="S399" s="16">
        <f t="shared" si="26"/>
        <v>42058.904074074075</v>
      </c>
      <c r="T399" s="16">
        <f t="shared" si="27"/>
        <v>42095.165972222225</v>
      </c>
    </row>
    <row r="400" spans="1:20" ht="5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9">
        <f t="shared" si="24"/>
        <v>119</v>
      </c>
      <c r="P400">
        <f t="shared" si="25"/>
        <v>48.34</v>
      </c>
      <c r="Q400" s="11" t="s">
        <v>8315</v>
      </c>
      <c r="R400" t="s">
        <v>8316</v>
      </c>
      <c r="S400" s="16">
        <f t="shared" si="26"/>
        <v>41807.690081018518</v>
      </c>
      <c r="T400" s="16">
        <f t="shared" si="27"/>
        <v>41837.690081018518</v>
      </c>
    </row>
    <row r="401" spans="1:20" ht="4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9">
        <f t="shared" si="24"/>
        <v>107</v>
      </c>
      <c r="P401">
        <f t="shared" si="25"/>
        <v>107.25</v>
      </c>
      <c r="Q401" s="11" t="s">
        <v>8315</v>
      </c>
      <c r="R401" t="s">
        <v>8316</v>
      </c>
      <c r="S401" s="16">
        <f t="shared" si="26"/>
        <v>42284.69694444444</v>
      </c>
      <c r="T401" s="16">
        <f t="shared" si="27"/>
        <v>42301.165972222225</v>
      </c>
    </row>
    <row r="402" spans="1:20" ht="42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9">
        <f t="shared" si="24"/>
        <v>228</v>
      </c>
      <c r="P402">
        <f t="shared" si="25"/>
        <v>57</v>
      </c>
      <c r="Q402" s="11" t="s">
        <v>8315</v>
      </c>
      <c r="R402" t="s">
        <v>8316</v>
      </c>
      <c r="S402" s="16">
        <f t="shared" si="26"/>
        <v>42045.84238425926</v>
      </c>
      <c r="T402" s="16">
        <f t="shared" si="27"/>
        <v>42075.800717592589</v>
      </c>
    </row>
    <row r="403" spans="1:20" ht="28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9">
        <f t="shared" si="24"/>
        <v>106</v>
      </c>
      <c r="P403">
        <f t="shared" si="25"/>
        <v>40.92</v>
      </c>
      <c r="Q403" s="11" t="s">
        <v>8315</v>
      </c>
      <c r="R403" t="s">
        <v>8316</v>
      </c>
      <c r="S403" s="16">
        <f t="shared" si="26"/>
        <v>42184.209537037037</v>
      </c>
      <c r="T403" s="16">
        <f t="shared" si="27"/>
        <v>42202.876388888893</v>
      </c>
    </row>
    <row r="404" spans="1:20" ht="42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9">
        <f t="shared" si="24"/>
        <v>105</v>
      </c>
      <c r="P404">
        <f t="shared" si="25"/>
        <v>79.540000000000006</v>
      </c>
      <c r="Q404" s="11" t="s">
        <v>8315</v>
      </c>
      <c r="R404" t="s">
        <v>8316</v>
      </c>
      <c r="S404" s="16">
        <f t="shared" si="26"/>
        <v>42341.180636574078</v>
      </c>
      <c r="T404" s="16">
        <f t="shared" si="27"/>
        <v>42373.180636574078</v>
      </c>
    </row>
    <row r="405" spans="1:20" ht="42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9">
        <f t="shared" si="24"/>
        <v>106</v>
      </c>
      <c r="P405">
        <f t="shared" si="25"/>
        <v>64.63</v>
      </c>
      <c r="Q405" s="11" t="s">
        <v>8315</v>
      </c>
      <c r="R405" t="s">
        <v>8316</v>
      </c>
      <c r="S405" s="16">
        <f t="shared" si="26"/>
        <v>42170.910231481481</v>
      </c>
      <c r="T405" s="16">
        <f t="shared" si="27"/>
        <v>42205.165972222225</v>
      </c>
    </row>
    <row r="406" spans="1:20" ht="4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9">
        <f t="shared" si="24"/>
        <v>105</v>
      </c>
      <c r="P406">
        <f t="shared" si="25"/>
        <v>107.57</v>
      </c>
      <c r="Q406" s="11" t="s">
        <v>8315</v>
      </c>
      <c r="R406" t="s">
        <v>8316</v>
      </c>
      <c r="S406" s="16">
        <f t="shared" si="26"/>
        <v>42151.069606481484</v>
      </c>
      <c r="T406" s="16">
        <f t="shared" si="27"/>
        <v>42172.069606481484</v>
      </c>
    </row>
    <row r="407" spans="1:20" ht="42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9">
        <f t="shared" si="24"/>
        <v>100</v>
      </c>
      <c r="P407">
        <f t="shared" si="25"/>
        <v>178.57</v>
      </c>
      <c r="Q407" s="11" t="s">
        <v>8315</v>
      </c>
      <c r="R407" t="s">
        <v>8316</v>
      </c>
      <c r="S407" s="16">
        <f t="shared" si="26"/>
        <v>41944.527627314819</v>
      </c>
      <c r="T407" s="16">
        <f t="shared" si="27"/>
        <v>42004.569293981483</v>
      </c>
    </row>
    <row r="408" spans="1:20" ht="4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9">
        <f t="shared" si="24"/>
        <v>100</v>
      </c>
      <c r="P408">
        <f t="shared" si="25"/>
        <v>62.63</v>
      </c>
      <c r="Q408" s="11" t="s">
        <v>8315</v>
      </c>
      <c r="R408" t="s">
        <v>8316</v>
      </c>
      <c r="S408" s="16">
        <f t="shared" si="26"/>
        <v>42593.865405092598</v>
      </c>
      <c r="T408" s="16">
        <f t="shared" si="27"/>
        <v>42613.865405092598</v>
      </c>
    </row>
    <row r="409" spans="1:20" ht="42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9">
        <f t="shared" si="24"/>
        <v>225</v>
      </c>
      <c r="P409">
        <f t="shared" si="25"/>
        <v>75</v>
      </c>
      <c r="Q409" s="11" t="s">
        <v>8315</v>
      </c>
      <c r="R409" t="s">
        <v>8316</v>
      </c>
      <c r="S409" s="16">
        <f t="shared" si="26"/>
        <v>42503.740868055553</v>
      </c>
      <c r="T409" s="16">
        <f t="shared" si="27"/>
        <v>42517.740868055553</v>
      </c>
    </row>
    <row r="410" spans="1:20" ht="4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9">
        <f t="shared" si="24"/>
        <v>106</v>
      </c>
      <c r="P410">
        <f t="shared" si="25"/>
        <v>58.9</v>
      </c>
      <c r="Q410" s="11" t="s">
        <v>8315</v>
      </c>
      <c r="R410" t="s">
        <v>8316</v>
      </c>
      <c r="S410" s="16">
        <f t="shared" si="26"/>
        <v>41927.848900462966</v>
      </c>
      <c r="T410" s="16">
        <f t="shared" si="27"/>
        <v>41948.890567129631</v>
      </c>
    </row>
    <row r="411" spans="1:20" ht="4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9">
        <f t="shared" si="24"/>
        <v>105</v>
      </c>
      <c r="P411">
        <f t="shared" si="25"/>
        <v>139.56</v>
      </c>
      <c r="Q411" s="11" t="s">
        <v>8315</v>
      </c>
      <c r="R411" t="s">
        <v>8316</v>
      </c>
      <c r="S411" s="16">
        <f t="shared" si="26"/>
        <v>42375.114988425921</v>
      </c>
      <c r="T411" s="16">
        <f t="shared" si="27"/>
        <v>42420.114988425921</v>
      </c>
    </row>
    <row r="412" spans="1:20" ht="4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9">
        <f t="shared" si="24"/>
        <v>113</v>
      </c>
      <c r="P412">
        <f t="shared" si="25"/>
        <v>64.290000000000006</v>
      </c>
      <c r="Q412" s="11" t="s">
        <v>8315</v>
      </c>
      <c r="R412" t="s">
        <v>8316</v>
      </c>
      <c r="S412" s="16">
        <f t="shared" si="26"/>
        <v>42553.926527777774</v>
      </c>
      <c r="T412" s="16">
        <f t="shared" si="27"/>
        <v>42585.172916666663</v>
      </c>
    </row>
    <row r="413" spans="1:20" ht="42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9">
        <f t="shared" si="24"/>
        <v>101</v>
      </c>
      <c r="P413">
        <f t="shared" si="25"/>
        <v>63.28</v>
      </c>
      <c r="Q413" s="11" t="s">
        <v>8315</v>
      </c>
      <c r="R413" t="s">
        <v>8316</v>
      </c>
      <c r="S413" s="16">
        <f t="shared" si="26"/>
        <v>42155.142638888887</v>
      </c>
      <c r="T413" s="16">
        <f t="shared" si="27"/>
        <v>42215.142638888887</v>
      </c>
    </row>
  </sheetData>
  <phoneticPr fontId="2" type="noConversion"/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B2872-9554-4738-B1F7-C8CCF25A366B}">
  <dimension ref="A1:T251"/>
  <sheetViews>
    <sheetView workbookViewId="0">
      <selection activeCell="F1" sqref="F1"/>
    </sheetView>
  </sheetViews>
  <sheetFormatPr defaultRowHeight="14" x14ac:dyDescent="0.3"/>
  <cols>
    <col min="2" max="2" width="38.5" customWidth="1"/>
    <col min="3" max="3" width="40.33203125" customWidth="1"/>
    <col min="4" max="4" width="15.6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6640625" customWidth="1"/>
    <col min="16" max="16" width="16.75" bestFit="1" customWidth="1"/>
    <col min="17" max="17" width="41.1640625" customWidth="1"/>
    <col min="18" max="18" width="8.83203125"/>
    <col min="19" max="19" width="20.4140625" bestFit="1" customWidth="1"/>
    <col min="20" max="20" width="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8305</v>
      </c>
      <c r="R1" s="1" t="s">
        <v>8365</v>
      </c>
      <c r="S1" s="15" t="s">
        <v>8363</v>
      </c>
      <c r="T1" s="15" t="s">
        <v>8364</v>
      </c>
    </row>
    <row r="2" spans="1:20" ht="42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f t="shared" ref="O2:O65" si="0">ROUND(E2/D2*100,0)</f>
        <v>0</v>
      </c>
      <c r="P2">
        <f t="shared" ref="P2:P65" si="1">IFERROR(ROUND(E2/L2,2),0)</f>
        <v>0</v>
      </c>
      <c r="Q2" s="11" t="s">
        <v>8315</v>
      </c>
      <c r="R2" t="s">
        <v>8316</v>
      </c>
      <c r="S2" s="16">
        <f t="shared" ref="S2:S65" si="2">(((J2/60)/60/24)+DATE(1970,1,1))</f>
        <v>42492.737847222219</v>
      </c>
      <c r="T2" s="16">
        <f t="shared" ref="T2:T65" si="3">(((I2/60)/60)/24)+DATE(1970,1,1)</f>
        <v>42534.166666666672</v>
      </c>
    </row>
    <row r="3" spans="1:20" ht="42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f t="shared" si="0"/>
        <v>32</v>
      </c>
      <c r="P3">
        <f t="shared" si="1"/>
        <v>60.67</v>
      </c>
      <c r="Q3" s="11" t="s">
        <v>8315</v>
      </c>
      <c r="R3" t="s">
        <v>8316</v>
      </c>
      <c r="S3" s="16">
        <f t="shared" si="2"/>
        <v>42103.016585648147</v>
      </c>
      <c r="T3" s="16">
        <f t="shared" si="3"/>
        <v>42163.016585648147</v>
      </c>
    </row>
    <row r="4" spans="1:20" ht="4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f t="shared" si="0"/>
        <v>0</v>
      </c>
      <c r="P4">
        <f t="shared" si="1"/>
        <v>0</v>
      </c>
      <c r="Q4" s="11" t="s">
        <v>8315</v>
      </c>
      <c r="R4" t="s">
        <v>8316</v>
      </c>
      <c r="S4" s="16">
        <f t="shared" si="2"/>
        <v>42108.692060185189</v>
      </c>
      <c r="T4" s="16">
        <f t="shared" si="3"/>
        <v>42153.692060185189</v>
      </c>
    </row>
    <row r="5" spans="1:20" ht="42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f t="shared" si="0"/>
        <v>0</v>
      </c>
      <c r="P5">
        <f t="shared" si="1"/>
        <v>0</v>
      </c>
      <c r="Q5" s="11" t="s">
        <v>8315</v>
      </c>
      <c r="R5" t="s">
        <v>8316</v>
      </c>
      <c r="S5" s="16">
        <f t="shared" si="2"/>
        <v>42453.806307870371</v>
      </c>
      <c r="T5" s="16">
        <f t="shared" si="3"/>
        <v>42513.806307870371</v>
      </c>
    </row>
    <row r="6" spans="1:20" ht="42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f t="shared" si="0"/>
        <v>0</v>
      </c>
      <c r="P6">
        <f t="shared" si="1"/>
        <v>23.33</v>
      </c>
      <c r="Q6" s="11" t="s">
        <v>8315</v>
      </c>
      <c r="R6" t="s">
        <v>8316</v>
      </c>
      <c r="S6" s="16">
        <f t="shared" si="2"/>
        <v>42123.648831018523</v>
      </c>
      <c r="T6" s="16">
        <f t="shared" si="3"/>
        <v>42153.648831018523</v>
      </c>
    </row>
    <row r="7" spans="1:20" ht="4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f t="shared" si="0"/>
        <v>4</v>
      </c>
      <c r="P7">
        <f t="shared" si="1"/>
        <v>23.92</v>
      </c>
      <c r="Q7" s="11" t="s">
        <v>8315</v>
      </c>
      <c r="R7" t="s">
        <v>8316</v>
      </c>
      <c r="S7" s="16">
        <f t="shared" si="2"/>
        <v>41858.007071759261</v>
      </c>
      <c r="T7" s="16">
        <f t="shared" si="3"/>
        <v>41888.007071759261</v>
      </c>
    </row>
    <row r="8" spans="1:20" ht="42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f t="shared" si="0"/>
        <v>2</v>
      </c>
      <c r="P8">
        <f t="shared" si="1"/>
        <v>15.83</v>
      </c>
      <c r="Q8" s="11" t="s">
        <v>8315</v>
      </c>
      <c r="R8" t="s">
        <v>8316</v>
      </c>
      <c r="S8" s="16">
        <f t="shared" si="2"/>
        <v>41781.045173611114</v>
      </c>
      <c r="T8" s="16">
        <f t="shared" si="3"/>
        <v>41811.045173611114</v>
      </c>
    </row>
    <row r="9" spans="1:20" ht="42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f t="shared" si="0"/>
        <v>50</v>
      </c>
      <c r="P9">
        <f t="shared" si="1"/>
        <v>60</v>
      </c>
      <c r="Q9" s="11" t="s">
        <v>8315</v>
      </c>
      <c r="R9" t="s">
        <v>8316</v>
      </c>
      <c r="S9" s="16">
        <f t="shared" si="2"/>
        <v>42370.007766203707</v>
      </c>
      <c r="T9" s="16">
        <f t="shared" si="3"/>
        <v>42398.981944444444</v>
      </c>
    </row>
    <row r="10" spans="1:20" ht="42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f t="shared" si="0"/>
        <v>5</v>
      </c>
      <c r="P10">
        <f t="shared" si="1"/>
        <v>24.33</v>
      </c>
      <c r="Q10" s="11" t="s">
        <v>8315</v>
      </c>
      <c r="R10" t="s">
        <v>8316</v>
      </c>
      <c r="S10" s="16">
        <f t="shared" si="2"/>
        <v>42165.037581018521</v>
      </c>
      <c r="T10" s="16">
        <f t="shared" si="3"/>
        <v>42224.898611111115</v>
      </c>
    </row>
    <row r="11" spans="1:20" ht="42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f t="shared" si="0"/>
        <v>7</v>
      </c>
      <c r="P11">
        <f t="shared" si="1"/>
        <v>29.56</v>
      </c>
      <c r="Q11" s="11" t="s">
        <v>8315</v>
      </c>
      <c r="R11" t="s">
        <v>8316</v>
      </c>
      <c r="S11" s="16">
        <f t="shared" si="2"/>
        <v>42480.800648148142</v>
      </c>
      <c r="T11" s="16">
        <f t="shared" si="3"/>
        <v>42540.800648148142</v>
      </c>
    </row>
    <row r="12" spans="1:20" ht="42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f t="shared" si="0"/>
        <v>0</v>
      </c>
      <c r="P12">
        <f t="shared" si="1"/>
        <v>18.329999999999998</v>
      </c>
      <c r="Q12" s="11" t="s">
        <v>8315</v>
      </c>
      <c r="R12" t="s">
        <v>8316</v>
      </c>
      <c r="S12" s="16">
        <f t="shared" si="2"/>
        <v>41784.789687500001</v>
      </c>
      <c r="T12" s="16">
        <f t="shared" si="3"/>
        <v>41814.789687500001</v>
      </c>
    </row>
    <row r="13" spans="1:20" ht="4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f t="shared" si="0"/>
        <v>0</v>
      </c>
      <c r="P13">
        <f t="shared" si="1"/>
        <v>20</v>
      </c>
      <c r="Q13" s="11" t="s">
        <v>8315</v>
      </c>
      <c r="R13" t="s">
        <v>8316</v>
      </c>
      <c r="S13" s="16">
        <f t="shared" si="2"/>
        <v>41831.675034722226</v>
      </c>
      <c r="T13" s="16">
        <f t="shared" si="3"/>
        <v>41891.675034722226</v>
      </c>
    </row>
    <row r="14" spans="1:20" ht="4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f t="shared" si="0"/>
        <v>0</v>
      </c>
      <c r="P14">
        <f t="shared" si="1"/>
        <v>0</v>
      </c>
      <c r="Q14" s="11" t="s">
        <v>8315</v>
      </c>
      <c r="R14" t="s">
        <v>8316</v>
      </c>
      <c r="S14" s="16">
        <f t="shared" si="2"/>
        <v>41950.114108796297</v>
      </c>
      <c r="T14" s="16">
        <f t="shared" si="3"/>
        <v>42010.114108796297</v>
      </c>
    </row>
    <row r="15" spans="1:20" ht="4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f t="shared" si="0"/>
        <v>1</v>
      </c>
      <c r="P15">
        <f t="shared" si="1"/>
        <v>22.5</v>
      </c>
      <c r="Q15" s="11" t="s">
        <v>8315</v>
      </c>
      <c r="R15" t="s">
        <v>8316</v>
      </c>
      <c r="S15" s="16">
        <f t="shared" si="2"/>
        <v>42627.955104166671</v>
      </c>
      <c r="T15" s="16">
        <f t="shared" si="3"/>
        <v>42657.916666666672</v>
      </c>
    </row>
    <row r="16" spans="1:20" ht="4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f t="shared" si="0"/>
        <v>20</v>
      </c>
      <c r="P16">
        <f t="shared" si="1"/>
        <v>50.4</v>
      </c>
      <c r="Q16" s="11" t="s">
        <v>8315</v>
      </c>
      <c r="R16" t="s">
        <v>8316</v>
      </c>
      <c r="S16" s="16">
        <f t="shared" si="2"/>
        <v>42531.195277777777</v>
      </c>
      <c r="T16" s="16">
        <f t="shared" si="3"/>
        <v>42555.166666666672</v>
      </c>
    </row>
    <row r="17" spans="1:20" ht="4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f t="shared" si="0"/>
        <v>42</v>
      </c>
      <c r="P17">
        <f t="shared" si="1"/>
        <v>105.03</v>
      </c>
      <c r="Q17" s="11" t="s">
        <v>8315</v>
      </c>
      <c r="R17" t="s">
        <v>8316</v>
      </c>
      <c r="S17" s="16">
        <f t="shared" si="2"/>
        <v>42618.827013888891</v>
      </c>
      <c r="T17" s="16">
        <f t="shared" si="3"/>
        <v>42648.827013888891</v>
      </c>
    </row>
    <row r="18" spans="1:20" ht="56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f t="shared" si="0"/>
        <v>1</v>
      </c>
      <c r="P18">
        <f t="shared" si="1"/>
        <v>35.4</v>
      </c>
      <c r="Q18" s="11" t="s">
        <v>8315</v>
      </c>
      <c r="R18" t="s">
        <v>8316</v>
      </c>
      <c r="S18" s="16">
        <f t="shared" si="2"/>
        <v>42540.593530092592</v>
      </c>
      <c r="T18" s="16">
        <f t="shared" si="3"/>
        <v>42570.593530092592</v>
      </c>
    </row>
    <row r="19" spans="1:20" ht="4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f t="shared" si="0"/>
        <v>15</v>
      </c>
      <c r="P19">
        <f t="shared" si="1"/>
        <v>83.33</v>
      </c>
      <c r="Q19" s="11" t="s">
        <v>8315</v>
      </c>
      <c r="R19" t="s">
        <v>8316</v>
      </c>
      <c r="S19" s="16">
        <f t="shared" si="2"/>
        <v>41746.189409722225</v>
      </c>
      <c r="T19" s="16">
        <f t="shared" si="3"/>
        <v>41776.189409722225</v>
      </c>
    </row>
    <row r="20" spans="1:20" ht="42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f t="shared" si="0"/>
        <v>5</v>
      </c>
      <c r="P20">
        <f t="shared" si="1"/>
        <v>35.92</v>
      </c>
      <c r="Q20" s="11" t="s">
        <v>8315</v>
      </c>
      <c r="R20" t="s">
        <v>8316</v>
      </c>
      <c r="S20" s="16">
        <f t="shared" si="2"/>
        <v>41974.738576388889</v>
      </c>
      <c r="T20" s="16">
        <f t="shared" si="3"/>
        <v>41994.738576388889</v>
      </c>
    </row>
    <row r="21" spans="1:20" ht="28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f t="shared" si="0"/>
        <v>0</v>
      </c>
      <c r="P21">
        <f t="shared" si="1"/>
        <v>0</v>
      </c>
      <c r="Q21" s="11" t="s">
        <v>8315</v>
      </c>
      <c r="R21" t="s">
        <v>8316</v>
      </c>
      <c r="S21" s="16">
        <f t="shared" si="2"/>
        <v>42115.11618055556</v>
      </c>
      <c r="T21" s="16">
        <f t="shared" si="3"/>
        <v>42175.11618055556</v>
      </c>
    </row>
    <row r="22" spans="1:20" ht="42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f t="shared" si="0"/>
        <v>38</v>
      </c>
      <c r="P22">
        <f t="shared" si="1"/>
        <v>119.13</v>
      </c>
      <c r="Q22" s="11" t="s">
        <v>8315</v>
      </c>
      <c r="R22" t="s">
        <v>8316</v>
      </c>
      <c r="S22" s="16">
        <f t="shared" si="2"/>
        <v>42002.817488425921</v>
      </c>
      <c r="T22" s="16">
        <f t="shared" si="3"/>
        <v>42032.817488425921</v>
      </c>
    </row>
    <row r="23" spans="1:20" ht="4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f t="shared" si="0"/>
        <v>5</v>
      </c>
      <c r="P23">
        <f t="shared" si="1"/>
        <v>90.33</v>
      </c>
      <c r="Q23" s="11" t="s">
        <v>8315</v>
      </c>
      <c r="R23" t="s">
        <v>8316</v>
      </c>
      <c r="S23" s="16">
        <f t="shared" si="2"/>
        <v>42722.84474537037</v>
      </c>
      <c r="T23" s="16">
        <f t="shared" si="3"/>
        <v>42752.84474537037</v>
      </c>
    </row>
    <row r="24" spans="1:20" ht="42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f t="shared" si="0"/>
        <v>0</v>
      </c>
      <c r="P24">
        <f t="shared" si="1"/>
        <v>2.33</v>
      </c>
      <c r="Q24" s="11" t="s">
        <v>8315</v>
      </c>
      <c r="R24" t="s">
        <v>8316</v>
      </c>
      <c r="S24" s="16">
        <f t="shared" si="2"/>
        <v>42465.128391203703</v>
      </c>
      <c r="T24" s="16">
        <f t="shared" si="3"/>
        <v>42495.128391203703</v>
      </c>
    </row>
    <row r="25" spans="1:20" ht="42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f t="shared" si="0"/>
        <v>0</v>
      </c>
      <c r="P25">
        <f t="shared" si="1"/>
        <v>0</v>
      </c>
      <c r="Q25" s="11" t="s">
        <v>8315</v>
      </c>
      <c r="R25" t="s">
        <v>8316</v>
      </c>
      <c r="S25" s="16">
        <f t="shared" si="2"/>
        <v>42171.743969907402</v>
      </c>
      <c r="T25" s="16">
        <f t="shared" si="3"/>
        <v>42201.743969907402</v>
      </c>
    </row>
    <row r="26" spans="1:20" ht="4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f t="shared" si="0"/>
        <v>11</v>
      </c>
      <c r="P26">
        <f t="shared" si="1"/>
        <v>108.33</v>
      </c>
      <c r="Q26" s="11" t="s">
        <v>8315</v>
      </c>
      <c r="R26" t="s">
        <v>8316</v>
      </c>
      <c r="S26" s="16">
        <f t="shared" si="2"/>
        <v>42672.955138888887</v>
      </c>
      <c r="T26" s="16">
        <f t="shared" si="3"/>
        <v>42704.708333333328</v>
      </c>
    </row>
    <row r="27" spans="1:20" ht="42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f t="shared" si="0"/>
        <v>0</v>
      </c>
      <c r="P27">
        <f t="shared" si="1"/>
        <v>29</v>
      </c>
      <c r="Q27" s="11" t="s">
        <v>8315</v>
      </c>
      <c r="R27" t="s">
        <v>8316</v>
      </c>
      <c r="S27" s="16">
        <f t="shared" si="2"/>
        <v>42359.725243055553</v>
      </c>
      <c r="T27" s="16">
        <f t="shared" si="3"/>
        <v>42389.725243055553</v>
      </c>
    </row>
    <row r="28" spans="1:20" ht="4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f t="shared" si="0"/>
        <v>23</v>
      </c>
      <c r="P28">
        <f t="shared" si="1"/>
        <v>96.55</v>
      </c>
      <c r="Q28" s="11" t="s">
        <v>8315</v>
      </c>
      <c r="R28" t="s">
        <v>8316</v>
      </c>
      <c r="S28" s="16">
        <f t="shared" si="2"/>
        <v>42192.905694444446</v>
      </c>
      <c r="T28" s="16">
        <f t="shared" si="3"/>
        <v>42236.711805555555</v>
      </c>
    </row>
    <row r="29" spans="1:20" ht="4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f t="shared" si="0"/>
        <v>0</v>
      </c>
      <c r="P29">
        <f t="shared" si="1"/>
        <v>0</v>
      </c>
      <c r="Q29" s="11" t="s">
        <v>8315</v>
      </c>
      <c r="R29" t="s">
        <v>8316</v>
      </c>
      <c r="S29" s="16">
        <f t="shared" si="2"/>
        <v>41916.597638888888</v>
      </c>
      <c r="T29" s="16">
        <f t="shared" si="3"/>
        <v>41976.639305555553</v>
      </c>
    </row>
    <row r="30" spans="1:20" ht="42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f t="shared" si="0"/>
        <v>34</v>
      </c>
      <c r="P30">
        <f t="shared" si="1"/>
        <v>63</v>
      </c>
      <c r="Q30" s="11" t="s">
        <v>8315</v>
      </c>
      <c r="R30" t="s">
        <v>8316</v>
      </c>
      <c r="S30" s="16">
        <f t="shared" si="2"/>
        <v>42461.596273148149</v>
      </c>
      <c r="T30" s="16">
        <f t="shared" si="3"/>
        <v>42491.596273148149</v>
      </c>
    </row>
    <row r="31" spans="1:20" ht="4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f t="shared" si="0"/>
        <v>19</v>
      </c>
      <c r="P31">
        <f t="shared" si="1"/>
        <v>381.6</v>
      </c>
      <c r="Q31" s="11" t="s">
        <v>8315</v>
      </c>
      <c r="R31" t="s">
        <v>8316</v>
      </c>
      <c r="S31" s="16">
        <f t="shared" si="2"/>
        <v>42370.90320601852</v>
      </c>
      <c r="T31" s="16">
        <f t="shared" si="3"/>
        <v>42406.207638888889</v>
      </c>
    </row>
    <row r="32" spans="1:20" ht="2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f t="shared" si="0"/>
        <v>0</v>
      </c>
      <c r="P32">
        <f t="shared" si="1"/>
        <v>46.25</v>
      </c>
      <c r="Q32" s="11" t="s">
        <v>8315</v>
      </c>
      <c r="R32" t="s">
        <v>8316</v>
      </c>
      <c r="S32" s="16">
        <f t="shared" si="2"/>
        <v>41948.727256944447</v>
      </c>
      <c r="T32" s="16">
        <f t="shared" si="3"/>
        <v>41978.727256944447</v>
      </c>
    </row>
    <row r="33" spans="1:20" ht="2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f t="shared" si="0"/>
        <v>33</v>
      </c>
      <c r="P33">
        <f t="shared" si="1"/>
        <v>26</v>
      </c>
      <c r="Q33" s="11" t="s">
        <v>8315</v>
      </c>
      <c r="R33" t="s">
        <v>8316</v>
      </c>
      <c r="S33" s="16">
        <f t="shared" si="2"/>
        <v>42047.07640046296</v>
      </c>
      <c r="T33" s="16">
        <f t="shared" si="3"/>
        <v>42077.034733796296</v>
      </c>
    </row>
    <row r="34" spans="1:20" ht="42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f t="shared" si="0"/>
        <v>5</v>
      </c>
      <c r="P34">
        <f t="shared" si="1"/>
        <v>10</v>
      </c>
      <c r="Q34" s="11" t="s">
        <v>8315</v>
      </c>
      <c r="R34" t="s">
        <v>8316</v>
      </c>
      <c r="S34" s="16">
        <f t="shared" si="2"/>
        <v>42261.632916666669</v>
      </c>
      <c r="T34" s="16">
        <f t="shared" si="3"/>
        <v>42266.165972222225</v>
      </c>
    </row>
    <row r="35" spans="1:20" ht="42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f t="shared" si="0"/>
        <v>0</v>
      </c>
      <c r="P35">
        <f t="shared" si="1"/>
        <v>5</v>
      </c>
      <c r="Q35" s="11" t="s">
        <v>8315</v>
      </c>
      <c r="R35" t="s">
        <v>8316</v>
      </c>
      <c r="S35" s="16">
        <f t="shared" si="2"/>
        <v>41985.427361111113</v>
      </c>
      <c r="T35" s="16">
        <f t="shared" si="3"/>
        <v>42015.427361111113</v>
      </c>
    </row>
    <row r="36" spans="1:20" ht="4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f t="shared" si="0"/>
        <v>0</v>
      </c>
      <c r="P36">
        <f t="shared" si="1"/>
        <v>0</v>
      </c>
      <c r="Q36" s="11" t="s">
        <v>8315</v>
      </c>
      <c r="R36" t="s">
        <v>8316</v>
      </c>
      <c r="S36" s="16">
        <f t="shared" si="2"/>
        <v>41922.535185185188</v>
      </c>
      <c r="T36" s="16">
        <f t="shared" si="3"/>
        <v>41930.207638888889</v>
      </c>
    </row>
    <row r="37" spans="1:20" ht="42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f t="shared" si="0"/>
        <v>38</v>
      </c>
      <c r="P37">
        <f t="shared" si="1"/>
        <v>81.569999999999993</v>
      </c>
      <c r="Q37" s="11" t="s">
        <v>8315</v>
      </c>
      <c r="R37" t="s">
        <v>8316</v>
      </c>
      <c r="S37" s="16">
        <f t="shared" si="2"/>
        <v>41850.863252314812</v>
      </c>
      <c r="T37" s="16">
        <f t="shared" si="3"/>
        <v>41880.863252314812</v>
      </c>
    </row>
    <row r="38" spans="1:20" ht="4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f t="shared" si="0"/>
        <v>1</v>
      </c>
      <c r="P38">
        <f t="shared" si="1"/>
        <v>7</v>
      </c>
      <c r="Q38" s="11" t="s">
        <v>8315</v>
      </c>
      <c r="R38" t="s">
        <v>8316</v>
      </c>
      <c r="S38" s="16">
        <f t="shared" si="2"/>
        <v>41831.742962962962</v>
      </c>
      <c r="T38" s="16">
        <f t="shared" si="3"/>
        <v>41860.125</v>
      </c>
    </row>
    <row r="39" spans="1:20" ht="4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f t="shared" si="0"/>
        <v>3</v>
      </c>
      <c r="P39">
        <f t="shared" si="1"/>
        <v>27.3</v>
      </c>
      <c r="Q39" s="11" t="s">
        <v>8315</v>
      </c>
      <c r="R39" t="s">
        <v>8316</v>
      </c>
      <c r="S39" s="16">
        <f t="shared" si="2"/>
        <v>42415.883425925931</v>
      </c>
      <c r="T39" s="16">
        <f t="shared" si="3"/>
        <v>42475.84175925926</v>
      </c>
    </row>
    <row r="40" spans="1:20" ht="42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f t="shared" si="0"/>
        <v>9</v>
      </c>
      <c r="P40">
        <f t="shared" si="1"/>
        <v>29.41</v>
      </c>
      <c r="Q40" s="11" t="s">
        <v>8315</v>
      </c>
      <c r="R40" t="s">
        <v>8316</v>
      </c>
      <c r="S40" s="16">
        <f t="shared" si="2"/>
        <v>41869.714166666665</v>
      </c>
      <c r="T40" s="16">
        <f t="shared" si="3"/>
        <v>41876.875</v>
      </c>
    </row>
    <row r="41" spans="1:20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f t="shared" si="0"/>
        <v>1</v>
      </c>
      <c r="P41">
        <f t="shared" si="1"/>
        <v>12.5</v>
      </c>
      <c r="Q41" s="11" t="s">
        <v>8315</v>
      </c>
      <c r="R41" t="s">
        <v>8316</v>
      </c>
      <c r="S41" s="16">
        <f t="shared" si="2"/>
        <v>41953.773090277777</v>
      </c>
      <c r="T41" s="16">
        <f t="shared" si="3"/>
        <v>42013.083333333328</v>
      </c>
    </row>
    <row r="42" spans="1:20" ht="2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f t="shared" si="0"/>
        <v>0</v>
      </c>
      <c r="P42">
        <f t="shared" si="1"/>
        <v>0</v>
      </c>
      <c r="Q42" s="11" t="s">
        <v>8315</v>
      </c>
      <c r="R42" t="s">
        <v>8316</v>
      </c>
      <c r="S42" s="16">
        <f t="shared" si="2"/>
        <v>42037.986284722225</v>
      </c>
      <c r="T42" s="16">
        <f t="shared" si="3"/>
        <v>42097.944618055553</v>
      </c>
    </row>
    <row r="43" spans="1:20" ht="4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f t="shared" si="0"/>
        <v>5</v>
      </c>
      <c r="P43">
        <f t="shared" si="1"/>
        <v>5.75</v>
      </c>
      <c r="Q43" s="11" t="s">
        <v>8315</v>
      </c>
      <c r="R43" t="s">
        <v>8316</v>
      </c>
      <c r="S43" s="16">
        <f t="shared" si="2"/>
        <v>41811.555462962962</v>
      </c>
      <c r="T43" s="16">
        <f t="shared" si="3"/>
        <v>41812.875</v>
      </c>
    </row>
    <row r="44" spans="1:20" ht="4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f t="shared" si="0"/>
        <v>21</v>
      </c>
      <c r="P44">
        <f t="shared" si="1"/>
        <v>52.08</v>
      </c>
      <c r="Q44" s="11" t="s">
        <v>8315</v>
      </c>
      <c r="R44" t="s">
        <v>8316</v>
      </c>
      <c r="S44" s="16">
        <f t="shared" si="2"/>
        <v>42701.908807870372</v>
      </c>
      <c r="T44" s="16">
        <f t="shared" si="3"/>
        <v>42716.25</v>
      </c>
    </row>
    <row r="45" spans="1:20" ht="4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f t="shared" si="0"/>
        <v>5</v>
      </c>
      <c r="P45">
        <f t="shared" si="1"/>
        <v>183.33</v>
      </c>
      <c r="Q45" s="11" t="s">
        <v>8315</v>
      </c>
      <c r="R45" t="s">
        <v>8316</v>
      </c>
      <c r="S45" s="16">
        <f t="shared" si="2"/>
        <v>42258.646504629629</v>
      </c>
      <c r="T45" s="16">
        <f t="shared" si="3"/>
        <v>42288.645196759258</v>
      </c>
    </row>
    <row r="46" spans="1:20" ht="4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f t="shared" si="0"/>
        <v>4</v>
      </c>
      <c r="P46">
        <f t="shared" si="1"/>
        <v>26.33</v>
      </c>
      <c r="Q46" s="11" t="s">
        <v>8315</v>
      </c>
      <c r="R46" t="s">
        <v>8316</v>
      </c>
      <c r="S46" s="16">
        <f t="shared" si="2"/>
        <v>42278.664965277778</v>
      </c>
      <c r="T46" s="16">
        <f t="shared" si="3"/>
        <v>42308.664965277778</v>
      </c>
    </row>
    <row r="47" spans="1:20" ht="42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f t="shared" si="0"/>
        <v>0</v>
      </c>
      <c r="P47">
        <f t="shared" si="1"/>
        <v>0</v>
      </c>
      <c r="Q47" s="11" t="s">
        <v>8315</v>
      </c>
      <c r="R47" t="s">
        <v>8316</v>
      </c>
      <c r="S47" s="16">
        <f t="shared" si="2"/>
        <v>42515.078217592592</v>
      </c>
      <c r="T47" s="16">
        <f t="shared" si="3"/>
        <v>42575.078217592592</v>
      </c>
    </row>
    <row r="48" spans="1:20" ht="56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f t="shared" si="0"/>
        <v>62</v>
      </c>
      <c r="P48">
        <f t="shared" si="1"/>
        <v>486.43</v>
      </c>
      <c r="Q48" s="11" t="s">
        <v>8315</v>
      </c>
      <c r="R48" t="s">
        <v>8316</v>
      </c>
      <c r="S48" s="16">
        <f t="shared" si="2"/>
        <v>41830.234166666669</v>
      </c>
      <c r="T48" s="16">
        <f t="shared" si="3"/>
        <v>41860.234166666669</v>
      </c>
    </row>
    <row r="49" spans="1:20" ht="42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f t="shared" si="0"/>
        <v>1</v>
      </c>
      <c r="P49">
        <f t="shared" si="1"/>
        <v>3</v>
      </c>
      <c r="Q49" s="11" t="s">
        <v>8315</v>
      </c>
      <c r="R49" t="s">
        <v>8316</v>
      </c>
      <c r="S49" s="16">
        <f t="shared" si="2"/>
        <v>41982.904386574075</v>
      </c>
      <c r="T49" s="16">
        <f t="shared" si="3"/>
        <v>42042.904386574075</v>
      </c>
    </row>
    <row r="50" spans="1:20" ht="42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f t="shared" si="0"/>
        <v>0</v>
      </c>
      <c r="P50">
        <f t="shared" si="1"/>
        <v>25</v>
      </c>
      <c r="Q50" s="11" t="s">
        <v>8315</v>
      </c>
      <c r="R50" t="s">
        <v>8316</v>
      </c>
      <c r="S50" s="16">
        <f t="shared" si="2"/>
        <v>42210.439768518518</v>
      </c>
      <c r="T50" s="16">
        <f t="shared" si="3"/>
        <v>42240.439768518518</v>
      </c>
    </row>
    <row r="51" spans="1:20" ht="4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f t="shared" si="0"/>
        <v>1</v>
      </c>
      <c r="P51">
        <f t="shared" si="1"/>
        <v>9.75</v>
      </c>
      <c r="Q51" s="11" t="s">
        <v>8315</v>
      </c>
      <c r="R51" t="s">
        <v>8316</v>
      </c>
      <c r="S51" s="16">
        <f t="shared" si="2"/>
        <v>42196.166874999995</v>
      </c>
      <c r="T51" s="16">
        <f t="shared" si="3"/>
        <v>42256.166874999995</v>
      </c>
    </row>
    <row r="52" spans="1:20" ht="4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f t="shared" si="0"/>
        <v>18</v>
      </c>
      <c r="P52">
        <f t="shared" si="1"/>
        <v>36.590000000000003</v>
      </c>
      <c r="Q52" s="11" t="s">
        <v>8315</v>
      </c>
      <c r="R52" t="s">
        <v>8316</v>
      </c>
      <c r="S52" s="16">
        <f t="shared" si="2"/>
        <v>42606.056863425925</v>
      </c>
      <c r="T52" s="16">
        <f t="shared" si="3"/>
        <v>42620.056863425925</v>
      </c>
    </row>
    <row r="53" spans="1:20" ht="42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f t="shared" si="0"/>
        <v>9</v>
      </c>
      <c r="P53">
        <f t="shared" si="1"/>
        <v>80.709999999999994</v>
      </c>
      <c r="Q53" s="11" t="s">
        <v>8315</v>
      </c>
      <c r="R53" t="s">
        <v>8316</v>
      </c>
      <c r="S53" s="16">
        <f t="shared" si="2"/>
        <v>42199.648912037039</v>
      </c>
      <c r="T53" s="16">
        <f t="shared" si="3"/>
        <v>42217.041666666672</v>
      </c>
    </row>
    <row r="54" spans="1:20" ht="4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f t="shared" si="0"/>
        <v>0</v>
      </c>
      <c r="P54">
        <f t="shared" si="1"/>
        <v>1</v>
      </c>
      <c r="Q54" s="11" t="s">
        <v>8315</v>
      </c>
      <c r="R54" t="s">
        <v>8316</v>
      </c>
      <c r="S54" s="16">
        <f t="shared" si="2"/>
        <v>42444.877743055549</v>
      </c>
      <c r="T54" s="16">
        <f t="shared" si="3"/>
        <v>42504.877743055549</v>
      </c>
    </row>
    <row r="55" spans="1:20" ht="56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f t="shared" si="0"/>
        <v>3</v>
      </c>
      <c r="P55">
        <f t="shared" si="1"/>
        <v>52.8</v>
      </c>
      <c r="Q55" s="11" t="s">
        <v>8315</v>
      </c>
      <c r="R55" t="s">
        <v>8316</v>
      </c>
      <c r="S55" s="16">
        <f t="shared" si="2"/>
        <v>42499.731701388882</v>
      </c>
      <c r="T55" s="16">
        <f t="shared" si="3"/>
        <v>42529.731701388882</v>
      </c>
    </row>
    <row r="56" spans="1:20" ht="4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f t="shared" si="0"/>
        <v>0</v>
      </c>
      <c r="P56">
        <f t="shared" si="1"/>
        <v>20</v>
      </c>
      <c r="Q56" s="11" t="s">
        <v>8315</v>
      </c>
      <c r="R56" t="s">
        <v>8316</v>
      </c>
      <c r="S56" s="16">
        <f t="shared" si="2"/>
        <v>41929.266215277778</v>
      </c>
      <c r="T56" s="16">
        <f t="shared" si="3"/>
        <v>41968.823611111111</v>
      </c>
    </row>
    <row r="57" spans="1:20" ht="42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f t="shared" si="0"/>
        <v>37</v>
      </c>
      <c r="P57">
        <f t="shared" si="1"/>
        <v>46.93</v>
      </c>
      <c r="Q57" s="11" t="s">
        <v>8315</v>
      </c>
      <c r="R57" t="s">
        <v>8316</v>
      </c>
      <c r="S57" s="16">
        <f t="shared" si="2"/>
        <v>42142.768819444449</v>
      </c>
      <c r="T57" s="16">
        <f t="shared" si="3"/>
        <v>42182.768819444449</v>
      </c>
    </row>
    <row r="58" spans="1:20" ht="42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f t="shared" si="0"/>
        <v>14</v>
      </c>
      <c r="P58">
        <f t="shared" si="1"/>
        <v>78.08</v>
      </c>
      <c r="Q58" s="11" t="s">
        <v>8315</v>
      </c>
      <c r="R58" t="s">
        <v>8316</v>
      </c>
      <c r="S58" s="16">
        <f t="shared" si="2"/>
        <v>42354.131643518514</v>
      </c>
      <c r="T58" s="16">
        <f t="shared" si="3"/>
        <v>42384.131643518514</v>
      </c>
    </row>
    <row r="59" spans="1:20" ht="42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f t="shared" si="0"/>
        <v>0</v>
      </c>
      <c r="P59">
        <f t="shared" si="1"/>
        <v>1</v>
      </c>
      <c r="Q59" s="11" t="s">
        <v>8315</v>
      </c>
      <c r="R59" t="s">
        <v>8316</v>
      </c>
      <c r="S59" s="16">
        <f t="shared" si="2"/>
        <v>41828.922905092593</v>
      </c>
      <c r="T59" s="16">
        <f t="shared" si="3"/>
        <v>41888.922905092593</v>
      </c>
    </row>
    <row r="60" spans="1:20" ht="42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f t="shared" si="0"/>
        <v>22</v>
      </c>
      <c r="P60">
        <f t="shared" si="1"/>
        <v>48.56</v>
      </c>
      <c r="Q60" s="11" t="s">
        <v>8315</v>
      </c>
      <c r="R60" t="s">
        <v>8316</v>
      </c>
      <c r="S60" s="16">
        <f t="shared" si="2"/>
        <v>42245.234340277777</v>
      </c>
      <c r="T60" s="16">
        <f t="shared" si="3"/>
        <v>42263.234340277777</v>
      </c>
    </row>
    <row r="61" spans="1:20" ht="42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f t="shared" si="0"/>
        <v>27</v>
      </c>
      <c r="P61">
        <f t="shared" si="1"/>
        <v>68.099999999999994</v>
      </c>
      <c r="Q61" s="11" t="s">
        <v>8315</v>
      </c>
      <c r="R61" t="s">
        <v>8316</v>
      </c>
      <c r="S61" s="16">
        <f t="shared" si="2"/>
        <v>42278.629710648151</v>
      </c>
      <c r="T61" s="16">
        <f t="shared" si="3"/>
        <v>42306.629710648151</v>
      </c>
    </row>
    <row r="62" spans="1:20" ht="42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f t="shared" si="0"/>
        <v>9</v>
      </c>
      <c r="P62">
        <f t="shared" si="1"/>
        <v>8.5</v>
      </c>
      <c r="Q62" s="11" t="s">
        <v>8315</v>
      </c>
      <c r="R62" t="s">
        <v>8316</v>
      </c>
      <c r="S62" s="16">
        <f t="shared" si="2"/>
        <v>41826.61954861111</v>
      </c>
      <c r="T62" s="16">
        <f t="shared" si="3"/>
        <v>41856.61954861111</v>
      </c>
    </row>
    <row r="63" spans="1:20" ht="42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f t="shared" si="0"/>
        <v>9</v>
      </c>
      <c r="P63">
        <f t="shared" si="1"/>
        <v>60.06</v>
      </c>
      <c r="Q63" s="11" t="s">
        <v>8315</v>
      </c>
      <c r="R63" t="s">
        <v>8316</v>
      </c>
      <c r="S63" s="16">
        <f t="shared" si="2"/>
        <v>42205.171018518522</v>
      </c>
      <c r="T63" s="16">
        <f t="shared" si="3"/>
        <v>42235.171018518522</v>
      </c>
    </row>
    <row r="64" spans="1:20" ht="42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f t="shared" si="0"/>
        <v>7</v>
      </c>
      <c r="P64">
        <f t="shared" si="1"/>
        <v>72.400000000000006</v>
      </c>
      <c r="Q64" s="11" t="s">
        <v>8315</v>
      </c>
      <c r="R64" t="s">
        <v>8316</v>
      </c>
      <c r="S64" s="16">
        <f t="shared" si="2"/>
        <v>42041.205000000002</v>
      </c>
      <c r="T64" s="16">
        <f t="shared" si="3"/>
        <v>42086.16333333333</v>
      </c>
    </row>
    <row r="65" spans="1:20" ht="42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f t="shared" si="0"/>
        <v>10</v>
      </c>
      <c r="P65">
        <f t="shared" si="1"/>
        <v>100</v>
      </c>
      <c r="Q65" s="11" t="s">
        <v>8315</v>
      </c>
      <c r="R65" t="s">
        <v>8316</v>
      </c>
      <c r="S65" s="16">
        <f t="shared" si="2"/>
        <v>42203.677766203706</v>
      </c>
      <c r="T65" s="16">
        <f t="shared" si="3"/>
        <v>42233.677766203706</v>
      </c>
    </row>
    <row r="66" spans="1:20" ht="4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f t="shared" ref="O66:O129" si="4">ROUND(E66/D66*100,0)</f>
        <v>11</v>
      </c>
      <c r="P66">
        <f t="shared" ref="P66:P129" si="5">IFERROR(ROUND(E66/L66,2),0)</f>
        <v>51.67</v>
      </c>
      <c r="Q66" s="11" t="s">
        <v>8315</v>
      </c>
      <c r="R66" t="s">
        <v>8316</v>
      </c>
      <c r="S66" s="16">
        <f t="shared" ref="S66:S129" si="6">(((J66/60)/60/24)+DATE(1970,1,1))</f>
        <v>41983.752847222218</v>
      </c>
      <c r="T66" s="16">
        <f t="shared" ref="T66:T129" si="7">(((I66/60)/60)/24)+DATE(1970,1,1)</f>
        <v>42014.140972222223</v>
      </c>
    </row>
    <row r="67" spans="1:20" ht="4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f t="shared" si="4"/>
        <v>0</v>
      </c>
      <c r="P67">
        <f t="shared" si="5"/>
        <v>0</v>
      </c>
      <c r="Q67" s="11" t="s">
        <v>8315</v>
      </c>
      <c r="R67" t="s">
        <v>8316</v>
      </c>
      <c r="S67" s="16">
        <f t="shared" si="6"/>
        <v>42103.024398148147</v>
      </c>
      <c r="T67" s="16">
        <f t="shared" si="7"/>
        <v>42112.9375</v>
      </c>
    </row>
    <row r="68" spans="1:20" ht="4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f t="shared" si="4"/>
        <v>28</v>
      </c>
      <c r="P68">
        <f t="shared" si="5"/>
        <v>61</v>
      </c>
      <c r="Q68" s="11" t="s">
        <v>8315</v>
      </c>
      <c r="R68" t="s">
        <v>8316</v>
      </c>
      <c r="S68" s="16">
        <f t="shared" si="6"/>
        <v>42089.901574074072</v>
      </c>
      <c r="T68" s="16">
        <f t="shared" si="7"/>
        <v>42149.901574074072</v>
      </c>
    </row>
    <row r="69" spans="1:20" ht="28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f t="shared" si="4"/>
        <v>21</v>
      </c>
      <c r="P69">
        <f t="shared" si="5"/>
        <v>37.5</v>
      </c>
      <c r="Q69" s="11" t="s">
        <v>8315</v>
      </c>
      <c r="R69" t="s">
        <v>8316</v>
      </c>
      <c r="S69" s="16">
        <f t="shared" si="6"/>
        <v>42297.691006944442</v>
      </c>
      <c r="T69" s="16">
        <f t="shared" si="7"/>
        <v>42320.290972222225</v>
      </c>
    </row>
    <row r="70" spans="1:20" ht="4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f t="shared" si="4"/>
        <v>18</v>
      </c>
      <c r="P70">
        <f t="shared" si="5"/>
        <v>25.57</v>
      </c>
      <c r="Q70" s="11" t="s">
        <v>8315</v>
      </c>
      <c r="R70" t="s">
        <v>8316</v>
      </c>
      <c r="S70" s="16">
        <f t="shared" si="6"/>
        <v>41833.089756944442</v>
      </c>
      <c r="T70" s="16">
        <f t="shared" si="7"/>
        <v>41863.079143518517</v>
      </c>
    </row>
    <row r="71" spans="1:20" ht="42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f t="shared" si="4"/>
        <v>0</v>
      </c>
      <c r="P71">
        <f t="shared" si="5"/>
        <v>0</v>
      </c>
      <c r="Q71" s="11" t="s">
        <v>8315</v>
      </c>
      <c r="R71" t="s">
        <v>8316</v>
      </c>
      <c r="S71" s="16">
        <f t="shared" si="6"/>
        <v>42325.920717592591</v>
      </c>
      <c r="T71" s="16">
        <f t="shared" si="7"/>
        <v>42355.920717592591</v>
      </c>
    </row>
    <row r="72" spans="1:20" ht="4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f t="shared" si="4"/>
        <v>2</v>
      </c>
      <c r="P72">
        <f t="shared" si="5"/>
        <v>25</v>
      </c>
      <c r="Q72" s="11" t="s">
        <v>8315</v>
      </c>
      <c r="R72" t="s">
        <v>8316</v>
      </c>
      <c r="S72" s="16">
        <f t="shared" si="6"/>
        <v>41858.214629629627</v>
      </c>
      <c r="T72" s="16">
        <f t="shared" si="7"/>
        <v>41888.214629629627</v>
      </c>
    </row>
    <row r="73" spans="1:20" ht="28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f t="shared" si="4"/>
        <v>0</v>
      </c>
      <c r="P73">
        <f t="shared" si="5"/>
        <v>0</v>
      </c>
      <c r="Q73" s="11" t="s">
        <v>8315</v>
      </c>
      <c r="R73" t="s">
        <v>8316</v>
      </c>
      <c r="S73" s="16">
        <f t="shared" si="6"/>
        <v>41793.710231481484</v>
      </c>
      <c r="T73" s="16">
        <f t="shared" si="7"/>
        <v>41823.710231481484</v>
      </c>
    </row>
    <row r="74" spans="1:20" ht="42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f t="shared" si="4"/>
        <v>0</v>
      </c>
      <c r="P74">
        <f t="shared" si="5"/>
        <v>0</v>
      </c>
      <c r="Q74" s="11" t="s">
        <v>8315</v>
      </c>
      <c r="R74" t="s">
        <v>8316</v>
      </c>
      <c r="S74" s="16">
        <f t="shared" si="6"/>
        <v>41793.814259259263</v>
      </c>
      <c r="T74" s="16">
        <f t="shared" si="7"/>
        <v>41825.165972222225</v>
      </c>
    </row>
    <row r="75" spans="1:20" ht="42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f t="shared" si="4"/>
        <v>10</v>
      </c>
      <c r="P75">
        <f t="shared" si="5"/>
        <v>10</v>
      </c>
      <c r="Q75" s="11" t="s">
        <v>8315</v>
      </c>
      <c r="R75" t="s">
        <v>8316</v>
      </c>
      <c r="S75" s="16">
        <f t="shared" si="6"/>
        <v>41831.697939814818</v>
      </c>
      <c r="T75" s="16">
        <f t="shared" si="7"/>
        <v>41861.697939814818</v>
      </c>
    </row>
    <row r="76" spans="1:20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f t="shared" si="4"/>
        <v>2</v>
      </c>
      <c r="P76">
        <f t="shared" si="5"/>
        <v>202</v>
      </c>
      <c r="Q76" s="11" t="s">
        <v>8315</v>
      </c>
      <c r="R76" t="s">
        <v>8316</v>
      </c>
      <c r="S76" s="16">
        <f t="shared" si="6"/>
        <v>42621.389340277776</v>
      </c>
      <c r="T76" s="16">
        <f t="shared" si="7"/>
        <v>42651.389340277776</v>
      </c>
    </row>
    <row r="77" spans="1:20" ht="4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f t="shared" si="4"/>
        <v>9</v>
      </c>
      <c r="P77">
        <f t="shared" si="5"/>
        <v>25.65</v>
      </c>
      <c r="Q77" s="11" t="s">
        <v>8315</v>
      </c>
      <c r="R77" t="s">
        <v>8316</v>
      </c>
      <c r="S77" s="16">
        <f t="shared" si="6"/>
        <v>41780.785729166666</v>
      </c>
      <c r="T77" s="16">
        <f t="shared" si="7"/>
        <v>41840.785729166666</v>
      </c>
    </row>
    <row r="78" spans="1:20" ht="42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f t="shared" si="4"/>
        <v>21</v>
      </c>
      <c r="P78">
        <f t="shared" si="5"/>
        <v>56.05</v>
      </c>
      <c r="Q78" s="11" t="s">
        <v>8315</v>
      </c>
      <c r="R78" t="s">
        <v>8316</v>
      </c>
      <c r="S78" s="16">
        <f t="shared" si="6"/>
        <v>41766.072500000002</v>
      </c>
      <c r="T78" s="16">
        <f t="shared" si="7"/>
        <v>41791.072500000002</v>
      </c>
    </row>
    <row r="79" spans="1:20" ht="42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f t="shared" si="4"/>
        <v>41</v>
      </c>
      <c r="P79">
        <f t="shared" si="5"/>
        <v>81.319999999999993</v>
      </c>
      <c r="Q79" s="11" t="s">
        <v>8315</v>
      </c>
      <c r="R79" t="s">
        <v>8316</v>
      </c>
      <c r="S79" s="16">
        <f t="shared" si="6"/>
        <v>41766.617291666669</v>
      </c>
      <c r="T79" s="16">
        <f t="shared" si="7"/>
        <v>41793.290972222225</v>
      </c>
    </row>
    <row r="80" spans="1:20" ht="56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f t="shared" si="4"/>
        <v>2</v>
      </c>
      <c r="P80">
        <f t="shared" si="5"/>
        <v>70.17</v>
      </c>
      <c r="Q80" s="11" t="s">
        <v>8315</v>
      </c>
      <c r="R80" t="s">
        <v>8316</v>
      </c>
      <c r="S80" s="16">
        <f t="shared" si="6"/>
        <v>42248.627013888887</v>
      </c>
      <c r="T80" s="16">
        <f t="shared" si="7"/>
        <v>42278.627013888887</v>
      </c>
    </row>
    <row r="81" spans="1:20" ht="42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f t="shared" si="4"/>
        <v>3</v>
      </c>
      <c r="P81">
        <f t="shared" si="5"/>
        <v>23.63</v>
      </c>
      <c r="Q81" s="11" t="s">
        <v>8315</v>
      </c>
      <c r="R81" t="s">
        <v>8316</v>
      </c>
      <c r="S81" s="16">
        <f t="shared" si="6"/>
        <v>41885.221550925926</v>
      </c>
      <c r="T81" s="16">
        <f t="shared" si="7"/>
        <v>41916.290972222225</v>
      </c>
    </row>
    <row r="82" spans="1:20" ht="42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f t="shared" si="4"/>
        <v>16</v>
      </c>
      <c r="P82">
        <f t="shared" si="5"/>
        <v>188.56</v>
      </c>
      <c r="Q82" s="11" t="s">
        <v>8315</v>
      </c>
      <c r="R82" t="s">
        <v>8316</v>
      </c>
      <c r="S82" s="16">
        <f t="shared" si="6"/>
        <v>42159.224432870367</v>
      </c>
      <c r="T82" s="16">
        <f t="shared" si="7"/>
        <v>42204.224432870367</v>
      </c>
    </row>
    <row r="83" spans="1:20" ht="42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f t="shared" si="4"/>
        <v>16</v>
      </c>
      <c r="P83">
        <f t="shared" si="5"/>
        <v>49.51</v>
      </c>
      <c r="Q83" s="11" t="s">
        <v>8315</v>
      </c>
      <c r="R83" t="s">
        <v>8316</v>
      </c>
      <c r="S83" s="16">
        <f t="shared" si="6"/>
        <v>42265.817002314812</v>
      </c>
      <c r="T83" s="16">
        <f t="shared" si="7"/>
        <v>42295.817002314812</v>
      </c>
    </row>
    <row r="84" spans="1:20" ht="2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f t="shared" si="4"/>
        <v>4</v>
      </c>
      <c r="P84">
        <f t="shared" si="5"/>
        <v>9.5</v>
      </c>
      <c r="Q84" s="11" t="s">
        <v>8315</v>
      </c>
      <c r="R84" t="s">
        <v>8316</v>
      </c>
      <c r="S84" s="16">
        <f t="shared" si="6"/>
        <v>41975.124340277776</v>
      </c>
      <c r="T84" s="16">
        <f t="shared" si="7"/>
        <v>42005.124340277776</v>
      </c>
    </row>
    <row r="85" spans="1:20" ht="42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f t="shared" si="4"/>
        <v>0</v>
      </c>
      <c r="P85">
        <f t="shared" si="5"/>
        <v>10</v>
      </c>
      <c r="Q85" s="11" t="s">
        <v>8315</v>
      </c>
      <c r="R85" t="s">
        <v>8316</v>
      </c>
      <c r="S85" s="16">
        <f t="shared" si="6"/>
        <v>42065.190694444449</v>
      </c>
      <c r="T85" s="16">
        <f t="shared" si="7"/>
        <v>42090.149027777778</v>
      </c>
    </row>
    <row r="86" spans="1:20" ht="28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f t="shared" si="4"/>
        <v>0</v>
      </c>
      <c r="P86">
        <f t="shared" si="5"/>
        <v>13</v>
      </c>
      <c r="Q86" s="11" t="s">
        <v>8315</v>
      </c>
      <c r="R86" t="s">
        <v>8316</v>
      </c>
      <c r="S86" s="16">
        <f t="shared" si="6"/>
        <v>41848.84002314815</v>
      </c>
      <c r="T86" s="16">
        <f t="shared" si="7"/>
        <v>41883.84002314815</v>
      </c>
    </row>
    <row r="87" spans="1:20" ht="28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f t="shared" si="4"/>
        <v>16</v>
      </c>
      <c r="P87">
        <f t="shared" si="5"/>
        <v>89.4</v>
      </c>
      <c r="Q87" s="11" t="s">
        <v>8315</v>
      </c>
      <c r="R87" t="s">
        <v>8316</v>
      </c>
      <c r="S87" s="16">
        <f t="shared" si="6"/>
        <v>42103.884930555556</v>
      </c>
      <c r="T87" s="16">
        <f t="shared" si="7"/>
        <v>42133.884930555556</v>
      </c>
    </row>
    <row r="88" spans="1:20" ht="42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f t="shared" si="4"/>
        <v>3</v>
      </c>
      <c r="P88">
        <f t="shared" si="5"/>
        <v>25</v>
      </c>
      <c r="Q88" s="11" t="s">
        <v>8315</v>
      </c>
      <c r="R88" t="s">
        <v>8316</v>
      </c>
      <c r="S88" s="16">
        <f t="shared" si="6"/>
        <v>42059.970729166671</v>
      </c>
      <c r="T88" s="16">
        <f t="shared" si="7"/>
        <v>42089.929062499999</v>
      </c>
    </row>
    <row r="89" spans="1:20" ht="56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f t="shared" si="4"/>
        <v>0</v>
      </c>
      <c r="P89">
        <f t="shared" si="5"/>
        <v>1</v>
      </c>
      <c r="Q89" s="11" t="s">
        <v>8315</v>
      </c>
      <c r="R89" t="s">
        <v>8316</v>
      </c>
      <c r="S89" s="16">
        <f t="shared" si="6"/>
        <v>42041.743090277778</v>
      </c>
      <c r="T89" s="16">
        <f t="shared" si="7"/>
        <v>42071.701423611114</v>
      </c>
    </row>
    <row r="90" spans="1:20" ht="4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f t="shared" si="4"/>
        <v>5</v>
      </c>
      <c r="P90">
        <f t="shared" si="5"/>
        <v>65</v>
      </c>
      <c r="Q90" s="11" t="s">
        <v>8315</v>
      </c>
      <c r="R90" t="s">
        <v>8316</v>
      </c>
      <c r="S90" s="16">
        <f t="shared" si="6"/>
        <v>41829.73715277778</v>
      </c>
      <c r="T90" s="16">
        <f t="shared" si="7"/>
        <v>41852.716666666667</v>
      </c>
    </row>
    <row r="91" spans="1:20" ht="4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f t="shared" si="4"/>
        <v>0</v>
      </c>
      <c r="P91">
        <f t="shared" si="5"/>
        <v>1</v>
      </c>
      <c r="Q91" s="11" t="s">
        <v>8315</v>
      </c>
      <c r="R91" t="s">
        <v>8316</v>
      </c>
      <c r="S91" s="16">
        <f t="shared" si="6"/>
        <v>41789.893599537041</v>
      </c>
      <c r="T91" s="16">
        <f t="shared" si="7"/>
        <v>41815.875</v>
      </c>
    </row>
    <row r="92" spans="1:20" ht="4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f t="shared" si="4"/>
        <v>18</v>
      </c>
      <c r="P92">
        <f t="shared" si="5"/>
        <v>81.540000000000006</v>
      </c>
      <c r="Q92" s="11" t="s">
        <v>8315</v>
      </c>
      <c r="R92" t="s">
        <v>8316</v>
      </c>
      <c r="S92" s="16">
        <f t="shared" si="6"/>
        <v>41833.660995370366</v>
      </c>
      <c r="T92" s="16">
        <f t="shared" si="7"/>
        <v>41863.660995370366</v>
      </c>
    </row>
    <row r="93" spans="1:20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f t="shared" si="4"/>
        <v>5</v>
      </c>
      <c r="P93">
        <f t="shared" si="5"/>
        <v>100</v>
      </c>
      <c r="Q93" s="11" t="s">
        <v>8315</v>
      </c>
      <c r="R93" t="s">
        <v>8316</v>
      </c>
      <c r="S93" s="16">
        <f t="shared" si="6"/>
        <v>41914.590011574073</v>
      </c>
      <c r="T93" s="16">
        <f t="shared" si="7"/>
        <v>41955.907638888893</v>
      </c>
    </row>
    <row r="94" spans="1:20" ht="28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f t="shared" si="4"/>
        <v>0</v>
      </c>
      <c r="P94">
        <f t="shared" si="5"/>
        <v>1</v>
      </c>
      <c r="Q94" s="11" t="s">
        <v>8315</v>
      </c>
      <c r="R94" t="s">
        <v>8316</v>
      </c>
      <c r="S94" s="16">
        <f t="shared" si="6"/>
        <v>42611.261064814811</v>
      </c>
      <c r="T94" s="16">
        <f t="shared" si="7"/>
        <v>42625.707638888889</v>
      </c>
    </row>
    <row r="95" spans="1:20" ht="42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f t="shared" si="4"/>
        <v>0</v>
      </c>
      <c r="P95">
        <f t="shared" si="5"/>
        <v>0</v>
      </c>
      <c r="Q95" s="11" t="s">
        <v>8315</v>
      </c>
      <c r="R95" t="s">
        <v>8316</v>
      </c>
      <c r="S95" s="16">
        <f t="shared" si="6"/>
        <v>42253.633159722223</v>
      </c>
      <c r="T95" s="16">
        <f t="shared" si="7"/>
        <v>42313.674826388888</v>
      </c>
    </row>
    <row r="96" spans="1:20" ht="42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f t="shared" si="4"/>
        <v>1</v>
      </c>
      <c r="P96">
        <f t="shared" si="5"/>
        <v>20</v>
      </c>
      <c r="Q96" s="11" t="s">
        <v>8315</v>
      </c>
      <c r="R96" t="s">
        <v>8316</v>
      </c>
      <c r="S96" s="16">
        <f t="shared" si="6"/>
        <v>42295.891828703709</v>
      </c>
      <c r="T96" s="16">
        <f t="shared" si="7"/>
        <v>42325.933495370366</v>
      </c>
    </row>
    <row r="97" spans="1:20" ht="28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f t="shared" si="4"/>
        <v>1</v>
      </c>
      <c r="P97">
        <f t="shared" si="5"/>
        <v>5.5</v>
      </c>
      <c r="Q97" s="11" t="s">
        <v>8315</v>
      </c>
      <c r="R97" t="s">
        <v>8316</v>
      </c>
      <c r="S97" s="16">
        <f t="shared" si="6"/>
        <v>42402.947002314817</v>
      </c>
      <c r="T97" s="16">
        <f t="shared" si="7"/>
        <v>42452.145138888889</v>
      </c>
    </row>
    <row r="98" spans="1:20" ht="42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f t="shared" si="4"/>
        <v>13</v>
      </c>
      <c r="P98">
        <f t="shared" si="5"/>
        <v>50.2</v>
      </c>
      <c r="Q98" s="11" t="s">
        <v>8315</v>
      </c>
      <c r="R98" t="s">
        <v>8316</v>
      </c>
      <c r="S98" s="16">
        <f t="shared" si="6"/>
        <v>42509.814108796301</v>
      </c>
      <c r="T98" s="16">
        <f t="shared" si="7"/>
        <v>42539.814108796301</v>
      </c>
    </row>
    <row r="99" spans="1:20" ht="42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f t="shared" si="4"/>
        <v>1</v>
      </c>
      <c r="P99">
        <f t="shared" si="5"/>
        <v>13.11</v>
      </c>
      <c r="Q99" s="11" t="s">
        <v>8315</v>
      </c>
      <c r="R99" t="s">
        <v>8316</v>
      </c>
      <c r="S99" s="16">
        <f t="shared" si="6"/>
        <v>41977.004976851851</v>
      </c>
      <c r="T99" s="16">
        <f t="shared" si="7"/>
        <v>42008.976388888885</v>
      </c>
    </row>
    <row r="100" spans="1:20" ht="42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f t="shared" si="4"/>
        <v>17</v>
      </c>
      <c r="P100">
        <f t="shared" si="5"/>
        <v>315.5</v>
      </c>
      <c r="Q100" s="11" t="s">
        <v>8315</v>
      </c>
      <c r="R100" t="s">
        <v>8316</v>
      </c>
      <c r="S100" s="16">
        <f t="shared" si="6"/>
        <v>42171.758611111116</v>
      </c>
      <c r="T100" s="16">
        <f t="shared" si="7"/>
        <v>42231.758611111116</v>
      </c>
    </row>
    <row r="101" spans="1:20" ht="2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f t="shared" si="4"/>
        <v>33</v>
      </c>
      <c r="P101">
        <f t="shared" si="5"/>
        <v>37.14</v>
      </c>
      <c r="Q101" s="11" t="s">
        <v>8315</v>
      </c>
      <c r="R101" t="s">
        <v>8316</v>
      </c>
      <c r="S101" s="16">
        <f t="shared" si="6"/>
        <v>42056.1324537037</v>
      </c>
      <c r="T101" s="16">
        <f t="shared" si="7"/>
        <v>42086.207638888889</v>
      </c>
    </row>
    <row r="102" spans="1:20" ht="4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f t="shared" si="4"/>
        <v>0</v>
      </c>
      <c r="P102">
        <f t="shared" si="5"/>
        <v>0</v>
      </c>
      <c r="Q102" s="11" t="s">
        <v>8315</v>
      </c>
      <c r="R102" t="s">
        <v>8316</v>
      </c>
      <c r="S102" s="16">
        <f t="shared" si="6"/>
        <v>41867.652280092596</v>
      </c>
      <c r="T102" s="16">
        <f t="shared" si="7"/>
        <v>41875.291666666664</v>
      </c>
    </row>
    <row r="103" spans="1:20" ht="42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f t="shared" si="4"/>
        <v>22</v>
      </c>
      <c r="P103">
        <f t="shared" si="5"/>
        <v>128.27000000000001</v>
      </c>
      <c r="Q103" s="11" t="s">
        <v>8315</v>
      </c>
      <c r="R103" t="s">
        <v>8316</v>
      </c>
      <c r="S103" s="16">
        <f t="shared" si="6"/>
        <v>41779.657870370371</v>
      </c>
      <c r="T103" s="16">
        <f t="shared" si="7"/>
        <v>41821.25</v>
      </c>
    </row>
    <row r="104" spans="1:20" ht="42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f t="shared" si="4"/>
        <v>3</v>
      </c>
      <c r="P104">
        <f t="shared" si="5"/>
        <v>47.27</v>
      </c>
      <c r="Q104" s="11" t="s">
        <v>8315</v>
      </c>
      <c r="R104" t="s">
        <v>8316</v>
      </c>
      <c r="S104" s="16">
        <f t="shared" si="6"/>
        <v>42679.958472222221</v>
      </c>
      <c r="T104" s="16">
        <f t="shared" si="7"/>
        <v>42710.207638888889</v>
      </c>
    </row>
    <row r="105" spans="1:20" ht="4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f t="shared" si="4"/>
        <v>5</v>
      </c>
      <c r="P105">
        <f t="shared" si="5"/>
        <v>50</v>
      </c>
      <c r="Q105" s="11" t="s">
        <v>8315</v>
      </c>
      <c r="R105" t="s">
        <v>8316</v>
      </c>
      <c r="S105" s="16">
        <f t="shared" si="6"/>
        <v>42032.250208333338</v>
      </c>
      <c r="T105" s="16">
        <f t="shared" si="7"/>
        <v>42063.250208333338</v>
      </c>
    </row>
    <row r="106" spans="1:20" ht="42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f t="shared" si="4"/>
        <v>11</v>
      </c>
      <c r="P106">
        <f t="shared" si="5"/>
        <v>42.5</v>
      </c>
      <c r="Q106" s="11" t="s">
        <v>8315</v>
      </c>
      <c r="R106" t="s">
        <v>8316</v>
      </c>
      <c r="S106" s="16">
        <f t="shared" si="6"/>
        <v>41793.191875000004</v>
      </c>
      <c r="T106" s="16">
        <f t="shared" si="7"/>
        <v>41807.191875000004</v>
      </c>
    </row>
    <row r="107" spans="1:20" ht="42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f t="shared" si="4"/>
        <v>1</v>
      </c>
      <c r="P107">
        <f t="shared" si="5"/>
        <v>62.5</v>
      </c>
      <c r="Q107" s="11" t="s">
        <v>8315</v>
      </c>
      <c r="R107" t="s">
        <v>8316</v>
      </c>
      <c r="S107" s="16">
        <f t="shared" si="6"/>
        <v>41843.775011574071</v>
      </c>
      <c r="T107" s="16">
        <f t="shared" si="7"/>
        <v>41863.775011574071</v>
      </c>
    </row>
    <row r="108" spans="1:20" ht="28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f t="shared" si="4"/>
        <v>5</v>
      </c>
      <c r="P108">
        <f t="shared" si="5"/>
        <v>27</v>
      </c>
      <c r="Q108" s="11" t="s">
        <v>8315</v>
      </c>
      <c r="R108" t="s">
        <v>8316</v>
      </c>
      <c r="S108" s="16">
        <f t="shared" si="6"/>
        <v>42136.092488425929</v>
      </c>
      <c r="T108" s="16">
        <f t="shared" si="7"/>
        <v>42166.092488425929</v>
      </c>
    </row>
    <row r="109" spans="1:20" ht="4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f t="shared" si="4"/>
        <v>1</v>
      </c>
      <c r="P109">
        <f t="shared" si="5"/>
        <v>25</v>
      </c>
      <c r="Q109" s="11" t="s">
        <v>8315</v>
      </c>
      <c r="R109" t="s">
        <v>8316</v>
      </c>
      <c r="S109" s="16">
        <f t="shared" si="6"/>
        <v>42317.826377314821</v>
      </c>
      <c r="T109" s="16">
        <f t="shared" si="7"/>
        <v>42357.826377314821</v>
      </c>
    </row>
    <row r="110" spans="1:20" ht="4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f t="shared" si="4"/>
        <v>0</v>
      </c>
      <c r="P110">
        <f t="shared" si="5"/>
        <v>0</v>
      </c>
      <c r="Q110" s="11" t="s">
        <v>8315</v>
      </c>
      <c r="R110" t="s">
        <v>8316</v>
      </c>
      <c r="S110" s="16">
        <f t="shared" si="6"/>
        <v>42186.01116898148</v>
      </c>
      <c r="T110" s="16">
        <f t="shared" si="7"/>
        <v>42230.818055555559</v>
      </c>
    </row>
    <row r="111" spans="1:20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f t="shared" si="4"/>
        <v>0</v>
      </c>
      <c r="P111">
        <f t="shared" si="5"/>
        <v>1.5</v>
      </c>
      <c r="Q111" s="11" t="s">
        <v>8315</v>
      </c>
      <c r="R111" t="s">
        <v>8316</v>
      </c>
      <c r="S111" s="16">
        <f t="shared" si="6"/>
        <v>42095.229166666672</v>
      </c>
      <c r="T111" s="16">
        <f t="shared" si="7"/>
        <v>42109.211111111115</v>
      </c>
    </row>
    <row r="112" spans="1:20" ht="28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f t="shared" si="4"/>
        <v>15</v>
      </c>
      <c r="P112">
        <f t="shared" si="5"/>
        <v>38.25</v>
      </c>
      <c r="Q112" s="11" t="s">
        <v>8315</v>
      </c>
      <c r="R112" t="s">
        <v>8316</v>
      </c>
      <c r="S112" s="16">
        <f t="shared" si="6"/>
        <v>41906.819513888891</v>
      </c>
      <c r="T112" s="16">
        <f t="shared" si="7"/>
        <v>41938.838888888888</v>
      </c>
    </row>
    <row r="113" spans="1:20" ht="42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f t="shared" si="4"/>
        <v>9</v>
      </c>
      <c r="P113">
        <f t="shared" si="5"/>
        <v>16.25</v>
      </c>
      <c r="Q113" s="11" t="s">
        <v>8315</v>
      </c>
      <c r="R113" t="s">
        <v>8316</v>
      </c>
      <c r="S113" s="16">
        <f t="shared" si="6"/>
        <v>41834.135370370372</v>
      </c>
      <c r="T113" s="16">
        <f t="shared" si="7"/>
        <v>41849.135370370372</v>
      </c>
    </row>
    <row r="114" spans="1:20" ht="42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f t="shared" si="4"/>
        <v>0</v>
      </c>
      <c r="P114">
        <f t="shared" si="5"/>
        <v>33.75</v>
      </c>
      <c r="Q114" s="11" t="s">
        <v>8315</v>
      </c>
      <c r="R114" t="s">
        <v>8316</v>
      </c>
      <c r="S114" s="16">
        <f t="shared" si="6"/>
        <v>41863.359282407408</v>
      </c>
      <c r="T114" s="16">
        <f t="shared" si="7"/>
        <v>41893.359282407408</v>
      </c>
    </row>
    <row r="115" spans="1:20" ht="42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f t="shared" si="4"/>
        <v>3</v>
      </c>
      <c r="P115">
        <f t="shared" si="5"/>
        <v>61.67</v>
      </c>
      <c r="Q115" s="11" t="s">
        <v>8315</v>
      </c>
      <c r="R115" t="s">
        <v>8316</v>
      </c>
      <c r="S115" s="16">
        <f t="shared" si="6"/>
        <v>42224.756909722222</v>
      </c>
      <c r="T115" s="16">
        <f t="shared" si="7"/>
        <v>42254.756909722222</v>
      </c>
    </row>
    <row r="116" spans="1:20" ht="42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f t="shared" si="4"/>
        <v>37</v>
      </c>
      <c r="P116">
        <f t="shared" si="5"/>
        <v>83.14</v>
      </c>
      <c r="Q116" s="11" t="s">
        <v>8315</v>
      </c>
      <c r="R116" t="s">
        <v>8316</v>
      </c>
      <c r="S116" s="16">
        <f t="shared" si="6"/>
        <v>41939.8122337963</v>
      </c>
      <c r="T116" s="16">
        <f t="shared" si="7"/>
        <v>41969.853900462964</v>
      </c>
    </row>
    <row r="117" spans="1:20" ht="42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f t="shared" si="4"/>
        <v>0</v>
      </c>
      <c r="P117">
        <f t="shared" si="5"/>
        <v>1</v>
      </c>
      <c r="Q117" s="11" t="s">
        <v>8315</v>
      </c>
      <c r="R117" t="s">
        <v>8316</v>
      </c>
      <c r="S117" s="16">
        <f t="shared" si="6"/>
        <v>42059.270023148143</v>
      </c>
      <c r="T117" s="16">
        <f t="shared" si="7"/>
        <v>42119.190972222219</v>
      </c>
    </row>
    <row r="118" spans="1:20" ht="42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f t="shared" si="4"/>
        <v>10</v>
      </c>
      <c r="P118">
        <f t="shared" si="5"/>
        <v>142.86000000000001</v>
      </c>
      <c r="Q118" s="11" t="s">
        <v>8315</v>
      </c>
      <c r="R118" t="s">
        <v>8316</v>
      </c>
      <c r="S118" s="16">
        <f t="shared" si="6"/>
        <v>42308.211215277777</v>
      </c>
      <c r="T118" s="16">
        <f t="shared" si="7"/>
        <v>42338.252881944441</v>
      </c>
    </row>
    <row r="119" spans="1:20" ht="4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f t="shared" si="4"/>
        <v>8</v>
      </c>
      <c r="P119">
        <f t="shared" si="5"/>
        <v>10.17</v>
      </c>
      <c r="Q119" s="11" t="s">
        <v>8315</v>
      </c>
      <c r="R119" t="s">
        <v>8316</v>
      </c>
      <c r="S119" s="16">
        <f t="shared" si="6"/>
        <v>42020.768634259264</v>
      </c>
      <c r="T119" s="16">
        <f t="shared" si="7"/>
        <v>42065.958333333328</v>
      </c>
    </row>
    <row r="120" spans="1:20" ht="42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f t="shared" si="4"/>
        <v>15</v>
      </c>
      <c r="P120">
        <f t="shared" si="5"/>
        <v>57.25</v>
      </c>
      <c r="Q120" s="11" t="s">
        <v>8315</v>
      </c>
      <c r="R120" t="s">
        <v>8316</v>
      </c>
      <c r="S120" s="16">
        <f t="shared" si="6"/>
        <v>41786.959745370368</v>
      </c>
      <c r="T120" s="16">
        <f t="shared" si="7"/>
        <v>41816.959745370368</v>
      </c>
    </row>
    <row r="121" spans="1:20" ht="4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f t="shared" si="4"/>
        <v>10</v>
      </c>
      <c r="P121">
        <f t="shared" si="5"/>
        <v>5</v>
      </c>
      <c r="Q121" s="11" t="s">
        <v>8315</v>
      </c>
      <c r="R121" t="s">
        <v>8316</v>
      </c>
      <c r="S121" s="16">
        <f t="shared" si="6"/>
        <v>41820.870821759258</v>
      </c>
      <c r="T121" s="16">
        <f t="shared" si="7"/>
        <v>41850.870821759258</v>
      </c>
    </row>
    <row r="122" spans="1:20" ht="42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f t="shared" si="4"/>
        <v>13</v>
      </c>
      <c r="P122">
        <f t="shared" si="5"/>
        <v>93</v>
      </c>
      <c r="Q122" s="11" t="s">
        <v>8315</v>
      </c>
      <c r="R122" t="s">
        <v>8316</v>
      </c>
      <c r="S122" s="16">
        <f t="shared" si="6"/>
        <v>42265.683182870373</v>
      </c>
      <c r="T122" s="16">
        <f t="shared" si="7"/>
        <v>42293.207638888889</v>
      </c>
    </row>
    <row r="123" spans="1:20" ht="42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f t="shared" si="4"/>
        <v>2</v>
      </c>
      <c r="P123">
        <f t="shared" si="5"/>
        <v>32.36</v>
      </c>
      <c r="Q123" s="11" t="s">
        <v>8315</v>
      </c>
      <c r="R123" t="s">
        <v>8316</v>
      </c>
      <c r="S123" s="16">
        <f t="shared" si="6"/>
        <v>42601.827141203699</v>
      </c>
      <c r="T123" s="16">
        <f t="shared" si="7"/>
        <v>42631.827141203699</v>
      </c>
    </row>
    <row r="124" spans="1:20" ht="4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f t="shared" si="4"/>
        <v>0</v>
      </c>
      <c r="P124">
        <f t="shared" si="5"/>
        <v>0</v>
      </c>
      <c r="Q124" s="11" t="s">
        <v>8315</v>
      </c>
      <c r="R124" t="s">
        <v>8316</v>
      </c>
      <c r="S124" s="16">
        <f t="shared" si="6"/>
        <v>42228.151701388888</v>
      </c>
      <c r="T124" s="16">
        <f t="shared" si="7"/>
        <v>42253.151701388888</v>
      </c>
    </row>
    <row r="125" spans="1:20" ht="42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f t="shared" si="4"/>
        <v>0</v>
      </c>
      <c r="P125">
        <f t="shared" si="5"/>
        <v>1</v>
      </c>
      <c r="Q125" s="11" t="s">
        <v>8315</v>
      </c>
      <c r="R125" t="s">
        <v>8316</v>
      </c>
      <c r="S125" s="16">
        <f t="shared" si="6"/>
        <v>42415.168564814812</v>
      </c>
      <c r="T125" s="16">
        <f t="shared" si="7"/>
        <v>42445.126898148148</v>
      </c>
    </row>
    <row r="126" spans="1:20" ht="42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f t="shared" si="4"/>
        <v>16</v>
      </c>
      <c r="P126">
        <f t="shared" si="5"/>
        <v>91.83</v>
      </c>
      <c r="Q126" s="11" t="s">
        <v>8315</v>
      </c>
      <c r="R126" t="s">
        <v>8316</v>
      </c>
      <c r="S126" s="16">
        <f t="shared" si="6"/>
        <v>42538.968310185184</v>
      </c>
      <c r="T126" s="16">
        <f t="shared" si="7"/>
        <v>42568.029861111107</v>
      </c>
    </row>
    <row r="127" spans="1:20" ht="4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f t="shared" si="4"/>
        <v>11</v>
      </c>
      <c r="P127">
        <f t="shared" si="5"/>
        <v>45.83</v>
      </c>
      <c r="Q127" s="11" t="s">
        <v>8315</v>
      </c>
      <c r="R127" t="s">
        <v>8316</v>
      </c>
      <c r="S127" s="16">
        <f t="shared" si="6"/>
        <v>42233.671747685185</v>
      </c>
      <c r="T127" s="16">
        <f t="shared" si="7"/>
        <v>42278.541666666672</v>
      </c>
    </row>
    <row r="128" spans="1:20" ht="42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f t="shared" si="4"/>
        <v>0</v>
      </c>
      <c r="P128">
        <f t="shared" si="5"/>
        <v>0</v>
      </c>
      <c r="Q128" s="11" t="s">
        <v>8315</v>
      </c>
      <c r="R128" t="s">
        <v>8316</v>
      </c>
      <c r="S128" s="16">
        <f t="shared" si="6"/>
        <v>42675.262962962966</v>
      </c>
      <c r="T128" s="16">
        <f t="shared" si="7"/>
        <v>42705.304629629631</v>
      </c>
    </row>
    <row r="129" spans="1:20" ht="42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f t="shared" si="4"/>
        <v>86</v>
      </c>
      <c r="P129">
        <f t="shared" si="5"/>
        <v>248.5</v>
      </c>
      <c r="Q129" s="11" t="s">
        <v>8315</v>
      </c>
      <c r="R129" t="s">
        <v>8316</v>
      </c>
      <c r="S129" s="16">
        <f t="shared" si="6"/>
        <v>42534.631481481483</v>
      </c>
      <c r="T129" s="16">
        <f t="shared" si="7"/>
        <v>42562.631481481483</v>
      </c>
    </row>
    <row r="130" spans="1:20" ht="42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f t="shared" ref="O130:O193" si="8">ROUND(E130/D130*100,0)</f>
        <v>12</v>
      </c>
      <c r="P130">
        <f t="shared" ref="P130:P193" si="9">IFERROR(ROUND(E130/L130,2),0)</f>
        <v>79.400000000000006</v>
      </c>
      <c r="Q130" s="11" t="s">
        <v>8315</v>
      </c>
      <c r="R130" t="s">
        <v>8316</v>
      </c>
      <c r="S130" s="16">
        <f t="shared" ref="S130:S193" si="10">(((J130/60)/60/24)+DATE(1970,1,1))</f>
        <v>42151.905717592599</v>
      </c>
      <c r="T130" s="16">
        <f t="shared" ref="T130:T193" si="11">(((I130/60)/60)/24)+DATE(1970,1,1)</f>
        <v>42182.905717592599</v>
      </c>
    </row>
    <row r="131" spans="1:20" ht="42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f t="shared" si="8"/>
        <v>0</v>
      </c>
      <c r="P131">
        <f t="shared" si="9"/>
        <v>5.5</v>
      </c>
      <c r="Q131" s="11" t="s">
        <v>8315</v>
      </c>
      <c r="R131" t="s">
        <v>8316</v>
      </c>
      <c r="S131" s="16">
        <f t="shared" si="10"/>
        <v>41961.492488425924</v>
      </c>
      <c r="T131" s="16">
        <f t="shared" si="11"/>
        <v>42006.492488425924</v>
      </c>
    </row>
    <row r="132" spans="1:20" ht="56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f t="shared" si="8"/>
        <v>1</v>
      </c>
      <c r="P132">
        <f t="shared" si="9"/>
        <v>25</v>
      </c>
      <c r="Q132" s="11" t="s">
        <v>8315</v>
      </c>
      <c r="R132" t="s">
        <v>8316</v>
      </c>
      <c r="S132" s="16">
        <f t="shared" si="10"/>
        <v>41940.587233796294</v>
      </c>
      <c r="T132" s="16">
        <f t="shared" si="11"/>
        <v>41968.041666666672</v>
      </c>
    </row>
    <row r="133" spans="1:20" ht="42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f t="shared" si="8"/>
        <v>0</v>
      </c>
      <c r="P133">
        <f t="shared" si="9"/>
        <v>0</v>
      </c>
      <c r="Q133" s="11" t="s">
        <v>8315</v>
      </c>
      <c r="R133" t="s">
        <v>8316</v>
      </c>
      <c r="S133" s="16">
        <f t="shared" si="10"/>
        <v>42111.904097222221</v>
      </c>
      <c r="T133" s="16">
        <f t="shared" si="11"/>
        <v>42171.904097222221</v>
      </c>
    </row>
    <row r="134" spans="1:20" ht="42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f t="shared" si="8"/>
        <v>36</v>
      </c>
      <c r="P134">
        <f t="shared" si="9"/>
        <v>137.08000000000001</v>
      </c>
      <c r="Q134" s="11" t="s">
        <v>8315</v>
      </c>
      <c r="R134" t="s">
        <v>8316</v>
      </c>
      <c r="S134" s="16">
        <f t="shared" si="10"/>
        <v>42279.778564814813</v>
      </c>
      <c r="T134" s="16">
        <f t="shared" si="11"/>
        <v>42310.701388888891</v>
      </c>
    </row>
    <row r="135" spans="1:20" ht="4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f t="shared" si="8"/>
        <v>0</v>
      </c>
      <c r="P135">
        <f t="shared" si="9"/>
        <v>0</v>
      </c>
      <c r="Q135" s="11" t="s">
        <v>8315</v>
      </c>
      <c r="R135" t="s">
        <v>8316</v>
      </c>
      <c r="S135" s="16">
        <f t="shared" si="10"/>
        <v>42213.662905092591</v>
      </c>
      <c r="T135" s="16">
        <f t="shared" si="11"/>
        <v>42243.662905092591</v>
      </c>
    </row>
    <row r="136" spans="1:20" ht="4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f t="shared" si="8"/>
        <v>0</v>
      </c>
      <c r="P136">
        <f t="shared" si="9"/>
        <v>5</v>
      </c>
      <c r="Q136" s="11" t="s">
        <v>8315</v>
      </c>
      <c r="R136" t="s">
        <v>8316</v>
      </c>
      <c r="S136" s="16">
        <f t="shared" si="10"/>
        <v>42109.801712962959</v>
      </c>
      <c r="T136" s="16">
        <f t="shared" si="11"/>
        <v>42139.801712962959</v>
      </c>
    </row>
    <row r="137" spans="1:20" ht="28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f t="shared" si="8"/>
        <v>3</v>
      </c>
      <c r="P137">
        <f t="shared" si="9"/>
        <v>39</v>
      </c>
      <c r="Q137" s="11" t="s">
        <v>8315</v>
      </c>
      <c r="R137" t="s">
        <v>8316</v>
      </c>
      <c r="S137" s="16">
        <f t="shared" si="10"/>
        <v>42031.833587962959</v>
      </c>
      <c r="T137" s="16">
        <f t="shared" si="11"/>
        <v>42063.333333333328</v>
      </c>
    </row>
    <row r="138" spans="1:20" ht="42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f t="shared" si="8"/>
        <v>3</v>
      </c>
      <c r="P138">
        <f t="shared" si="9"/>
        <v>50.5</v>
      </c>
      <c r="Q138" s="11" t="s">
        <v>8315</v>
      </c>
      <c r="R138" t="s">
        <v>8316</v>
      </c>
      <c r="S138" s="16">
        <f t="shared" si="10"/>
        <v>42615.142870370371</v>
      </c>
      <c r="T138" s="16">
        <f t="shared" si="11"/>
        <v>42645.142870370371</v>
      </c>
    </row>
    <row r="139" spans="1:20" ht="42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f t="shared" si="8"/>
        <v>1</v>
      </c>
      <c r="P139">
        <f t="shared" si="9"/>
        <v>25</v>
      </c>
      <c r="Q139" s="11" t="s">
        <v>8315</v>
      </c>
      <c r="R139" t="s">
        <v>8316</v>
      </c>
      <c r="S139" s="16">
        <f t="shared" si="10"/>
        <v>42439.702314814815</v>
      </c>
      <c r="T139" s="16">
        <f t="shared" si="11"/>
        <v>42468.774305555555</v>
      </c>
    </row>
    <row r="140" spans="1:20" ht="42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f t="shared" si="8"/>
        <v>0</v>
      </c>
      <c r="P140">
        <f t="shared" si="9"/>
        <v>25</v>
      </c>
      <c r="Q140" s="11" t="s">
        <v>8315</v>
      </c>
      <c r="R140" t="s">
        <v>8316</v>
      </c>
      <c r="S140" s="16">
        <f t="shared" si="10"/>
        <v>42243.790393518517</v>
      </c>
      <c r="T140" s="16">
        <f t="shared" si="11"/>
        <v>42303.790393518517</v>
      </c>
    </row>
    <row r="141" spans="1:20" ht="4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f t="shared" si="8"/>
        <v>0</v>
      </c>
      <c r="P141">
        <f t="shared" si="9"/>
        <v>0</v>
      </c>
      <c r="Q141" s="11" t="s">
        <v>8315</v>
      </c>
      <c r="R141" t="s">
        <v>8316</v>
      </c>
      <c r="S141" s="16">
        <f t="shared" si="10"/>
        <v>42550.048449074078</v>
      </c>
      <c r="T141" s="16">
        <f t="shared" si="11"/>
        <v>42580.978472222225</v>
      </c>
    </row>
    <row r="142" spans="1:20" ht="42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f t="shared" si="8"/>
        <v>24</v>
      </c>
      <c r="P142">
        <f t="shared" si="9"/>
        <v>53.13</v>
      </c>
      <c r="Q142" s="11" t="s">
        <v>8315</v>
      </c>
      <c r="R142" t="s">
        <v>8316</v>
      </c>
      <c r="S142" s="16">
        <f t="shared" si="10"/>
        <v>42306.848854166667</v>
      </c>
      <c r="T142" s="16">
        <f t="shared" si="11"/>
        <v>42336.890520833331</v>
      </c>
    </row>
    <row r="143" spans="1:20" ht="4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f t="shared" si="8"/>
        <v>0</v>
      </c>
      <c r="P143">
        <f t="shared" si="9"/>
        <v>0</v>
      </c>
      <c r="Q143" s="11" t="s">
        <v>8315</v>
      </c>
      <c r="R143" t="s">
        <v>8316</v>
      </c>
      <c r="S143" s="16">
        <f t="shared" si="10"/>
        <v>42457.932025462964</v>
      </c>
      <c r="T143" s="16">
        <f t="shared" si="11"/>
        <v>42485.013888888891</v>
      </c>
    </row>
    <row r="144" spans="1:20" ht="42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f t="shared" si="8"/>
        <v>0</v>
      </c>
      <c r="P144">
        <f t="shared" si="9"/>
        <v>7</v>
      </c>
      <c r="Q144" s="11" t="s">
        <v>8315</v>
      </c>
      <c r="R144" t="s">
        <v>8316</v>
      </c>
      <c r="S144" s="16">
        <f t="shared" si="10"/>
        <v>42513.976319444439</v>
      </c>
      <c r="T144" s="16">
        <f t="shared" si="11"/>
        <v>42559.976319444439</v>
      </c>
    </row>
    <row r="145" spans="1:20" ht="4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f t="shared" si="8"/>
        <v>32</v>
      </c>
      <c r="P145">
        <f t="shared" si="9"/>
        <v>40.06</v>
      </c>
      <c r="Q145" s="11" t="s">
        <v>8315</v>
      </c>
      <c r="R145" t="s">
        <v>8316</v>
      </c>
      <c r="S145" s="16">
        <f t="shared" si="10"/>
        <v>41816.950370370374</v>
      </c>
      <c r="T145" s="16">
        <f t="shared" si="11"/>
        <v>41853.583333333336</v>
      </c>
    </row>
    <row r="146" spans="1:20" ht="42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f t="shared" si="8"/>
        <v>24</v>
      </c>
      <c r="P146">
        <f t="shared" si="9"/>
        <v>24.33</v>
      </c>
      <c r="Q146" s="11" t="s">
        <v>8315</v>
      </c>
      <c r="R146" t="s">
        <v>8316</v>
      </c>
      <c r="S146" s="16">
        <f t="shared" si="10"/>
        <v>41880.788842592592</v>
      </c>
      <c r="T146" s="16">
        <f t="shared" si="11"/>
        <v>41910.788842592592</v>
      </c>
    </row>
    <row r="147" spans="1:20" ht="4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f t="shared" si="8"/>
        <v>2</v>
      </c>
      <c r="P147">
        <f t="shared" si="9"/>
        <v>11.25</v>
      </c>
      <c r="Q147" s="11" t="s">
        <v>8315</v>
      </c>
      <c r="R147" t="s">
        <v>8316</v>
      </c>
      <c r="S147" s="16">
        <f t="shared" si="10"/>
        <v>42342.845555555556</v>
      </c>
      <c r="T147" s="16">
        <f t="shared" si="11"/>
        <v>42372.845555555556</v>
      </c>
    </row>
    <row r="148" spans="1:20" ht="42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f t="shared" si="8"/>
        <v>6</v>
      </c>
      <c r="P148">
        <f t="shared" si="9"/>
        <v>42</v>
      </c>
      <c r="Q148" s="11" t="s">
        <v>8315</v>
      </c>
      <c r="R148" t="s">
        <v>8316</v>
      </c>
      <c r="S148" s="16">
        <f t="shared" si="10"/>
        <v>42053.722060185188</v>
      </c>
      <c r="T148" s="16">
        <f t="shared" si="11"/>
        <v>42113.680393518516</v>
      </c>
    </row>
    <row r="149" spans="1:20" ht="4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f t="shared" si="8"/>
        <v>14</v>
      </c>
      <c r="P149">
        <f t="shared" si="9"/>
        <v>71.25</v>
      </c>
      <c r="Q149" s="11" t="s">
        <v>8315</v>
      </c>
      <c r="R149" t="s">
        <v>8316</v>
      </c>
      <c r="S149" s="16">
        <f t="shared" si="10"/>
        <v>42414.235879629632</v>
      </c>
      <c r="T149" s="16">
        <f t="shared" si="11"/>
        <v>42474.194212962961</v>
      </c>
    </row>
    <row r="150" spans="1:20" ht="42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f t="shared" si="8"/>
        <v>1</v>
      </c>
      <c r="P150">
        <f t="shared" si="9"/>
        <v>22.5</v>
      </c>
      <c r="Q150" s="11" t="s">
        <v>8315</v>
      </c>
      <c r="R150" t="s">
        <v>8316</v>
      </c>
      <c r="S150" s="16">
        <f t="shared" si="10"/>
        <v>41801.711550925924</v>
      </c>
      <c r="T150" s="16">
        <f t="shared" si="11"/>
        <v>41844.124305555553</v>
      </c>
    </row>
    <row r="151" spans="1:20" ht="42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f t="shared" si="8"/>
        <v>24</v>
      </c>
      <c r="P151">
        <f t="shared" si="9"/>
        <v>41</v>
      </c>
      <c r="Q151" s="11" t="s">
        <v>8315</v>
      </c>
      <c r="R151" t="s">
        <v>8316</v>
      </c>
      <c r="S151" s="16">
        <f t="shared" si="10"/>
        <v>42770.290590277778</v>
      </c>
      <c r="T151" s="16">
        <f t="shared" si="11"/>
        <v>42800.290590277778</v>
      </c>
    </row>
    <row r="152" spans="1:20" ht="42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f t="shared" si="8"/>
        <v>11</v>
      </c>
      <c r="P152">
        <f t="shared" si="9"/>
        <v>47.91</v>
      </c>
      <c r="Q152" s="11" t="s">
        <v>8315</v>
      </c>
      <c r="R152" t="s">
        <v>8316</v>
      </c>
      <c r="S152" s="16">
        <f t="shared" si="10"/>
        <v>42452.815659722226</v>
      </c>
      <c r="T152" s="16">
        <f t="shared" si="11"/>
        <v>42512.815659722226</v>
      </c>
    </row>
    <row r="153" spans="1:20" ht="42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f t="shared" si="8"/>
        <v>7</v>
      </c>
      <c r="P153">
        <f t="shared" si="9"/>
        <v>35.17</v>
      </c>
      <c r="Q153" s="11" t="s">
        <v>8315</v>
      </c>
      <c r="R153" t="s">
        <v>8316</v>
      </c>
      <c r="S153" s="16">
        <f t="shared" si="10"/>
        <v>42601.854699074072</v>
      </c>
      <c r="T153" s="16">
        <f t="shared" si="11"/>
        <v>42611.163194444445</v>
      </c>
    </row>
    <row r="154" spans="1:20" ht="56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f t="shared" si="8"/>
        <v>0</v>
      </c>
      <c r="P154">
        <f t="shared" si="9"/>
        <v>5.5</v>
      </c>
      <c r="Q154" s="11" t="s">
        <v>8315</v>
      </c>
      <c r="R154" t="s">
        <v>8316</v>
      </c>
      <c r="S154" s="16">
        <f t="shared" si="10"/>
        <v>42447.863553240735</v>
      </c>
      <c r="T154" s="16">
        <f t="shared" si="11"/>
        <v>42477.863553240735</v>
      </c>
    </row>
    <row r="155" spans="1:20" ht="4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f t="shared" si="8"/>
        <v>1</v>
      </c>
      <c r="P155">
        <f t="shared" si="9"/>
        <v>22.67</v>
      </c>
      <c r="Q155" s="11" t="s">
        <v>8315</v>
      </c>
      <c r="R155" t="s">
        <v>8316</v>
      </c>
      <c r="S155" s="16">
        <f t="shared" si="10"/>
        <v>41811.536180555559</v>
      </c>
      <c r="T155" s="16">
        <f t="shared" si="11"/>
        <v>41841.536180555559</v>
      </c>
    </row>
    <row r="156" spans="1:20" ht="42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f t="shared" si="8"/>
        <v>21</v>
      </c>
      <c r="P156">
        <f t="shared" si="9"/>
        <v>26.38</v>
      </c>
      <c r="Q156" s="11" t="s">
        <v>8315</v>
      </c>
      <c r="R156" t="s">
        <v>8316</v>
      </c>
      <c r="S156" s="16">
        <f t="shared" si="10"/>
        <v>41981.067523148144</v>
      </c>
      <c r="T156" s="16">
        <f t="shared" si="11"/>
        <v>42041.067523148144</v>
      </c>
    </row>
    <row r="157" spans="1:20" ht="4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f t="shared" si="8"/>
        <v>78</v>
      </c>
      <c r="P157">
        <f t="shared" si="9"/>
        <v>105.54</v>
      </c>
      <c r="Q157" s="11" t="s">
        <v>8315</v>
      </c>
      <c r="R157" t="s">
        <v>8316</v>
      </c>
      <c r="S157" s="16">
        <f t="shared" si="10"/>
        <v>42469.68414351852</v>
      </c>
      <c r="T157" s="16">
        <f t="shared" si="11"/>
        <v>42499.166666666672</v>
      </c>
    </row>
    <row r="158" spans="1:20" ht="4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f t="shared" si="8"/>
        <v>0</v>
      </c>
      <c r="P158">
        <f t="shared" si="9"/>
        <v>0</v>
      </c>
      <c r="Q158" s="11" t="s">
        <v>8315</v>
      </c>
      <c r="R158" t="s">
        <v>8316</v>
      </c>
      <c r="S158" s="16">
        <f t="shared" si="10"/>
        <v>42534.866875</v>
      </c>
      <c r="T158" s="16">
        <f t="shared" si="11"/>
        <v>42564.866875</v>
      </c>
    </row>
    <row r="159" spans="1:20" ht="4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f t="shared" si="8"/>
        <v>48</v>
      </c>
      <c r="P159">
        <f t="shared" si="9"/>
        <v>62</v>
      </c>
      <c r="Q159" s="11" t="s">
        <v>8315</v>
      </c>
      <c r="R159" t="s">
        <v>8316</v>
      </c>
      <c r="S159" s="16">
        <f t="shared" si="10"/>
        <v>41830.858344907407</v>
      </c>
      <c r="T159" s="16">
        <f t="shared" si="11"/>
        <v>41852.291666666664</v>
      </c>
    </row>
    <row r="160" spans="1:20" ht="4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f t="shared" si="8"/>
        <v>1</v>
      </c>
      <c r="P160">
        <f t="shared" si="9"/>
        <v>217.5</v>
      </c>
      <c r="Q160" s="11" t="s">
        <v>8315</v>
      </c>
      <c r="R160" t="s">
        <v>8316</v>
      </c>
      <c r="S160" s="16">
        <f t="shared" si="10"/>
        <v>42543.788564814815</v>
      </c>
      <c r="T160" s="16">
        <f t="shared" si="11"/>
        <v>42573.788564814815</v>
      </c>
    </row>
    <row r="161" spans="1:20" ht="4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f t="shared" si="8"/>
        <v>11</v>
      </c>
      <c r="P161">
        <f t="shared" si="9"/>
        <v>26.75</v>
      </c>
      <c r="Q161" s="11" t="s">
        <v>8315</v>
      </c>
      <c r="R161" t="s">
        <v>8316</v>
      </c>
      <c r="S161" s="16">
        <f t="shared" si="10"/>
        <v>41975.642974537041</v>
      </c>
      <c r="T161" s="16">
        <f t="shared" si="11"/>
        <v>42035.642974537041</v>
      </c>
    </row>
    <row r="162" spans="1:20" ht="4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f t="shared" si="8"/>
        <v>18</v>
      </c>
      <c r="P162">
        <f t="shared" si="9"/>
        <v>64.290000000000006</v>
      </c>
      <c r="Q162" s="11" t="s">
        <v>8315</v>
      </c>
      <c r="R162" t="s">
        <v>8316</v>
      </c>
      <c r="S162" s="16">
        <f t="shared" si="10"/>
        <v>41795.598923611113</v>
      </c>
      <c r="T162" s="16">
        <f t="shared" si="11"/>
        <v>41825.598923611113</v>
      </c>
    </row>
    <row r="163" spans="1:20" ht="28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f t="shared" si="8"/>
        <v>4</v>
      </c>
      <c r="P163">
        <f t="shared" si="9"/>
        <v>175</v>
      </c>
      <c r="Q163" s="11" t="s">
        <v>8315</v>
      </c>
      <c r="R163" t="s">
        <v>8316</v>
      </c>
      <c r="S163" s="16">
        <f t="shared" si="10"/>
        <v>42508.179965277777</v>
      </c>
      <c r="T163" s="16">
        <f t="shared" si="11"/>
        <v>42568.179965277777</v>
      </c>
    </row>
    <row r="164" spans="1:20" ht="4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f t="shared" si="8"/>
        <v>35</v>
      </c>
      <c r="P164">
        <f t="shared" si="9"/>
        <v>84.28</v>
      </c>
      <c r="Q164" s="11" t="s">
        <v>8315</v>
      </c>
      <c r="R164" t="s">
        <v>8316</v>
      </c>
      <c r="S164" s="16">
        <f t="shared" si="10"/>
        <v>41747.86986111111</v>
      </c>
      <c r="T164" s="16">
        <f t="shared" si="11"/>
        <v>41779.290972222225</v>
      </c>
    </row>
    <row r="165" spans="1:20" ht="4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f t="shared" si="8"/>
        <v>32</v>
      </c>
      <c r="P165">
        <f t="shared" si="9"/>
        <v>33.74</v>
      </c>
      <c r="Q165" s="11" t="s">
        <v>8315</v>
      </c>
      <c r="R165" t="s">
        <v>8316</v>
      </c>
      <c r="S165" s="16">
        <f t="shared" si="10"/>
        <v>42399.707407407404</v>
      </c>
      <c r="T165" s="16">
        <f t="shared" si="11"/>
        <v>42420.878472222219</v>
      </c>
    </row>
    <row r="166" spans="1:20" ht="2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f t="shared" si="8"/>
        <v>2</v>
      </c>
      <c r="P166">
        <f t="shared" si="9"/>
        <v>8</v>
      </c>
      <c r="Q166" s="11" t="s">
        <v>8315</v>
      </c>
      <c r="R166" t="s">
        <v>8316</v>
      </c>
      <c r="S166" s="16">
        <f t="shared" si="10"/>
        <v>42230.08116898148</v>
      </c>
      <c r="T166" s="16">
        <f t="shared" si="11"/>
        <v>42245.08116898148</v>
      </c>
    </row>
    <row r="167" spans="1:20" ht="42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f t="shared" si="8"/>
        <v>0</v>
      </c>
      <c r="P167">
        <f t="shared" si="9"/>
        <v>0</v>
      </c>
      <c r="Q167" s="11" t="s">
        <v>8315</v>
      </c>
      <c r="R167" t="s">
        <v>8316</v>
      </c>
      <c r="S167" s="16">
        <f t="shared" si="10"/>
        <v>42286.749780092592</v>
      </c>
      <c r="T167" s="16">
        <f t="shared" si="11"/>
        <v>42316.791446759264</v>
      </c>
    </row>
    <row r="168" spans="1:20" ht="28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f t="shared" si="8"/>
        <v>20</v>
      </c>
      <c r="P168">
        <f t="shared" si="9"/>
        <v>100</v>
      </c>
      <c r="Q168" s="11" t="s">
        <v>8315</v>
      </c>
      <c r="R168" t="s">
        <v>8316</v>
      </c>
      <c r="S168" s="16">
        <f t="shared" si="10"/>
        <v>42125.644467592589</v>
      </c>
      <c r="T168" s="16">
        <f t="shared" si="11"/>
        <v>42155.644467592589</v>
      </c>
    </row>
    <row r="169" spans="1:20" ht="4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f t="shared" si="8"/>
        <v>5</v>
      </c>
      <c r="P169">
        <f t="shared" si="9"/>
        <v>60.11</v>
      </c>
      <c r="Q169" s="11" t="s">
        <v>8315</v>
      </c>
      <c r="R169" t="s">
        <v>8316</v>
      </c>
      <c r="S169" s="16">
        <f t="shared" si="10"/>
        <v>42289.94049768518</v>
      </c>
      <c r="T169" s="16">
        <f t="shared" si="11"/>
        <v>42349.982164351852</v>
      </c>
    </row>
    <row r="170" spans="1:20" ht="42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f t="shared" si="8"/>
        <v>0</v>
      </c>
      <c r="P170">
        <f t="shared" si="9"/>
        <v>3</v>
      </c>
      <c r="Q170" s="11" t="s">
        <v>8315</v>
      </c>
      <c r="R170" t="s">
        <v>8316</v>
      </c>
      <c r="S170" s="16">
        <f t="shared" si="10"/>
        <v>42107.864722222221</v>
      </c>
      <c r="T170" s="16">
        <f t="shared" si="11"/>
        <v>42137.864722222221</v>
      </c>
    </row>
    <row r="171" spans="1:20" ht="28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f t="shared" si="8"/>
        <v>0</v>
      </c>
      <c r="P171">
        <f t="shared" si="9"/>
        <v>5</v>
      </c>
      <c r="Q171" s="11" t="s">
        <v>8315</v>
      </c>
      <c r="R171" t="s">
        <v>8316</v>
      </c>
      <c r="S171" s="16">
        <f t="shared" si="10"/>
        <v>41809.389930555553</v>
      </c>
      <c r="T171" s="16">
        <f t="shared" si="11"/>
        <v>41839.389930555553</v>
      </c>
    </row>
    <row r="172" spans="1:20" ht="42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f t="shared" si="8"/>
        <v>17</v>
      </c>
      <c r="P172">
        <f t="shared" si="9"/>
        <v>29.24</v>
      </c>
      <c r="Q172" s="11" t="s">
        <v>8315</v>
      </c>
      <c r="R172" t="s">
        <v>8316</v>
      </c>
      <c r="S172" s="16">
        <f t="shared" si="10"/>
        <v>41950.26694444444</v>
      </c>
      <c r="T172" s="16">
        <f t="shared" si="11"/>
        <v>41963.669444444444</v>
      </c>
    </row>
    <row r="173" spans="1:20" ht="4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f t="shared" si="8"/>
        <v>57</v>
      </c>
      <c r="P173">
        <f t="shared" si="9"/>
        <v>59.58</v>
      </c>
      <c r="Q173" s="11" t="s">
        <v>8315</v>
      </c>
      <c r="R173" t="s">
        <v>8316</v>
      </c>
      <c r="S173" s="16">
        <f t="shared" si="10"/>
        <v>42061.963263888887</v>
      </c>
      <c r="T173" s="16">
        <f t="shared" si="11"/>
        <v>42091.921597222223</v>
      </c>
    </row>
    <row r="174" spans="1:20" ht="42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f t="shared" si="8"/>
        <v>17</v>
      </c>
      <c r="P174">
        <f t="shared" si="9"/>
        <v>82.57</v>
      </c>
      <c r="Q174" s="11" t="s">
        <v>8315</v>
      </c>
      <c r="R174" t="s">
        <v>8316</v>
      </c>
      <c r="S174" s="16">
        <f t="shared" si="10"/>
        <v>41842.828680555554</v>
      </c>
      <c r="T174" s="16">
        <f t="shared" si="11"/>
        <v>41882.827650462961</v>
      </c>
    </row>
    <row r="175" spans="1:20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f t="shared" si="8"/>
        <v>0</v>
      </c>
      <c r="P175">
        <f t="shared" si="9"/>
        <v>10</v>
      </c>
      <c r="Q175" s="11" t="s">
        <v>8315</v>
      </c>
      <c r="R175" t="s">
        <v>8316</v>
      </c>
      <c r="S175" s="16">
        <f t="shared" si="10"/>
        <v>42437.64534722222</v>
      </c>
      <c r="T175" s="16">
        <f t="shared" si="11"/>
        <v>42497.603680555556</v>
      </c>
    </row>
    <row r="176" spans="1:20" ht="4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f t="shared" si="8"/>
        <v>2</v>
      </c>
      <c r="P176">
        <f t="shared" si="9"/>
        <v>5.75</v>
      </c>
      <c r="Q176" s="11" t="s">
        <v>8315</v>
      </c>
      <c r="R176" t="s">
        <v>8316</v>
      </c>
      <c r="S176" s="16">
        <f t="shared" si="10"/>
        <v>41879.043530092589</v>
      </c>
      <c r="T176" s="16">
        <f t="shared" si="11"/>
        <v>41909.043530092589</v>
      </c>
    </row>
    <row r="177" spans="1:20" ht="42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f t="shared" si="8"/>
        <v>10</v>
      </c>
      <c r="P177">
        <f t="shared" si="9"/>
        <v>100.5</v>
      </c>
      <c r="Q177" s="11" t="s">
        <v>8315</v>
      </c>
      <c r="R177" t="s">
        <v>8316</v>
      </c>
      <c r="S177" s="16">
        <f t="shared" si="10"/>
        <v>42020.587349537032</v>
      </c>
      <c r="T177" s="16">
        <f t="shared" si="11"/>
        <v>42050.587349537032</v>
      </c>
    </row>
    <row r="178" spans="1:20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f t="shared" si="8"/>
        <v>0</v>
      </c>
      <c r="P178">
        <f t="shared" si="9"/>
        <v>1</v>
      </c>
      <c r="Q178" s="11" t="s">
        <v>8315</v>
      </c>
      <c r="R178" t="s">
        <v>8316</v>
      </c>
      <c r="S178" s="16">
        <f t="shared" si="10"/>
        <v>41890.16269675926</v>
      </c>
      <c r="T178" s="16">
        <f t="shared" si="11"/>
        <v>41920.16269675926</v>
      </c>
    </row>
    <row r="179" spans="1:20" ht="42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f t="shared" si="8"/>
        <v>1</v>
      </c>
      <c r="P179">
        <f t="shared" si="9"/>
        <v>20</v>
      </c>
      <c r="Q179" s="11" t="s">
        <v>8315</v>
      </c>
      <c r="R179" t="s">
        <v>8316</v>
      </c>
      <c r="S179" s="16">
        <f t="shared" si="10"/>
        <v>41872.807696759257</v>
      </c>
      <c r="T179" s="16">
        <f t="shared" si="11"/>
        <v>41932.807696759257</v>
      </c>
    </row>
    <row r="180" spans="1:20" ht="42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f t="shared" si="8"/>
        <v>0</v>
      </c>
      <c r="P180">
        <f t="shared" si="9"/>
        <v>2</v>
      </c>
      <c r="Q180" s="11" t="s">
        <v>8315</v>
      </c>
      <c r="R180" t="s">
        <v>8316</v>
      </c>
      <c r="S180" s="16">
        <f t="shared" si="10"/>
        <v>42391.772997685184</v>
      </c>
      <c r="T180" s="16">
        <f t="shared" si="11"/>
        <v>42416.772997685184</v>
      </c>
    </row>
    <row r="181" spans="1:20" ht="42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f t="shared" si="8"/>
        <v>0</v>
      </c>
      <c r="P181">
        <f t="shared" si="9"/>
        <v>5</v>
      </c>
      <c r="Q181" s="11" t="s">
        <v>8315</v>
      </c>
      <c r="R181" t="s">
        <v>8316</v>
      </c>
      <c r="S181" s="16">
        <f t="shared" si="10"/>
        <v>41848.772928240738</v>
      </c>
      <c r="T181" s="16">
        <f t="shared" si="11"/>
        <v>41877.686111111114</v>
      </c>
    </row>
    <row r="182" spans="1:20" ht="42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f t="shared" si="8"/>
        <v>24</v>
      </c>
      <c r="P182">
        <f t="shared" si="9"/>
        <v>45.84</v>
      </c>
      <c r="Q182" s="11" t="s">
        <v>8315</v>
      </c>
      <c r="R182" t="s">
        <v>8316</v>
      </c>
      <c r="S182" s="16">
        <f t="shared" si="10"/>
        <v>41921.770439814813</v>
      </c>
      <c r="T182" s="16">
        <f t="shared" si="11"/>
        <v>41938.770439814813</v>
      </c>
    </row>
    <row r="183" spans="1:20" ht="4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f t="shared" si="8"/>
        <v>1</v>
      </c>
      <c r="P183">
        <f t="shared" si="9"/>
        <v>13</v>
      </c>
      <c r="Q183" s="11" t="s">
        <v>8315</v>
      </c>
      <c r="R183" t="s">
        <v>8316</v>
      </c>
      <c r="S183" s="16">
        <f t="shared" si="10"/>
        <v>42021.301192129627</v>
      </c>
      <c r="T183" s="16">
        <f t="shared" si="11"/>
        <v>42051.301192129627</v>
      </c>
    </row>
    <row r="184" spans="1:20" ht="42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f t="shared" si="8"/>
        <v>0</v>
      </c>
      <c r="P184">
        <f t="shared" si="9"/>
        <v>0</v>
      </c>
      <c r="Q184" s="11" t="s">
        <v>8315</v>
      </c>
      <c r="R184" t="s">
        <v>8316</v>
      </c>
      <c r="S184" s="16">
        <f t="shared" si="10"/>
        <v>42419.246168981481</v>
      </c>
      <c r="T184" s="16">
        <f t="shared" si="11"/>
        <v>42434.246168981481</v>
      </c>
    </row>
    <row r="185" spans="1:20" ht="4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f t="shared" si="8"/>
        <v>0</v>
      </c>
      <c r="P185">
        <f t="shared" si="9"/>
        <v>1</v>
      </c>
      <c r="Q185" s="11" t="s">
        <v>8315</v>
      </c>
      <c r="R185" t="s">
        <v>8316</v>
      </c>
      <c r="S185" s="16">
        <f t="shared" si="10"/>
        <v>42174.780821759254</v>
      </c>
      <c r="T185" s="16">
        <f t="shared" si="11"/>
        <v>42204.780821759254</v>
      </c>
    </row>
    <row r="186" spans="1:20" ht="42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f t="shared" si="8"/>
        <v>1</v>
      </c>
      <c r="P186">
        <f t="shared" si="9"/>
        <v>52.5</v>
      </c>
      <c r="Q186" s="11" t="s">
        <v>8315</v>
      </c>
      <c r="R186" t="s">
        <v>8316</v>
      </c>
      <c r="S186" s="16">
        <f t="shared" si="10"/>
        <v>41856.672152777777</v>
      </c>
      <c r="T186" s="16">
        <f t="shared" si="11"/>
        <v>41886.672152777777</v>
      </c>
    </row>
    <row r="187" spans="1:20" ht="42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f t="shared" si="8"/>
        <v>1</v>
      </c>
      <c r="P187">
        <f t="shared" si="9"/>
        <v>7.25</v>
      </c>
      <c r="Q187" s="11" t="s">
        <v>8315</v>
      </c>
      <c r="R187" t="s">
        <v>8316</v>
      </c>
      <c r="S187" s="16">
        <f t="shared" si="10"/>
        <v>42417.675879629634</v>
      </c>
      <c r="T187" s="16">
        <f t="shared" si="11"/>
        <v>42475.686111111107</v>
      </c>
    </row>
    <row r="188" spans="1:20" ht="42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f t="shared" si="8"/>
        <v>17</v>
      </c>
      <c r="P188">
        <f t="shared" si="9"/>
        <v>33.33</v>
      </c>
      <c r="Q188" s="11" t="s">
        <v>8315</v>
      </c>
      <c r="R188" t="s">
        <v>8316</v>
      </c>
      <c r="S188" s="16">
        <f t="shared" si="10"/>
        <v>42057.190960648149</v>
      </c>
      <c r="T188" s="16">
        <f t="shared" si="11"/>
        <v>42087.149293981478</v>
      </c>
    </row>
    <row r="189" spans="1:20" ht="4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f t="shared" si="8"/>
        <v>1</v>
      </c>
      <c r="P189">
        <f t="shared" si="9"/>
        <v>62.5</v>
      </c>
      <c r="Q189" s="11" t="s">
        <v>8315</v>
      </c>
      <c r="R189" t="s">
        <v>8316</v>
      </c>
      <c r="S189" s="16">
        <f t="shared" si="10"/>
        <v>41878.911550925928</v>
      </c>
      <c r="T189" s="16">
        <f t="shared" si="11"/>
        <v>41938.911550925928</v>
      </c>
    </row>
    <row r="190" spans="1:20" ht="28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f t="shared" si="8"/>
        <v>70</v>
      </c>
      <c r="P190">
        <f t="shared" si="9"/>
        <v>63.56</v>
      </c>
      <c r="Q190" s="11" t="s">
        <v>8315</v>
      </c>
      <c r="R190" t="s">
        <v>8316</v>
      </c>
      <c r="S190" s="16">
        <f t="shared" si="10"/>
        <v>41990.584108796291</v>
      </c>
      <c r="T190" s="16">
        <f t="shared" si="11"/>
        <v>42036.120833333334</v>
      </c>
    </row>
    <row r="191" spans="1:20" ht="42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f t="shared" si="8"/>
        <v>0</v>
      </c>
      <c r="P191">
        <f t="shared" si="9"/>
        <v>0</v>
      </c>
      <c r="Q191" s="11" t="s">
        <v>8315</v>
      </c>
      <c r="R191" t="s">
        <v>8316</v>
      </c>
      <c r="S191" s="16">
        <f t="shared" si="10"/>
        <v>42408.999571759254</v>
      </c>
      <c r="T191" s="16">
        <f t="shared" si="11"/>
        <v>42453.957905092597</v>
      </c>
    </row>
    <row r="192" spans="1:20" ht="4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f t="shared" si="8"/>
        <v>1</v>
      </c>
      <c r="P192">
        <f t="shared" si="9"/>
        <v>10</v>
      </c>
      <c r="Q192" s="11" t="s">
        <v>8315</v>
      </c>
      <c r="R192" t="s">
        <v>8316</v>
      </c>
      <c r="S192" s="16">
        <f t="shared" si="10"/>
        <v>42217.670104166667</v>
      </c>
      <c r="T192" s="16">
        <f t="shared" si="11"/>
        <v>42247.670104166667</v>
      </c>
    </row>
    <row r="193" spans="1:20" ht="42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f t="shared" si="8"/>
        <v>0</v>
      </c>
      <c r="P193">
        <f t="shared" si="9"/>
        <v>0</v>
      </c>
      <c r="Q193" s="11" t="s">
        <v>8315</v>
      </c>
      <c r="R193" t="s">
        <v>8316</v>
      </c>
      <c r="S193" s="16">
        <f t="shared" si="10"/>
        <v>42282.655543981484</v>
      </c>
      <c r="T193" s="16">
        <f t="shared" si="11"/>
        <v>42342.697210648148</v>
      </c>
    </row>
    <row r="194" spans="1:20" ht="42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f t="shared" ref="O194:O251" si="12">ROUND(E194/D194*100,0)</f>
        <v>7</v>
      </c>
      <c r="P194">
        <f t="shared" ref="P194:P251" si="13">IFERROR(ROUND(E194/L194,2),0)</f>
        <v>30.71</v>
      </c>
      <c r="Q194" s="11" t="s">
        <v>8315</v>
      </c>
      <c r="R194" t="s">
        <v>8316</v>
      </c>
      <c r="S194" s="16">
        <f t="shared" ref="S194:S251" si="14">(((J194/60)/60/24)+DATE(1970,1,1))</f>
        <v>42768.97084490741</v>
      </c>
      <c r="T194" s="16">
        <f t="shared" ref="T194:T251" si="15">(((I194/60)/60)/24)+DATE(1970,1,1)</f>
        <v>42789.041666666672</v>
      </c>
    </row>
    <row r="195" spans="1:20" ht="42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f t="shared" si="12"/>
        <v>28</v>
      </c>
      <c r="P195">
        <f t="shared" si="13"/>
        <v>51</v>
      </c>
      <c r="Q195" s="11" t="s">
        <v>8315</v>
      </c>
      <c r="R195" t="s">
        <v>8316</v>
      </c>
      <c r="S195" s="16">
        <f t="shared" si="14"/>
        <v>41765.938657407409</v>
      </c>
      <c r="T195" s="16">
        <f t="shared" si="15"/>
        <v>41795.938657407409</v>
      </c>
    </row>
    <row r="196" spans="1:20" ht="42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f t="shared" si="12"/>
        <v>0</v>
      </c>
      <c r="P196">
        <f t="shared" si="13"/>
        <v>0</v>
      </c>
      <c r="Q196" s="11" t="s">
        <v>8315</v>
      </c>
      <c r="R196" t="s">
        <v>8316</v>
      </c>
      <c r="S196" s="16">
        <f t="shared" si="14"/>
        <v>42322.025115740747</v>
      </c>
      <c r="T196" s="16">
        <f t="shared" si="15"/>
        <v>42352.025115740747</v>
      </c>
    </row>
    <row r="197" spans="1:20" ht="42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f t="shared" si="12"/>
        <v>16</v>
      </c>
      <c r="P197">
        <f t="shared" si="13"/>
        <v>66.67</v>
      </c>
      <c r="Q197" s="11" t="s">
        <v>8315</v>
      </c>
      <c r="R197" t="s">
        <v>8316</v>
      </c>
      <c r="S197" s="16">
        <f t="shared" si="14"/>
        <v>42374.655081018514</v>
      </c>
      <c r="T197" s="16">
        <f t="shared" si="15"/>
        <v>42403.784027777772</v>
      </c>
    </row>
    <row r="198" spans="1:20" ht="4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f t="shared" si="12"/>
        <v>0</v>
      </c>
      <c r="P198">
        <f t="shared" si="13"/>
        <v>0</v>
      </c>
      <c r="Q198" s="11" t="s">
        <v>8315</v>
      </c>
      <c r="R198" t="s">
        <v>8316</v>
      </c>
      <c r="S198" s="16">
        <f t="shared" si="14"/>
        <v>41941.585231481484</v>
      </c>
      <c r="T198" s="16">
        <f t="shared" si="15"/>
        <v>41991.626898148148</v>
      </c>
    </row>
    <row r="199" spans="1:20" ht="42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f t="shared" si="12"/>
        <v>7</v>
      </c>
      <c r="P199">
        <f t="shared" si="13"/>
        <v>59</v>
      </c>
      <c r="Q199" s="11" t="s">
        <v>8315</v>
      </c>
      <c r="R199" t="s">
        <v>8316</v>
      </c>
      <c r="S199" s="16">
        <f t="shared" si="14"/>
        <v>42293.809212962966</v>
      </c>
      <c r="T199" s="16">
        <f t="shared" si="15"/>
        <v>42353.85087962963</v>
      </c>
    </row>
    <row r="200" spans="1:20" ht="42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f t="shared" si="12"/>
        <v>1</v>
      </c>
      <c r="P200">
        <f t="shared" si="13"/>
        <v>100</v>
      </c>
      <c r="Q200" s="11" t="s">
        <v>8315</v>
      </c>
      <c r="R200" t="s">
        <v>8316</v>
      </c>
      <c r="S200" s="16">
        <f t="shared" si="14"/>
        <v>42067.947337962964</v>
      </c>
      <c r="T200" s="16">
        <f t="shared" si="15"/>
        <v>42097.905671296292</v>
      </c>
    </row>
    <row r="201" spans="1:20" ht="28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f t="shared" si="12"/>
        <v>37</v>
      </c>
      <c r="P201">
        <f t="shared" si="13"/>
        <v>147.4</v>
      </c>
      <c r="Q201" s="11" t="s">
        <v>8315</v>
      </c>
      <c r="R201" t="s">
        <v>8316</v>
      </c>
      <c r="S201" s="16">
        <f t="shared" si="14"/>
        <v>41903.882951388885</v>
      </c>
      <c r="T201" s="16">
        <f t="shared" si="15"/>
        <v>41933.882951388885</v>
      </c>
    </row>
    <row r="202" spans="1:20" ht="4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f t="shared" si="12"/>
        <v>47</v>
      </c>
      <c r="P202">
        <f t="shared" si="13"/>
        <v>166.06</v>
      </c>
      <c r="Q202" s="11" t="s">
        <v>8315</v>
      </c>
      <c r="R202" t="s">
        <v>8316</v>
      </c>
      <c r="S202" s="16">
        <f t="shared" si="14"/>
        <v>41804.937083333331</v>
      </c>
      <c r="T202" s="16">
        <f t="shared" si="15"/>
        <v>41821.9375</v>
      </c>
    </row>
    <row r="203" spans="1:20" ht="4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f t="shared" si="12"/>
        <v>11</v>
      </c>
      <c r="P203">
        <f t="shared" si="13"/>
        <v>40</v>
      </c>
      <c r="Q203" s="11" t="s">
        <v>8315</v>
      </c>
      <c r="R203" t="s">
        <v>8316</v>
      </c>
      <c r="S203" s="16">
        <f t="shared" si="14"/>
        <v>42497.070775462969</v>
      </c>
      <c r="T203" s="16">
        <f t="shared" si="15"/>
        <v>42514.600694444445</v>
      </c>
    </row>
    <row r="204" spans="1:20" ht="42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f t="shared" si="12"/>
        <v>12</v>
      </c>
      <c r="P204">
        <f t="shared" si="13"/>
        <v>75.25</v>
      </c>
      <c r="Q204" s="11" t="s">
        <v>8315</v>
      </c>
      <c r="R204" t="s">
        <v>8316</v>
      </c>
      <c r="S204" s="16">
        <f t="shared" si="14"/>
        <v>41869.798726851855</v>
      </c>
      <c r="T204" s="16">
        <f t="shared" si="15"/>
        <v>41929.798726851855</v>
      </c>
    </row>
    <row r="205" spans="1:20" ht="4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f t="shared" si="12"/>
        <v>60</v>
      </c>
      <c r="P205">
        <f t="shared" si="13"/>
        <v>60</v>
      </c>
      <c r="Q205" s="11" t="s">
        <v>8315</v>
      </c>
      <c r="R205" t="s">
        <v>8316</v>
      </c>
      <c r="S205" s="16">
        <f t="shared" si="14"/>
        <v>42305.670914351853</v>
      </c>
      <c r="T205" s="16">
        <f t="shared" si="15"/>
        <v>42339.249305555553</v>
      </c>
    </row>
    <row r="206" spans="1:20" ht="42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f t="shared" si="12"/>
        <v>31</v>
      </c>
      <c r="P206">
        <f t="shared" si="13"/>
        <v>1250</v>
      </c>
      <c r="Q206" s="11" t="s">
        <v>8315</v>
      </c>
      <c r="R206" t="s">
        <v>8316</v>
      </c>
      <c r="S206" s="16">
        <f t="shared" si="14"/>
        <v>42144.231527777782</v>
      </c>
      <c r="T206" s="16">
        <f t="shared" si="15"/>
        <v>42203.125</v>
      </c>
    </row>
    <row r="207" spans="1:20" ht="42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f t="shared" si="12"/>
        <v>0</v>
      </c>
      <c r="P207">
        <f t="shared" si="13"/>
        <v>7</v>
      </c>
      <c r="Q207" s="11" t="s">
        <v>8315</v>
      </c>
      <c r="R207" t="s">
        <v>8316</v>
      </c>
      <c r="S207" s="16">
        <f t="shared" si="14"/>
        <v>41995.084074074075</v>
      </c>
      <c r="T207" s="16">
        <f t="shared" si="15"/>
        <v>42024.802777777775</v>
      </c>
    </row>
    <row r="208" spans="1:20" ht="4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f t="shared" si="12"/>
        <v>38</v>
      </c>
      <c r="P208">
        <f t="shared" si="13"/>
        <v>56.25</v>
      </c>
      <c r="Q208" s="11" t="s">
        <v>8315</v>
      </c>
      <c r="R208" t="s">
        <v>8316</v>
      </c>
      <c r="S208" s="16">
        <f t="shared" si="14"/>
        <v>42074.219699074078</v>
      </c>
      <c r="T208" s="16">
        <f t="shared" si="15"/>
        <v>42104.208333333328</v>
      </c>
    </row>
    <row r="209" spans="1:20" ht="4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f t="shared" si="12"/>
        <v>8</v>
      </c>
      <c r="P209">
        <f t="shared" si="13"/>
        <v>38.33</v>
      </c>
      <c r="Q209" s="11" t="s">
        <v>8315</v>
      </c>
      <c r="R209" t="s">
        <v>8316</v>
      </c>
      <c r="S209" s="16">
        <f t="shared" si="14"/>
        <v>41904.650578703702</v>
      </c>
      <c r="T209" s="16">
        <f t="shared" si="15"/>
        <v>41934.650578703702</v>
      </c>
    </row>
    <row r="210" spans="1:20" ht="4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f t="shared" si="12"/>
        <v>2</v>
      </c>
      <c r="P210">
        <f t="shared" si="13"/>
        <v>27.5</v>
      </c>
      <c r="Q210" s="11" t="s">
        <v>8315</v>
      </c>
      <c r="R210" t="s">
        <v>8316</v>
      </c>
      <c r="S210" s="16">
        <f t="shared" si="14"/>
        <v>41991.022488425922</v>
      </c>
      <c r="T210" s="16">
        <f t="shared" si="15"/>
        <v>42015.041666666672</v>
      </c>
    </row>
    <row r="211" spans="1:20" ht="4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f t="shared" si="12"/>
        <v>0</v>
      </c>
      <c r="P211">
        <f t="shared" si="13"/>
        <v>16</v>
      </c>
      <c r="Q211" s="11" t="s">
        <v>8315</v>
      </c>
      <c r="R211" t="s">
        <v>8316</v>
      </c>
      <c r="S211" s="16">
        <f t="shared" si="14"/>
        <v>42169.958506944444</v>
      </c>
      <c r="T211" s="16">
        <f t="shared" si="15"/>
        <v>42199.958506944444</v>
      </c>
    </row>
    <row r="212" spans="1:20" ht="4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f t="shared" si="12"/>
        <v>0</v>
      </c>
      <c r="P212">
        <f t="shared" si="13"/>
        <v>1</v>
      </c>
      <c r="Q212" s="11" t="s">
        <v>8315</v>
      </c>
      <c r="R212" t="s">
        <v>8316</v>
      </c>
      <c r="S212" s="16">
        <f t="shared" si="14"/>
        <v>41905.636469907404</v>
      </c>
      <c r="T212" s="16">
        <f t="shared" si="15"/>
        <v>41935.636469907404</v>
      </c>
    </row>
    <row r="213" spans="1:20" ht="42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f t="shared" si="12"/>
        <v>0</v>
      </c>
      <c r="P213">
        <f t="shared" si="13"/>
        <v>0</v>
      </c>
      <c r="Q213" s="11" t="s">
        <v>8315</v>
      </c>
      <c r="R213" t="s">
        <v>8316</v>
      </c>
      <c r="S213" s="16">
        <f t="shared" si="14"/>
        <v>41761.810150462967</v>
      </c>
      <c r="T213" s="16">
        <f t="shared" si="15"/>
        <v>41768.286805555559</v>
      </c>
    </row>
    <row r="214" spans="1:20" ht="56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f t="shared" si="12"/>
        <v>38</v>
      </c>
      <c r="P214">
        <f t="shared" si="13"/>
        <v>86.62</v>
      </c>
      <c r="Q214" s="11" t="s">
        <v>8315</v>
      </c>
      <c r="R214" t="s">
        <v>8316</v>
      </c>
      <c r="S214" s="16">
        <f t="shared" si="14"/>
        <v>41865.878657407404</v>
      </c>
      <c r="T214" s="16">
        <f t="shared" si="15"/>
        <v>41925.878657407404</v>
      </c>
    </row>
    <row r="215" spans="1:20" ht="42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f t="shared" si="12"/>
        <v>0</v>
      </c>
      <c r="P215">
        <f t="shared" si="13"/>
        <v>0</v>
      </c>
      <c r="Q215" s="11" t="s">
        <v>8315</v>
      </c>
      <c r="R215" t="s">
        <v>8316</v>
      </c>
      <c r="S215" s="16">
        <f t="shared" si="14"/>
        <v>42613.841261574074</v>
      </c>
      <c r="T215" s="16">
        <f t="shared" si="15"/>
        <v>42644.166666666672</v>
      </c>
    </row>
    <row r="216" spans="1:20" ht="42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f t="shared" si="12"/>
        <v>53</v>
      </c>
      <c r="P216">
        <f t="shared" si="13"/>
        <v>88.33</v>
      </c>
      <c r="Q216" s="11" t="s">
        <v>8315</v>
      </c>
      <c r="R216" t="s">
        <v>8316</v>
      </c>
      <c r="S216" s="16">
        <f t="shared" si="14"/>
        <v>42534.933321759265</v>
      </c>
      <c r="T216" s="16">
        <f t="shared" si="15"/>
        <v>42554.832638888889</v>
      </c>
    </row>
    <row r="217" spans="1:20" ht="42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f t="shared" si="12"/>
        <v>3</v>
      </c>
      <c r="P217">
        <f t="shared" si="13"/>
        <v>23.75</v>
      </c>
      <c r="Q217" s="11" t="s">
        <v>8315</v>
      </c>
      <c r="R217" t="s">
        <v>8316</v>
      </c>
      <c r="S217" s="16">
        <f t="shared" si="14"/>
        <v>42446.060694444444</v>
      </c>
      <c r="T217" s="16">
        <f t="shared" si="15"/>
        <v>42461.165972222225</v>
      </c>
    </row>
    <row r="218" spans="1:20" ht="28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f t="shared" si="12"/>
        <v>0</v>
      </c>
      <c r="P218">
        <f t="shared" si="13"/>
        <v>0</v>
      </c>
      <c r="Q218" s="11" t="s">
        <v>8315</v>
      </c>
      <c r="R218" t="s">
        <v>8316</v>
      </c>
      <c r="S218" s="16">
        <f t="shared" si="14"/>
        <v>42421.141469907408</v>
      </c>
      <c r="T218" s="16">
        <f t="shared" si="15"/>
        <v>42481.099803240737</v>
      </c>
    </row>
    <row r="219" spans="1:20" ht="42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f t="shared" si="12"/>
        <v>2</v>
      </c>
      <c r="P219">
        <f t="shared" si="13"/>
        <v>163.33000000000001</v>
      </c>
      <c r="Q219" s="11" t="s">
        <v>8315</v>
      </c>
      <c r="R219" t="s">
        <v>8316</v>
      </c>
      <c r="S219" s="16">
        <f t="shared" si="14"/>
        <v>42523.739212962959</v>
      </c>
      <c r="T219" s="16">
        <f t="shared" si="15"/>
        <v>42553.739212962959</v>
      </c>
    </row>
    <row r="220" spans="1:20" ht="28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f t="shared" si="12"/>
        <v>1</v>
      </c>
      <c r="P220">
        <f t="shared" si="13"/>
        <v>6.75</v>
      </c>
      <c r="Q220" s="11" t="s">
        <v>8315</v>
      </c>
      <c r="R220" t="s">
        <v>8316</v>
      </c>
      <c r="S220" s="16">
        <f t="shared" si="14"/>
        <v>41833.951516203706</v>
      </c>
      <c r="T220" s="16">
        <f t="shared" si="15"/>
        <v>41863.951516203706</v>
      </c>
    </row>
    <row r="221" spans="1:20" ht="42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f t="shared" si="12"/>
        <v>0</v>
      </c>
      <c r="P221">
        <f t="shared" si="13"/>
        <v>25</v>
      </c>
      <c r="Q221" s="11" t="s">
        <v>8315</v>
      </c>
      <c r="R221" t="s">
        <v>8316</v>
      </c>
      <c r="S221" s="16">
        <f t="shared" si="14"/>
        <v>42479.039212962962</v>
      </c>
      <c r="T221" s="16">
        <f t="shared" si="15"/>
        <v>42509.039212962962</v>
      </c>
    </row>
    <row r="222" spans="1:20" ht="42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f t="shared" si="12"/>
        <v>61</v>
      </c>
      <c r="P222">
        <f t="shared" si="13"/>
        <v>179.12</v>
      </c>
      <c r="Q222" s="11" t="s">
        <v>8315</v>
      </c>
      <c r="R222" t="s">
        <v>8316</v>
      </c>
      <c r="S222" s="16">
        <f t="shared" si="14"/>
        <v>42235.117476851854</v>
      </c>
      <c r="T222" s="16">
        <f t="shared" si="15"/>
        <v>42275.117476851854</v>
      </c>
    </row>
    <row r="223" spans="1:20" ht="28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f t="shared" si="12"/>
        <v>1</v>
      </c>
      <c r="P223">
        <f t="shared" si="13"/>
        <v>34.950000000000003</v>
      </c>
      <c r="Q223" s="11" t="s">
        <v>8315</v>
      </c>
      <c r="R223" t="s">
        <v>8316</v>
      </c>
      <c r="S223" s="16">
        <f t="shared" si="14"/>
        <v>42718.963599537034</v>
      </c>
      <c r="T223" s="16">
        <f t="shared" si="15"/>
        <v>42748.961805555555</v>
      </c>
    </row>
    <row r="224" spans="1:20" ht="28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f t="shared" si="12"/>
        <v>17</v>
      </c>
      <c r="P224">
        <f t="shared" si="13"/>
        <v>27.5</v>
      </c>
      <c r="Q224" s="11" t="s">
        <v>8315</v>
      </c>
      <c r="R224" t="s">
        <v>8316</v>
      </c>
      <c r="S224" s="16">
        <f t="shared" si="14"/>
        <v>42031.666898148149</v>
      </c>
      <c r="T224" s="16">
        <f t="shared" si="15"/>
        <v>42064.125</v>
      </c>
    </row>
    <row r="225" spans="1:20" ht="42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f t="shared" si="12"/>
        <v>1</v>
      </c>
      <c r="P225">
        <f t="shared" si="13"/>
        <v>18.5</v>
      </c>
      <c r="Q225" s="11" t="s">
        <v>8315</v>
      </c>
      <c r="R225" t="s">
        <v>8316</v>
      </c>
      <c r="S225" s="16">
        <f t="shared" si="14"/>
        <v>42078.34520833334</v>
      </c>
      <c r="T225" s="16">
        <f t="shared" si="15"/>
        <v>42133.166666666672</v>
      </c>
    </row>
    <row r="226" spans="1:20" ht="4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f t="shared" si="12"/>
        <v>0</v>
      </c>
      <c r="P226">
        <f t="shared" si="13"/>
        <v>0</v>
      </c>
      <c r="Q226" s="11" t="s">
        <v>8315</v>
      </c>
      <c r="R226" t="s">
        <v>8316</v>
      </c>
      <c r="S226" s="16">
        <f t="shared" si="14"/>
        <v>41905.795706018522</v>
      </c>
      <c r="T226" s="16">
        <f t="shared" si="15"/>
        <v>41933.82708333333</v>
      </c>
    </row>
    <row r="227" spans="1:20" ht="4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f t="shared" si="12"/>
        <v>9</v>
      </c>
      <c r="P227">
        <f t="shared" si="13"/>
        <v>222.5</v>
      </c>
      <c r="Q227" s="11" t="s">
        <v>8315</v>
      </c>
      <c r="R227" t="s">
        <v>8316</v>
      </c>
      <c r="S227" s="16">
        <f t="shared" si="14"/>
        <v>42695.7105787037</v>
      </c>
      <c r="T227" s="16">
        <f t="shared" si="15"/>
        <v>42725.7105787037</v>
      </c>
    </row>
    <row r="228" spans="1:20" ht="42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f t="shared" si="12"/>
        <v>0</v>
      </c>
      <c r="P228">
        <f t="shared" si="13"/>
        <v>5</v>
      </c>
      <c r="Q228" s="11" t="s">
        <v>8315</v>
      </c>
      <c r="R228" t="s">
        <v>8316</v>
      </c>
      <c r="S228" s="16">
        <f t="shared" si="14"/>
        <v>42510.938900462963</v>
      </c>
      <c r="T228" s="16">
        <f t="shared" si="15"/>
        <v>42540.938900462963</v>
      </c>
    </row>
    <row r="229" spans="1:20" ht="42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f t="shared" si="12"/>
        <v>0</v>
      </c>
      <c r="P229">
        <f t="shared" si="13"/>
        <v>0</v>
      </c>
      <c r="Q229" s="11" t="s">
        <v>8315</v>
      </c>
      <c r="R229" t="s">
        <v>8316</v>
      </c>
      <c r="S229" s="16">
        <f t="shared" si="14"/>
        <v>42511.698101851856</v>
      </c>
      <c r="T229" s="16">
        <f t="shared" si="15"/>
        <v>42535.787500000006</v>
      </c>
    </row>
    <row r="230" spans="1:20" ht="42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f t="shared" si="12"/>
        <v>16</v>
      </c>
      <c r="P230">
        <f t="shared" si="13"/>
        <v>29.17</v>
      </c>
      <c r="Q230" s="11" t="s">
        <v>8315</v>
      </c>
      <c r="R230" t="s">
        <v>8316</v>
      </c>
      <c r="S230" s="16">
        <f t="shared" si="14"/>
        <v>42041.581307870365</v>
      </c>
      <c r="T230" s="16">
        <f t="shared" si="15"/>
        <v>42071.539641203708</v>
      </c>
    </row>
    <row r="231" spans="1:20" ht="4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f t="shared" si="12"/>
        <v>2</v>
      </c>
      <c r="P231">
        <f t="shared" si="13"/>
        <v>1.5</v>
      </c>
      <c r="Q231" s="11" t="s">
        <v>8315</v>
      </c>
      <c r="R231" t="s">
        <v>8316</v>
      </c>
      <c r="S231" s="16">
        <f t="shared" si="14"/>
        <v>42307.189270833333</v>
      </c>
      <c r="T231" s="16">
        <f t="shared" si="15"/>
        <v>42322.958333333328</v>
      </c>
    </row>
    <row r="232" spans="1:20" ht="42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f t="shared" si="12"/>
        <v>22</v>
      </c>
      <c r="P232">
        <f t="shared" si="13"/>
        <v>126.5</v>
      </c>
      <c r="Q232" s="11" t="s">
        <v>8315</v>
      </c>
      <c r="R232" t="s">
        <v>8316</v>
      </c>
      <c r="S232" s="16">
        <f t="shared" si="14"/>
        <v>42353.761759259258</v>
      </c>
      <c r="T232" s="16">
        <f t="shared" si="15"/>
        <v>42383.761759259258</v>
      </c>
    </row>
    <row r="233" spans="1:20" ht="42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f t="shared" si="12"/>
        <v>0</v>
      </c>
      <c r="P233">
        <f t="shared" si="13"/>
        <v>10</v>
      </c>
      <c r="Q233" s="11" t="s">
        <v>8315</v>
      </c>
      <c r="R233" t="s">
        <v>8316</v>
      </c>
      <c r="S233" s="16">
        <f t="shared" si="14"/>
        <v>42058.603877314818</v>
      </c>
      <c r="T233" s="16">
        <f t="shared" si="15"/>
        <v>42087.165972222225</v>
      </c>
    </row>
    <row r="234" spans="1:20" ht="4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f t="shared" si="12"/>
        <v>5</v>
      </c>
      <c r="P234">
        <f t="shared" si="13"/>
        <v>9.4</v>
      </c>
      <c r="Q234" s="11" t="s">
        <v>8315</v>
      </c>
      <c r="R234" t="s">
        <v>8316</v>
      </c>
      <c r="S234" s="16">
        <f t="shared" si="14"/>
        <v>42304.940960648149</v>
      </c>
      <c r="T234" s="16">
        <f t="shared" si="15"/>
        <v>42329.166666666672</v>
      </c>
    </row>
    <row r="235" spans="1:20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f t="shared" si="12"/>
        <v>0</v>
      </c>
      <c r="P235">
        <f t="shared" si="13"/>
        <v>0</v>
      </c>
      <c r="Q235" s="11" t="s">
        <v>8315</v>
      </c>
      <c r="R235" t="s">
        <v>8316</v>
      </c>
      <c r="S235" s="16">
        <f t="shared" si="14"/>
        <v>42538.742893518516</v>
      </c>
      <c r="T235" s="16">
        <f t="shared" si="15"/>
        <v>42568.742893518516</v>
      </c>
    </row>
    <row r="236" spans="1:20" ht="42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f t="shared" si="12"/>
        <v>5</v>
      </c>
      <c r="P236">
        <f t="shared" si="13"/>
        <v>30</v>
      </c>
      <c r="Q236" s="11" t="s">
        <v>8315</v>
      </c>
      <c r="R236" t="s">
        <v>8316</v>
      </c>
      <c r="S236" s="16">
        <f t="shared" si="14"/>
        <v>42122.732499999998</v>
      </c>
      <c r="T236" s="16">
        <f t="shared" si="15"/>
        <v>42155.732638888891</v>
      </c>
    </row>
    <row r="237" spans="1:20" ht="42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f t="shared" si="12"/>
        <v>3</v>
      </c>
      <c r="P237">
        <f t="shared" si="13"/>
        <v>10.67</v>
      </c>
      <c r="Q237" s="11" t="s">
        <v>8315</v>
      </c>
      <c r="R237" t="s">
        <v>8316</v>
      </c>
      <c r="S237" s="16">
        <f t="shared" si="14"/>
        <v>42209.67288194444</v>
      </c>
      <c r="T237" s="16">
        <f t="shared" si="15"/>
        <v>42223.625</v>
      </c>
    </row>
    <row r="238" spans="1:20" ht="4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f t="shared" si="12"/>
        <v>13</v>
      </c>
      <c r="P238">
        <f t="shared" si="13"/>
        <v>25.5</v>
      </c>
      <c r="Q238" s="11" t="s">
        <v>8315</v>
      </c>
      <c r="R238" t="s">
        <v>8316</v>
      </c>
      <c r="S238" s="16">
        <f t="shared" si="14"/>
        <v>41990.506377314814</v>
      </c>
      <c r="T238" s="16">
        <f t="shared" si="15"/>
        <v>42020.506377314814</v>
      </c>
    </row>
    <row r="239" spans="1:20" ht="42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f t="shared" si="12"/>
        <v>0</v>
      </c>
      <c r="P239">
        <f t="shared" si="13"/>
        <v>20</v>
      </c>
      <c r="Q239" s="11" t="s">
        <v>8315</v>
      </c>
      <c r="R239" t="s">
        <v>8316</v>
      </c>
      <c r="S239" s="16">
        <f t="shared" si="14"/>
        <v>42039.194988425923</v>
      </c>
      <c r="T239" s="16">
        <f t="shared" si="15"/>
        <v>42099.153321759266</v>
      </c>
    </row>
    <row r="240" spans="1:20" ht="42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f t="shared" si="12"/>
        <v>37</v>
      </c>
      <c r="P240">
        <f t="shared" si="13"/>
        <v>91.25</v>
      </c>
      <c r="Q240" s="11" t="s">
        <v>8315</v>
      </c>
      <c r="R240" t="s">
        <v>8316</v>
      </c>
      <c r="S240" s="16">
        <f t="shared" si="14"/>
        <v>41890.086805555555</v>
      </c>
      <c r="T240" s="16">
        <f t="shared" si="15"/>
        <v>41934.207638888889</v>
      </c>
    </row>
    <row r="241" spans="1:20" ht="42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f t="shared" si="12"/>
        <v>0</v>
      </c>
      <c r="P241">
        <f t="shared" si="13"/>
        <v>0</v>
      </c>
      <c r="Q241" s="11" t="s">
        <v>8315</v>
      </c>
      <c r="R241" t="s">
        <v>8316</v>
      </c>
      <c r="S241" s="16">
        <f t="shared" si="14"/>
        <v>42495.722187499996</v>
      </c>
      <c r="T241" s="16">
        <f t="shared" si="15"/>
        <v>42525.722187499996</v>
      </c>
    </row>
    <row r="242" spans="1:20" ht="4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f t="shared" si="12"/>
        <v>1</v>
      </c>
      <c r="P242">
        <f t="shared" si="13"/>
        <v>50</v>
      </c>
      <c r="Q242" s="11" t="s">
        <v>8315</v>
      </c>
      <c r="R242" t="s">
        <v>8316</v>
      </c>
      <c r="S242" s="16">
        <f t="shared" si="14"/>
        <v>42570.850381944445</v>
      </c>
      <c r="T242" s="16">
        <f t="shared" si="15"/>
        <v>42615.850381944445</v>
      </c>
    </row>
    <row r="243" spans="1:20" ht="28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f t="shared" si="12"/>
        <v>0</v>
      </c>
      <c r="P243">
        <f t="shared" si="13"/>
        <v>0</v>
      </c>
      <c r="Q243" s="11" t="s">
        <v>8315</v>
      </c>
      <c r="R243" t="s">
        <v>8316</v>
      </c>
      <c r="S243" s="16">
        <f t="shared" si="14"/>
        <v>41927.124884259261</v>
      </c>
      <c r="T243" s="16">
        <f t="shared" si="15"/>
        <v>41937.124884259261</v>
      </c>
    </row>
    <row r="244" spans="1:20" ht="4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f t="shared" si="12"/>
        <v>0</v>
      </c>
      <c r="P244">
        <f t="shared" si="13"/>
        <v>0</v>
      </c>
      <c r="Q244" s="11" t="s">
        <v>8315</v>
      </c>
      <c r="R244" t="s">
        <v>8316</v>
      </c>
      <c r="S244" s="16">
        <f t="shared" si="14"/>
        <v>42730.903726851851</v>
      </c>
      <c r="T244" s="16">
        <f t="shared" si="15"/>
        <v>42760.903726851851</v>
      </c>
    </row>
    <row r="245" spans="1:20" ht="42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f t="shared" si="12"/>
        <v>27</v>
      </c>
      <c r="P245">
        <f t="shared" si="13"/>
        <v>22.83</v>
      </c>
      <c r="Q245" s="11" t="s">
        <v>8315</v>
      </c>
      <c r="R245" t="s">
        <v>8316</v>
      </c>
      <c r="S245" s="16">
        <f t="shared" si="14"/>
        <v>42475.848067129627</v>
      </c>
      <c r="T245" s="16">
        <f t="shared" si="15"/>
        <v>42505.848067129627</v>
      </c>
    </row>
    <row r="246" spans="1:20" ht="4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f t="shared" si="12"/>
        <v>10</v>
      </c>
      <c r="P246">
        <f t="shared" si="13"/>
        <v>16.670000000000002</v>
      </c>
      <c r="Q246" s="11" t="s">
        <v>8315</v>
      </c>
      <c r="R246" t="s">
        <v>8316</v>
      </c>
      <c r="S246" s="16">
        <f t="shared" si="14"/>
        <v>42188.83293981482</v>
      </c>
      <c r="T246" s="16">
        <f t="shared" si="15"/>
        <v>42242.772222222222</v>
      </c>
    </row>
    <row r="247" spans="1:20" ht="42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f t="shared" si="12"/>
        <v>71</v>
      </c>
      <c r="P247">
        <f t="shared" si="13"/>
        <v>106.97</v>
      </c>
      <c r="Q247" s="11" t="s">
        <v>8315</v>
      </c>
      <c r="R247" t="s">
        <v>8316</v>
      </c>
      <c r="S247" s="16">
        <f t="shared" si="14"/>
        <v>42053.049375000002</v>
      </c>
      <c r="T247" s="16">
        <f t="shared" si="15"/>
        <v>42096.041666666672</v>
      </c>
    </row>
    <row r="248" spans="1:20" ht="42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f t="shared" si="12"/>
        <v>2</v>
      </c>
      <c r="P248">
        <f t="shared" si="13"/>
        <v>10.25</v>
      </c>
      <c r="Q248" s="11" t="s">
        <v>8315</v>
      </c>
      <c r="R248" t="s">
        <v>8316</v>
      </c>
      <c r="S248" s="16">
        <f t="shared" si="14"/>
        <v>41883.916678240741</v>
      </c>
      <c r="T248" s="16">
        <f t="shared" si="15"/>
        <v>41906.916678240741</v>
      </c>
    </row>
    <row r="249" spans="1:20" ht="42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f t="shared" si="12"/>
        <v>2</v>
      </c>
      <c r="P249">
        <f t="shared" si="13"/>
        <v>59</v>
      </c>
      <c r="Q249" s="11" t="s">
        <v>8315</v>
      </c>
      <c r="R249" t="s">
        <v>8316</v>
      </c>
      <c r="S249" s="16">
        <f t="shared" si="14"/>
        <v>42767.031678240746</v>
      </c>
      <c r="T249" s="16">
        <f t="shared" si="15"/>
        <v>42797.208333333328</v>
      </c>
    </row>
    <row r="250" spans="1:20" ht="42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f t="shared" si="12"/>
        <v>3</v>
      </c>
      <c r="P250">
        <f t="shared" si="13"/>
        <v>15.67</v>
      </c>
      <c r="Q250" s="11" t="s">
        <v>8315</v>
      </c>
      <c r="R250" t="s">
        <v>8316</v>
      </c>
      <c r="S250" s="16">
        <f t="shared" si="14"/>
        <v>42029.135879629626</v>
      </c>
      <c r="T250" s="16">
        <f t="shared" si="15"/>
        <v>42059.135879629626</v>
      </c>
    </row>
    <row r="251" spans="1:20" ht="4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f t="shared" si="12"/>
        <v>0</v>
      </c>
      <c r="P251">
        <f t="shared" si="13"/>
        <v>1</v>
      </c>
      <c r="Q251" s="11" t="s">
        <v>8315</v>
      </c>
      <c r="R251" t="s">
        <v>8316</v>
      </c>
      <c r="S251" s="16">
        <f t="shared" si="14"/>
        <v>42358.573182870372</v>
      </c>
      <c r="T251" s="16">
        <f t="shared" si="15"/>
        <v>42377.273611111115</v>
      </c>
    </row>
  </sheetData>
  <phoneticPr fontId="2" type="noConversion"/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DA9A3-B089-4430-A08C-7B793D0304FF}">
  <dimension ref="A1:F6"/>
  <sheetViews>
    <sheetView zoomScale="130" zoomScaleNormal="130" workbookViewId="0">
      <selection activeCell="B2" sqref="B2"/>
    </sheetView>
  </sheetViews>
  <sheetFormatPr defaultRowHeight="14" x14ac:dyDescent="0.3"/>
  <cols>
    <col min="1" max="1" width="28.75" style="9" customWidth="1"/>
    <col min="2" max="2" width="117.58203125" customWidth="1"/>
    <col min="5" max="5" width="15.83203125" bestFit="1" customWidth="1"/>
    <col min="6" max="6" width="16.9140625" bestFit="1" customWidth="1"/>
  </cols>
  <sheetData>
    <row r="1" spans="1:6" x14ac:dyDescent="0.3">
      <c r="A1" s="9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x14ac:dyDescent="0.3">
      <c r="A2" s="18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3">
      <c r="A3" s="18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3">
      <c r="A4" s="18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3">
      <c r="A5" s="18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3">
      <c r="A6" s="18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4224B-A825-4C3F-A1BC-B50E62B4E9C5}">
  <dimension ref="A1"/>
  <sheetViews>
    <sheetView workbookViewId="0"/>
  </sheetViews>
  <sheetFormatPr defaultRowHeight="14" x14ac:dyDescent="0.3"/>
  <sheetData/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Subcategory Statistics</vt:lpstr>
      <vt:lpstr>Category Statistics</vt:lpstr>
      <vt:lpstr>Outcome based on launch date</vt:lpstr>
      <vt:lpstr>kickstarter</vt:lpstr>
      <vt:lpstr>Descriptive Statistics</vt:lpstr>
      <vt:lpstr>sucessful us kickstarters</vt:lpstr>
      <vt:lpstr>Failed US Kickstarters</vt:lpstr>
      <vt:lpstr>Edinburgh research</vt:lpstr>
      <vt:lpstr>Sheet4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hinx</cp:lastModifiedBy>
  <dcterms:created xsi:type="dcterms:W3CDTF">2017-04-20T15:17:24Z</dcterms:created>
  <dcterms:modified xsi:type="dcterms:W3CDTF">2022-08-20T05:37:12Z</dcterms:modified>
</cp:coreProperties>
</file>